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e4b858b1fb629067/Documentos/Comparacao_afv_universitarios/data/"/>
    </mc:Choice>
  </mc:AlternateContent>
  <xr:revisionPtr revIDLastSave="9" documentId="13_ncr:1_{8CE78E5D-E225-4B60-A0A3-FD4329F92F97}" xr6:coauthVersionLast="47" xr6:coauthVersionMax="47" xr10:uidLastSave="{C46D16E3-C07A-42FC-94AA-36BFBF16D5A0}"/>
  <bookViews>
    <workbookView xWindow="-108" yWindow="-108" windowWidth="23256" windowHeight="12456" xr2:uid="{00000000-000D-0000-FFFF-FFFF00000000}"/>
  </bookViews>
  <sheets>
    <sheet name="Dados 65 cursos de graduação" sheetId="2" r:id="rId1"/>
  </sheets>
  <definedNames>
    <definedName name="DadosExternos_1" localSheetId="0" hidden="1">'Dados 65 cursos de graduação'!$A$1:$DL$374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E88" i="2" l="1"/>
  <c r="EE89" i="2"/>
  <c r="EE32" i="2"/>
  <c r="EE90" i="2"/>
  <c r="EE91" i="2"/>
  <c r="EE92" i="2"/>
  <c r="EE93" i="2"/>
  <c r="EE94" i="2"/>
  <c r="EE95" i="2"/>
  <c r="EE96" i="2"/>
  <c r="EE97" i="2"/>
  <c r="EE98" i="2"/>
  <c r="EE2" i="2"/>
  <c r="EE99" i="2"/>
  <c r="EE100" i="2"/>
  <c r="EE101" i="2"/>
  <c r="EE102" i="2"/>
  <c r="EE103" i="2"/>
  <c r="EE25" i="2"/>
  <c r="EE104" i="2"/>
  <c r="EE105" i="2"/>
  <c r="EE26" i="2"/>
  <c r="EE106" i="2"/>
  <c r="EE107" i="2"/>
  <c r="EE108" i="2"/>
  <c r="EE109" i="2"/>
  <c r="EE3" i="2"/>
  <c r="EE110" i="2"/>
  <c r="EE111" i="2"/>
  <c r="EE27" i="2"/>
  <c r="EE112" i="2"/>
  <c r="EE33" i="2"/>
  <c r="EE113" i="2"/>
  <c r="EE114" i="2"/>
  <c r="EE115" i="2"/>
  <c r="EE116" i="2"/>
  <c r="EE34" i="2"/>
  <c r="EE117" i="2"/>
  <c r="EE118" i="2"/>
  <c r="EE119" i="2"/>
  <c r="EE120" i="2"/>
  <c r="EE35" i="2"/>
  <c r="EE121" i="2"/>
  <c r="EE122" i="2"/>
  <c r="EE123" i="2"/>
  <c r="EE124" i="2"/>
  <c r="EE36" i="2"/>
  <c r="EE125" i="2"/>
  <c r="EE126" i="2"/>
  <c r="EE127" i="2"/>
  <c r="EE128" i="2"/>
  <c r="EE129" i="2"/>
  <c r="EE130" i="2"/>
  <c r="EE131" i="2"/>
  <c r="EE4" i="2"/>
  <c r="EE5" i="2"/>
  <c r="EE132" i="2"/>
  <c r="EE133" i="2"/>
  <c r="EE134" i="2"/>
  <c r="EE135" i="2"/>
  <c r="EE136" i="2"/>
  <c r="EE137" i="2"/>
  <c r="EE37" i="2"/>
  <c r="EE138" i="2"/>
  <c r="EE139" i="2"/>
  <c r="EE140" i="2"/>
  <c r="EE141" i="2"/>
  <c r="EE142" i="2"/>
  <c r="EE143" i="2"/>
  <c r="EE144" i="2"/>
  <c r="EE145" i="2"/>
  <c r="EE146" i="2"/>
  <c r="EE147" i="2"/>
  <c r="EE148" i="2"/>
  <c r="EE149" i="2"/>
  <c r="EE6" i="2"/>
  <c r="EE150" i="2"/>
  <c r="EE151" i="2"/>
  <c r="EE152" i="2"/>
  <c r="EE153" i="2"/>
  <c r="EE154" i="2"/>
  <c r="EE155" i="2"/>
  <c r="EE156" i="2"/>
  <c r="EE157" i="2"/>
  <c r="EE38" i="2"/>
  <c r="EE39" i="2"/>
  <c r="EE158" i="2"/>
  <c r="EE159" i="2"/>
  <c r="EE40" i="2"/>
  <c r="EE160" i="2"/>
  <c r="EE161" i="2"/>
  <c r="EE162" i="2"/>
  <c r="EE41" i="2"/>
  <c r="EE163" i="2"/>
  <c r="EE164" i="2"/>
  <c r="EE165" i="2"/>
  <c r="EE166" i="2"/>
  <c r="EE167" i="2"/>
  <c r="EE168" i="2"/>
  <c r="EE169" i="2"/>
  <c r="EE170" i="2"/>
  <c r="EE171" i="2"/>
  <c r="EE172" i="2"/>
  <c r="EE173" i="2"/>
  <c r="EE174" i="2"/>
  <c r="EE175" i="2"/>
  <c r="EE176" i="2"/>
  <c r="EE177" i="2"/>
  <c r="EE42" i="2"/>
  <c r="EE80" i="2"/>
  <c r="EE178" i="2"/>
  <c r="EE43" i="2"/>
  <c r="EE179" i="2"/>
  <c r="EE180" i="2"/>
  <c r="EE81" i="2"/>
  <c r="EE181" i="2"/>
  <c r="EE82" i="2"/>
  <c r="EE182" i="2"/>
  <c r="EE28" i="2"/>
  <c r="EE183" i="2"/>
  <c r="EE184" i="2"/>
  <c r="EE185" i="2"/>
  <c r="EE44" i="2"/>
  <c r="EE186" i="2"/>
  <c r="EE187" i="2"/>
  <c r="EE188" i="2"/>
  <c r="EE189" i="2"/>
  <c r="EE7" i="2"/>
  <c r="EE190" i="2"/>
  <c r="EE191" i="2"/>
  <c r="EE45" i="2"/>
  <c r="EE192" i="2"/>
  <c r="EE193" i="2"/>
  <c r="EE194" i="2"/>
  <c r="EE195" i="2"/>
  <c r="EE196" i="2"/>
  <c r="EE197" i="2"/>
  <c r="EE46" i="2"/>
  <c r="EE198" i="2"/>
  <c r="EE199" i="2"/>
  <c r="EE200" i="2"/>
  <c r="EE201" i="2"/>
  <c r="EE202" i="2"/>
  <c r="EE47" i="2"/>
  <c r="EE48" i="2"/>
  <c r="EE203" i="2"/>
  <c r="EE204" i="2"/>
  <c r="EE205" i="2"/>
  <c r="EE206" i="2"/>
  <c r="EE29" i="2"/>
  <c r="EE207" i="2"/>
  <c r="EE208" i="2"/>
  <c r="EE209" i="2"/>
  <c r="EE210" i="2"/>
  <c r="EE211" i="2"/>
  <c r="EE212" i="2"/>
  <c r="EE49" i="2"/>
  <c r="EE213" i="2"/>
  <c r="EE214" i="2"/>
  <c r="EE215" i="2"/>
  <c r="EE216" i="2"/>
  <c r="EE217" i="2"/>
  <c r="EE218" i="2"/>
  <c r="EE83" i="2"/>
  <c r="EE219" i="2"/>
  <c r="EE220" i="2"/>
  <c r="EE221" i="2"/>
  <c r="EE222" i="2"/>
  <c r="EE223" i="2"/>
  <c r="EE8" i="2"/>
  <c r="EE224" i="2"/>
  <c r="EE225" i="2"/>
  <c r="EE9" i="2"/>
  <c r="EE226" i="2"/>
  <c r="EE50" i="2"/>
  <c r="EE227" i="2"/>
  <c r="EE228" i="2"/>
  <c r="EE229" i="2"/>
  <c r="EE230" i="2"/>
  <c r="EE231" i="2"/>
  <c r="EE232" i="2"/>
  <c r="EE51" i="2"/>
  <c r="EE233" i="2"/>
  <c r="EE234" i="2"/>
  <c r="EE235" i="2"/>
  <c r="EE236" i="2"/>
  <c r="EE237" i="2"/>
  <c r="EE238" i="2"/>
  <c r="EE239" i="2"/>
  <c r="EE240" i="2"/>
  <c r="EE241" i="2"/>
  <c r="EE242" i="2"/>
  <c r="EE24" i="2"/>
  <c r="EE30" i="2"/>
  <c r="EE243" i="2"/>
  <c r="EE52" i="2"/>
  <c r="EE53" i="2"/>
  <c r="EE244" i="2"/>
  <c r="EE245" i="2"/>
  <c r="EE246" i="2"/>
  <c r="EE247" i="2"/>
  <c r="EE54" i="2"/>
  <c r="EE248" i="2"/>
  <c r="EE249" i="2"/>
  <c r="EE55" i="2"/>
  <c r="EE56" i="2"/>
  <c r="EE250" i="2"/>
  <c r="EE251" i="2"/>
  <c r="EE252" i="2"/>
  <c r="EE84" i="2"/>
  <c r="EE253" i="2"/>
  <c r="EE254" i="2"/>
  <c r="EE255" i="2"/>
  <c r="EE57" i="2"/>
  <c r="EE10" i="2"/>
  <c r="EE58" i="2"/>
  <c r="EE256" i="2"/>
  <c r="EE257" i="2"/>
  <c r="EE258" i="2"/>
  <c r="EE259" i="2"/>
  <c r="EE59" i="2"/>
  <c r="EE260" i="2"/>
  <c r="EE60" i="2"/>
  <c r="EE261" i="2"/>
  <c r="EE262" i="2"/>
  <c r="EE263" i="2"/>
  <c r="EE61" i="2"/>
  <c r="EE264" i="2"/>
  <c r="EE85" i="2"/>
  <c r="EE265" i="2"/>
  <c r="EE266" i="2"/>
  <c r="EE267" i="2"/>
  <c r="EE268" i="2"/>
  <c r="EE269" i="2"/>
  <c r="EE270" i="2"/>
  <c r="EE62" i="2"/>
  <c r="EE271" i="2"/>
  <c r="EE272" i="2"/>
  <c r="EE273" i="2"/>
  <c r="EE274" i="2"/>
  <c r="EE275" i="2"/>
  <c r="EE276" i="2"/>
  <c r="EE277" i="2"/>
  <c r="EE278" i="2"/>
  <c r="EE279" i="2"/>
  <c r="EE280" i="2"/>
  <c r="EE281" i="2"/>
  <c r="EE11" i="2"/>
  <c r="EE282" i="2"/>
  <c r="EE283" i="2"/>
  <c r="EE284" i="2"/>
  <c r="EE285" i="2"/>
  <c r="EE286" i="2"/>
  <c r="EE287" i="2"/>
  <c r="EE12" i="2"/>
  <c r="EE288" i="2"/>
  <c r="EE289" i="2"/>
  <c r="EE290" i="2"/>
  <c r="EE291" i="2"/>
  <c r="EE63" i="2"/>
  <c r="EE292" i="2"/>
  <c r="EE64" i="2"/>
  <c r="EE293" i="2"/>
  <c r="EE294" i="2"/>
  <c r="EE295" i="2"/>
  <c r="EE296" i="2"/>
  <c r="EE297" i="2"/>
  <c r="EE298" i="2"/>
  <c r="EE65" i="2"/>
  <c r="EE66" i="2"/>
  <c r="EE67" i="2"/>
  <c r="EE68" i="2"/>
  <c r="EE299" i="2"/>
  <c r="EE300" i="2"/>
  <c r="EE301" i="2"/>
  <c r="EE13" i="2"/>
  <c r="EE69" i="2"/>
  <c r="EE302" i="2"/>
  <c r="EE303" i="2"/>
  <c r="EE304" i="2"/>
  <c r="EE305" i="2"/>
  <c r="EE306" i="2"/>
  <c r="EE307" i="2"/>
  <c r="EE308" i="2"/>
  <c r="EE309" i="2"/>
  <c r="EE310" i="2"/>
  <c r="EE14" i="2"/>
  <c r="EE15" i="2"/>
  <c r="EE311" i="2"/>
  <c r="EE16" i="2"/>
  <c r="EE312" i="2"/>
  <c r="EE70" i="2"/>
  <c r="EE313" i="2"/>
  <c r="EE314" i="2"/>
  <c r="EE315" i="2"/>
  <c r="EE316" i="2"/>
  <c r="EE317" i="2"/>
  <c r="EE318" i="2"/>
  <c r="EE17" i="2"/>
  <c r="EE319" i="2"/>
  <c r="EE71" i="2"/>
  <c r="EE320" i="2"/>
  <c r="EE321" i="2"/>
  <c r="EE322" i="2"/>
  <c r="EE323" i="2"/>
  <c r="EE324" i="2"/>
  <c r="EE325" i="2"/>
  <c r="EE326" i="2"/>
  <c r="EE327" i="2"/>
  <c r="EE328" i="2"/>
  <c r="EE72" i="2"/>
  <c r="EE329" i="2"/>
  <c r="EE73" i="2"/>
  <c r="EE74" i="2"/>
  <c r="EE330" i="2"/>
  <c r="EE75" i="2"/>
  <c r="EE331" i="2"/>
  <c r="EE332" i="2"/>
  <c r="EE333" i="2"/>
  <c r="EE334" i="2"/>
  <c r="EE335" i="2"/>
  <c r="EE336" i="2"/>
  <c r="EE337" i="2"/>
  <c r="EE76" i="2"/>
  <c r="EE77" i="2"/>
  <c r="EE338" i="2"/>
  <c r="EE339" i="2"/>
  <c r="EE340" i="2"/>
  <c r="EE341" i="2"/>
  <c r="EE342" i="2"/>
  <c r="EE343" i="2"/>
  <c r="EE344" i="2"/>
  <c r="EE345" i="2"/>
  <c r="EE346" i="2"/>
  <c r="EE347" i="2"/>
  <c r="EE18" i="2"/>
  <c r="EE348" i="2"/>
  <c r="EE31" i="2"/>
  <c r="EE349" i="2"/>
  <c r="EE350" i="2"/>
  <c r="EE351" i="2"/>
  <c r="EE352" i="2"/>
  <c r="EE19" i="2"/>
  <c r="EE353" i="2"/>
  <c r="EE354" i="2"/>
  <c r="EE355" i="2"/>
  <c r="EE356" i="2"/>
  <c r="EE86" i="2"/>
  <c r="EE357" i="2"/>
  <c r="EE358" i="2"/>
  <c r="EE359" i="2"/>
  <c r="EE360" i="2"/>
  <c r="EE361" i="2"/>
  <c r="EE20" i="2"/>
  <c r="EE87" i="2"/>
  <c r="EE78" i="2"/>
  <c r="EE362" i="2"/>
  <c r="EE21" i="2"/>
  <c r="EE363" i="2"/>
  <c r="EE364" i="2"/>
  <c r="EE365" i="2"/>
  <c r="EE366" i="2"/>
  <c r="EE367" i="2"/>
  <c r="EE368" i="2"/>
  <c r="EE22" i="2"/>
  <c r="EE369" i="2"/>
  <c r="EE370" i="2"/>
  <c r="EE371" i="2"/>
  <c r="EE372" i="2"/>
  <c r="EE79" i="2"/>
  <c r="EE23" i="2"/>
  <c r="ED88" i="2"/>
  <c r="ED89" i="2"/>
  <c r="ED32" i="2"/>
  <c r="ED90" i="2"/>
  <c r="ED91" i="2"/>
  <c r="ED92" i="2"/>
  <c r="ED93" i="2"/>
  <c r="ED94" i="2"/>
  <c r="ED95" i="2"/>
  <c r="ED96" i="2"/>
  <c r="ED97" i="2"/>
  <c r="ED98" i="2"/>
  <c r="ED2" i="2"/>
  <c r="ED99" i="2"/>
  <c r="ED100" i="2"/>
  <c r="ED101" i="2"/>
  <c r="ED102" i="2"/>
  <c r="ED103" i="2"/>
  <c r="ED25" i="2"/>
  <c r="ED104" i="2"/>
  <c r="ED105" i="2"/>
  <c r="ED26" i="2"/>
  <c r="ED106" i="2"/>
  <c r="ED107" i="2"/>
  <c r="ED108" i="2"/>
  <c r="ED109" i="2"/>
  <c r="ED3" i="2"/>
  <c r="ED110" i="2"/>
  <c r="ED111" i="2"/>
  <c r="ED27" i="2"/>
  <c r="ED112" i="2"/>
  <c r="ED33" i="2"/>
  <c r="ED113" i="2"/>
  <c r="ED114" i="2"/>
  <c r="ED115" i="2"/>
  <c r="ED116" i="2"/>
  <c r="ED34" i="2"/>
  <c r="ED117" i="2"/>
  <c r="ED118" i="2"/>
  <c r="ED119" i="2"/>
  <c r="ED120" i="2"/>
  <c r="ED35" i="2"/>
  <c r="ED121" i="2"/>
  <c r="ED122" i="2"/>
  <c r="ED123" i="2"/>
  <c r="ED124" i="2"/>
  <c r="ED36" i="2"/>
  <c r="ED125" i="2"/>
  <c r="ED126" i="2"/>
  <c r="ED127" i="2"/>
  <c r="ED128" i="2"/>
  <c r="ED129" i="2"/>
  <c r="ED130" i="2"/>
  <c r="ED131" i="2"/>
  <c r="ED4" i="2"/>
  <c r="ED5" i="2"/>
  <c r="ED132" i="2"/>
  <c r="ED133" i="2"/>
  <c r="ED134" i="2"/>
  <c r="ED135" i="2"/>
  <c r="ED136" i="2"/>
  <c r="ED137" i="2"/>
  <c r="ED37" i="2"/>
  <c r="ED138" i="2"/>
  <c r="ED139" i="2"/>
  <c r="ED140" i="2"/>
  <c r="ED141" i="2"/>
  <c r="ED142" i="2"/>
  <c r="ED143" i="2"/>
  <c r="ED144" i="2"/>
  <c r="ED145" i="2"/>
  <c r="ED146" i="2"/>
  <c r="ED147" i="2"/>
  <c r="ED148" i="2"/>
  <c r="ED149" i="2"/>
  <c r="ED6" i="2"/>
  <c r="ED150" i="2"/>
  <c r="ED151" i="2"/>
  <c r="ED152" i="2"/>
  <c r="ED153" i="2"/>
  <c r="ED154" i="2"/>
  <c r="ED155" i="2"/>
  <c r="ED156" i="2"/>
  <c r="ED157" i="2"/>
  <c r="ED38" i="2"/>
  <c r="ED39" i="2"/>
  <c r="ED158" i="2"/>
  <c r="ED159" i="2"/>
  <c r="ED40" i="2"/>
  <c r="ED160" i="2"/>
  <c r="ED161" i="2"/>
  <c r="ED162" i="2"/>
  <c r="ED41" i="2"/>
  <c r="ED163" i="2"/>
  <c r="ED164" i="2"/>
  <c r="ED165" i="2"/>
  <c r="ED166" i="2"/>
  <c r="ED167" i="2"/>
  <c r="ED168" i="2"/>
  <c r="ED169" i="2"/>
  <c r="ED170" i="2"/>
  <c r="ED171" i="2"/>
  <c r="ED172" i="2"/>
  <c r="ED173" i="2"/>
  <c r="ED174" i="2"/>
  <c r="ED175" i="2"/>
  <c r="ED176" i="2"/>
  <c r="ED177" i="2"/>
  <c r="ED42" i="2"/>
  <c r="ED80" i="2"/>
  <c r="ED178" i="2"/>
  <c r="ED43" i="2"/>
  <c r="ED179" i="2"/>
  <c r="ED180" i="2"/>
  <c r="ED81" i="2"/>
  <c r="ED181" i="2"/>
  <c r="ED82" i="2"/>
  <c r="ED182" i="2"/>
  <c r="ED28" i="2"/>
  <c r="ED183" i="2"/>
  <c r="ED184" i="2"/>
  <c r="ED185" i="2"/>
  <c r="ED44" i="2"/>
  <c r="ED186" i="2"/>
  <c r="ED187" i="2"/>
  <c r="ED188" i="2"/>
  <c r="ED189" i="2"/>
  <c r="ED7" i="2"/>
  <c r="ED190" i="2"/>
  <c r="ED191" i="2"/>
  <c r="ED45" i="2"/>
  <c r="ED192" i="2"/>
  <c r="ED193" i="2"/>
  <c r="ED194" i="2"/>
  <c r="ED195" i="2"/>
  <c r="ED196" i="2"/>
  <c r="ED197" i="2"/>
  <c r="ED46" i="2"/>
  <c r="ED198" i="2"/>
  <c r="ED199" i="2"/>
  <c r="ED200" i="2"/>
  <c r="ED201" i="2"/>
  <c r="ED202" i="2"/>
  <c r="ED47" i="2"/>
  <c r="ED48" i="2"/>
  <c r="ED203" i="2"/>
  <c r="ED204" i="2"/>
  <c r="ED205" i="2"/>
  <c r="ED206" i="2"/>
  <c r="ED29" i="2"/>
  <c r="ED207" i="2"/>
  <c r="ED208" i="2"/>
  <c r="ED209" i="2"/>
  <c r="ED210" i="2"/>
  <c r="ED211" i="2"/>
  <c r="ED212" i="2"/>
  <c r="ED49" i="2"/>
  <c r="ED213" i="2"/>
  <c r="ED214" i="2"/>
  <c r="ED215" i="2"/>
  <c r="ED216" i="2"/>
  <c r="ED217" i="2"/>
  <c r="ED218" i="2"/>
  <c r="ED83" i="2"/>
  <c r="ED219" i="2"/>
  <c r="ED220" i="2"/>
  <c r="ED221" i="2"/>
  <c r="ED222" i="2"/>
  <c r="ED223" i="2"/>
  <c r="ED8" i="2"/>
  <c r="ED224" i="2"/>
  <c r="ED225" i="2"/>
  <c r="ED9" i="2"/>
  <c r="ED226" i="2"/>
  <c r="ED50" i="2"/>
  <c r="ED227" i="2"/>
  <c r="ED228" i="2"/>
  <c r="ED229" i="2"/>
  <c r="ED230" i="2"/>
  <c r="ED231" i="2"/>
  <c r="ED232" i="2"/>
  <c r="ED51" i="2"/>
  <c r="ED233" i="2"/>
  <c r="ED234" i="2"/>
  <c r="ED235" i="2"/>
  <c r="ED236" i="2"/>
  <c r="ED237" i="2"/>
  <c r="ED238" i="2"/>
  <c r="ED239" i="2"/>
  <c r="ED240" i="2"/>
  <c r="ED241" i="2"/>
  <c r="ED242" i="2"/>
  <c r="ED24" i="2"/>
  <c r="ED30" i="2"/>
  <c r="ED243" i="2"/>
  <c r="ED52" i="2"/>
  <c r="ED53" i="2"/>
  <c r="ED244" i="2"/>
  <c r="ED245" i="2"/>
  <c r="ED246" i="2"/>
  <c r="ED247" i="2"/>
  <c r="ED54" i="2"/>
  <c r="ED248" i="2"/>
  <c r="ED249" i="2"/>
  <c r="ED55" i="2"/>
  <c r="ED56" i="2"/>
  <c r="ED250" i="2"/>
  <c r="ED251" i="2"/>
  <c r="ED252" i="2"/>
  <c r="ED84" i="2"/>
  <c r="ED253" i="2"/>
  <c r="ED254" i="2"/>
  <c r="ED255" i="2"/>
  <c r="ED57" i="2"/>
  <c r="ED10" i="2"/>
  <c r="ED58" i="2"/>
  <c r="ED256" i="2"/>
  <c r="ED257" i="2"/>
  <c r="ED258" i="2"/>
  <c r="ED259" i="2"/>
  <c r="ED59" i="2"/>
  <c r="ED260" i="2"/>
  <c r="ED60" i="2"/>
  <c r="ED261" i="2"/>
  <c r="ED262" i="2"/>
  <c r="ED263" i="2"/>
  <c r="ED61" i="2"/>
  <c r="ED264" i="2"/>
  <c r="ED85" i="2"/>
  <c r="ED265" i="2"/>
  <c r="ED266" i="2"/>
  <c r="ED267" i="2"/>
  <c r="ED268" i="2"/>
  <c r="ED269" i="2"/>
  <c r="ED270" i="2"/>
  <c r="ED62" i="2"/>
  <c r="ED271" i="2"/>
  <c r="ED272" i="2"/>
  <c r="ED273" i="2"/>
  <c r="ED274" i="2"/>
  <c r="ED275" i="2"/>
  <c r="ED276" i="2"/>
  <c r="ED277" i="2"/>
  <c r="ED278" i="2"/>
  <c r="ED279" i="2"/>
  <c r="ED280" i="2"/>
  <c r="ED281" i="2"/>
  <c r="ED11" i="2"/>
  <c r="ED282" i="2"/>
  <c r="ED283" i="2"/>
  <c r="ED284" i="2"/>
  <c r="ED285" i="2"/>
  <c r="ED286" i="2"/>
  <c r="ED287" i="2"/>
  <c r="ED12" i="2"/>
  <c r="ED288" i="2"/>
  <c r="ED289" i="2"/>
  <c r="ED290" i="2"/>
  <c r="ED291" i="2"/>
  <c r="ED63" i="2"/>
  <c r="ED292" i="2"/>
  <c r="ED64" i="2"/>
  <c r="ED293" i="2"/>
  <c r="ED294" i="2"/>
  <c r="ED295" i="2"/>
  <c r="ED296" i="2"/>
  <c r="ED297" i="2"/>
  <c r="ED298" i="2"/>
  <c r="ED65" i="2"/>
  <c r="ED66" i="2"/>
  <c r="ED67" i="2"/>
  <c r="ED68" i="2"/>
  <c r="ED299" i="2"/>
  <c r="ED300" i="2"/>
  <c r="ED301" i="2"/>
  <c r="ED13" i="2"/>
  <c r="ED69" i="2"/>
  <c r="ED302" i="2"/>
  <c r="ED303" i="2"/>
  <c r="ED304" i="2"/>
  <c r="ED305" i="2"/>
  <c r="ED306" i="2"/>
  <c r="ED307" i="2"/>
  <c r="ED308" i="2"/>
  <c r="ED309" i="2"/>
  <c r="ED310" i="2"/>
  <c r="ED14" i="2"/>
  <c r="ED15" i="2"/>
  <c r="ED311" i="2"/>
  <c r="ED16" i="2"/>
  <c r="ED312" i="2"/>
  <c r="ED70" i="2"/>
  <c r="ED313" i="2"/>
  <c r="ED314" i="2"/>
  <c r="ED315" i="2"/>
  <c r="ED316" i="2"/>
  <c r="ED317" i="2"/>
  <c r="ED318" i="2"/>
  <c r="ED17" i="2"/>
  <c r="ED319" i="2"/>
  <c r="ED71" i="2"/>
  <c r="ED320" i="2"/>
  <c r="ED321" i="2"/>
  <c r="ED322" i="2"/>
  <c r="ED323" i="2"/>
  <c r="ED324" i="2"/>
  <c r="ED325" i="2"/>
  <c r="ED326" i="2"/>
  <c r="ED327" i="2"/>
  <c r="ED328" i="2"/>
  <c r="ED72" i="2"/>
  <c r="ED329" i="2"/>
  <c r="ED73" i="2"/>
  <c r="ED74" i="2"/>
  <c r="ED330" i="2"/>
  <c r="ED75" i="2"/>
  <c r="ED331" i="2"/>
  <c r="ED332" i="2"/>
  <c r="ED333" i="2"/>
  <c r="ED334" i="2"/>
  <c r="ED335" i="2"/>
  <c r="ED336" i="2"/>
  <c r="ED337" i="2"/>
  <c r="ED76" i="2"/>
  <c r="ED77" i="2"/>
  <c r="ED338" i="2"/>
  <c r="ED339" i="2"/>
  <c r="ED340" i="2"/>
  <c r="ED341" i="2"/>
  <c r="ED342" i="2"/>
  <c r="ED343" i="2"/>
  <c r="ED344" i="2"/>
  <c r="ED345" i="2"/>
  <c r="ED346" i="2"/>
  <c r="ED347" i="2"/>
  <c r="ED18" i="2"/>
  <c r="ED348" i="2"/>
  <c r="ED31" i="2"/>
  <c r="ED349" i="2"/>
  <c r="ED350" i="2"/>
  <c r="ED351" i="2"/>
  <c r="ED352" i="2"/>
  <c r="ED19" i="2"/>
  <c r="ED353" i="2"/>
  <c r="ED354" i="2"/>
  <c r="ED355" i="2"/>
  <c r="ED356" i="2"/>
  <c r="ED86" i="2"/>
  <c r="ED357" i="2"/>
  <c r="ED358" i="2"/>
  <c r="ED359" i="2"/>
  <c r="ED360" i="2"/>
  <c r="ED361" i="2"/>
  <c r="ED20" i="2"/>
  <c r="ED87" i="2"/>
  <c r="ED78" i="2"/>
  <c r="ED362" i="2"/>
  <c r="ED21" i="2"/>
  <c r="ED363" i="2"/>
  <c r="ED364" i="2"/>
  <c r="ED365" i="2"/>
  <c r="ED366" i="2"/>
  <c r="ED367" i="2"/>
  <c r="ED368" i="2"/>
  <c r="ED22" i="2"/>
  <c r="ED369" i="2"/>
  <c r="ED370" i="2"/>
  <c r="ED371" i="2"/>
  <c r="ED372" i="2"/>
  <c r="ED79" i="2"/>
  <c r="ED23" i="2"/>
  <c r="EV88" i="2"/>
  <c r="EV89" i="2"/>
  <c r="EV32" i="2"/>
  <c r="EV90" i="2"/>
  <c r="EV91" i="2"/>
  <c r="EV92" i="2"/>
  <c r="EV93" i="2"/>
  <c r="EV94" i="2"/>
  <c r="EV95" i="2"/>
  <c r="EV96" i="2"/>
  <c r="EV97" i="2"/>
  <c r="EV98" i="2"/>
  <c r="EV2" i="2"/>
  <c r="EV99" i="2"/>
  <c r="EV100" i="2"/>
  <c r="EV101" i="2"/>
  <c r="EV102" i="2"/>
  <c r="EV103" i="2"/>
  <c r="EV25" i="2"/>
  <c r="EV104" i="2"/>
  <c r="EV105" i="2"/>
  <c r="EV26" i="2"/>
  <c r="EV106" i="2"/>
  <c r="EV107" i="2"/>
  <c r="EV108" i="2"/>
  <c r="EV109" i="2"/>
  <c r="EV3" i="2"/>
  <c r="EV110" i="2"/>
  <c r="EV111" i="2"/>
  <c r="EV27" i="2"/>
  <c r="EV112" i="2"/>
  <c r="EV33" i="2"/>
  <c r="EV113" i="2"/>
  <c r="EV114" i="2"/>
  <c r="EV115" i="2"/>
  <c r="EV116" i="2"/>
  <c r="EV34" i="2"/>
  <c r="EV117" i="2"/>
  <c r="EV118" i="2"/>
  <c r="EV119" i="2"/>
  <c r="EV120" i="2"/>
  <c r="EV35" i="2"/>
  <c r="EV121" i="2"/>
  <c r="EV122" i="2"/>
  <c r="EV123" i="2"/>
  <c r="EV124" i="2"/>
  <c r="EV36" i="2"/>
  <c r="EV125" i="2"/>
  <c r="EV126" i="2"/>
  <c r="EV127" i="2"/>
  <c r="EV128" i="2"/>
  <c r="EV129" i="2"/>
  <c r="EV130" i="2"/>
  <c r="EV131" i="2"/>
  <c r="EV4" i="2"/>
  <c r="EV5" i="2"/>
  <c r="EV132" i="2"/>
  <c r="EV133" i="2"/>
  <c r="EV134" i="2"/>
  <c r="EV135" i="2"/>
  <c r="EV136" i="2"/>
  <c r="EV137" i="2"/>
  <c r="EV37" i="2"/>
  <c r="EV138" i="2"/>
  <c r="EV139" i="2"/>
  <c r="EV140" i="2"/>
  <c r="EV141" i="2"/>
  <c r="EV142" i="2"/>
  <c r="EV143" i="2"/>
  <c r="EV144" i="2"/>
  <c r="EV145" i="2"/>
  <c r="EV146" i="2"/>
  <c r="EV147" i="2"/>
  <c r="EV148" i="2"/>
  <c r="EV149" i="2"/>
  <c r="EV6" i="2"/>
  <c r="EV150" i="2"/>
  <c r="EV151" i="2"/>
  <c r="EV152" i="2"/>
  <c r="EV153" i="2"/>
  <c r="EV154" i="2"/>
  <c r="EV155" i="2"/>
  <c r="EV156" i="2"/>
  <c r="EV157" i="2"/>
  <c r="EV38" i="2"/>
  <c r="EV39" i="2"/>
  <c r="EV158" i="2"/>
  <c r="EV159" i="2"/>
  <c r="EV40" i="2"/>
  <c r="EV160" i="2"/>
  <c r="EV161" i="2"/>
  <c r="EV162" i="2"/>
  <c r="EV41" i="2"/>
  <c r="EV163" i="2"/>
  <c r="EV164" i="2"/>
  <c r="EV165" i="2"/>
  <c r="EV166" i="2"/>
  <c r="EV167" i="2"/>
  <c r="EV168" i="2"/>
  <c r="EV169" i="2"/>
  <c r="EV170" i="2"/>
  <c r="EV171" i="2"/>
  <c r="EV172" i="2"/>
  <c r="EV173" i="2"/>
  <c r="EV174" i="2"/>
  <c r="EV175" i="2"/>
  <c r="EV176" i="2"/>
  <c r="EV177" i="2"/>
  <c r="EV42" i="2"/>
  <c r="EV80" i="2"/>
  <c r="EV178" i="2"/>
  <c r="EV43" i="2"/>
  <c r="EV179" i="2"/>
  <c r="EV180" i="2"/>
  <c r="EV81" i="2"/>
  <c r="EV181" i="2"/>
  <c r="EV82" i="2"/>
  <c r="EV182" i="2"/>
  <c r="EV28" i="2"/>
  <c r="EV183" i="2"/>
  <c r="EV184" i="2"/>
  <c r="EV185" i="2"/>
  <c r="EV44" i="2"/>
  <c r="EV186" i="2"/>
  <c r="EV187" i="2"/>
  <c r="EV188" i="2"/>
  <c r="EV189" i="2"/>
  <c r="EV7" i="2"/>
  <c r="EV190" i="2"/>
  <c r="EV191" i="2"/>
  <c r="EV45" i="2"/>
  <c r="EV192" i="2"/>
  <c r="EV193" i="2"/>
  <c r="EV194" i="2"/>
  <c r="EV195" i="2"/>
  <c r="EV196" i="2"/>
  <c r="EV197" i="2"/>
  <c r="EV46" i="2"/>
  <c r="EV198" i="2"/>
  <c r="EV199" i="2"/>
  <c r="EV200" i="2"/>
  <c r="EV201" i="2"/>
  <c r="EV202" i="2"/>
  <c r="EV47" i="2"/>
  <c r="EV48" i="2"/>
  <c r="EV203" i="2"/>
  <c r="EV204" i="2"/>
  <c r="EV205" i="2"/>
  <c r="EV206" i="2"/>
  <c r="EV29" i="2"/>
  <c r="EV207" i="2"/>
  <c r="EV208" i="2"/>
  <c r="EV209" i="2"/>
  <c r="EV210" i="2"/>
  <c r="EV211" i="2"/>
  <c r="EV212" i="2"/>
  <c r="EV49" i="2"/>
  <c r="EV213" i="2"/>
  <c r="EV214" i="2"/>
  <c r="EV215" i="2"/>
  <c r="EV216" i="2"/>
  <c r="EV217" i="2"/>
  <c r="EV218" i="2"/>
  <c r="EV83" i="2"/>
  <c r="EV219" i="2"/>
  <c r="EV220" i="2"/>
  <c r="EV221" i="2"/>
  <c r="EV222" i="2"/>
  <c r="EV223" i="2"/>
  <c r="EV8" i="2"/>
  <c r="EV224" i="2"/>
  <c r="EV225" i="2"/>
  <c r="EV9" i="2"/>
  <c r="EV226" i="2"/>
  <c r="EV50" i="2"/>
  <c r="EV227" i="2"/>
  <c r="EV228" i="2"/>
  <c r="EV229" i="2"/>
  <c r="EV230" i="2"/>
  <c r="EV231" i="2"/>
  <c r="EV232" i="2"/>
  <c r="EV51" i="2"/>
  <c r="EV233" i="2"/>
  <c r="EV234" i="2"/>
  <c r="EV235" i="2"/>
  <c r="EV236" i="2"/>
  <c r="EV237" i="2"/>
  <c r="EV238" i="2"/>
  <c r="EV239" i="2"/>
  <c r="EV240" i="2"/>
  <c r="EV241" i="2"/>
  <c r="EV242" i="2"/>
  <c r="EV24" i="2"/>
  <c r="EV30" i="2"/>
  <c r="EV243" i="2"/>
  <c r="EV52" i="2"/>
  <c r="EV53" i="2"/>
  <c r="EV244" i="2"/>
  <c r="EV245" i="2"/>
  <c r="EV246" i="2"/>
  <c r="EV247" i="2"/>
  <c r="EV54" i="2"/>
  <c r="EV248" i="2"/>
  <c r="EV249" i="2"/>
  <c r="EV55" i="2"/>
  <c r="EV56" i="2"/>
  <c r="EV250" i="2"/>
  <c r="EV251" i="2"/>
  <c r="EV252" i="2"/>
  <c r="EV84" i="2"/>
  <c r="EV253" i="2"/>
  <c r="EV254" i="2"/>
  <c r="EV255" i="2"/>
  <c r="EV57" i="2"/>
  <c r="EV10" i="2"/>
  <c r="EV58" i="2"/>
  <c r="EV256" i="2"/>
  <c r="EV257" i="2"/>
  <c r="EV258" i="2"/>
  <c r="EV259" i="2"/>
  <c r="EV59" i="2"/>
  <c r="EV260" i="2"/>
  <c r="EV60" i="2"/>
  <c r="EV261" i="2"/>
  <c r="EV262" i="2"/>
  <c r="EV263" i="2"/>
  <c r="EV61" i="2"/>
  <c r="EV264" i="2"/>
  <c r="EV85" i="2"/>
  <c r="EV265" i="2"/>
  <c r="EV266" i="2"/>
  <c r="EV267" i="2"/>
  <c r="EV268" i="2"/>
  <c r="EV269" i="2"/>
  <c r="EV270" i="2"/>
  <c r="EV62" i="2"/>
  <c r="EV271" i="2"/>
  <c r="EV272" i="2"/>
  <c r="EV273" i="2"/>
  <c r="EV274" i="2"/>
  <c r="EV275" i="2"/>
  <c r="EV276" i="2"/>
  <c r="EV277" i="2"/>
  <c r="EV278" i="2"/>
  <c r="EV279" i="2"/>
  <c r="EV280" i="2"/>
  <c r="EV281" i="2"/>
  <c r="EV11" i="2"/>
  <c r="EV282" i="2"/>
  <c r="EV283" i="2"/>
  <c r="EV284" i="2"/>
  <c r="EV285" i="2"/>
  <c r="EV286" i="2"/>
  <c r="EV287" i="2"/>
  <c r="EV12" i="2"/>
  <c r="EV288" i="2"/>
  <c r="EV289" i="2"/>
  <c r="EV290" i="2"/>
  <c r="EV291" i="2"/>
  <c r="EV63" i="2"/>
  <c r="EV292" i="2"/>
  <c r="EV64" i="2"/>
  <c r="EV293" i="2"/>
  <c r="EV294" i="2"/>
  <c r="EV295" i="2"/>
  <c r="EV296" i="2"/>
  <c r="EV297" i="2"/>
  <c r="EV298" i="2"/>
  <c r="EV65" i="2"/>
  <c r="EV66" i="2"/>
  <c r="EV67" i="2"/>
  <c r="EV68" i="2"/>
  <c r="EV299" i="2"/>
  <c r="EV300" i="2"/>
  <c r="EV301" i="2"/>
  <c r="EV13" i="2"/>
  <c r="EV69" i="2"/>
  <c r="EV302" i="2"/>
  <c r="EV303" i="2"/>
  <c r="EV304" i="2"/>
  <c r="EV305" i="2"/>
  <c r="EV306" i="2"/>
  <c r="EV307" i="2"/>
  <c r="EV308" i="2"/>
  <c r="EV309" i="2"/>
  <c r="EV310" i="2"/>
  <c r="EV14" i="2"/>
  <c r="EV15" i="2"/>
  <c r="EV311" i="2"/>
  <c r="EV16" i="2"/>
  <c r="EV312" i="2"/>
  <c r="EV70" i="2"/>
  <c r="EV313" i="2"/>
  <c r="EV314" i="2"/>
  <c r="EV315" i="2"/>
  <c r="EV316" i="2"/>
  <c r="EV317" i="2"/>
  <c r="EV318" i="2"/>
  <c r="EV17" i="2"/>
  <c r="EV319" i="2"/>
  <c r="EV71" i="2"/>
  <c r="EV320" i="2"/>
  <c r="EV321" i="2"/>
  <c r="EV322" i="2"/>
  <c r="EV323" i="2"/>
  <c r="EV324" i="2"/>
  <c r="EV325" i="2"/>
  <c r="EV326" i="2"/>
  <c r="EV327" i="2"/>
  <c r="EV328" i="2"/>
  <c r="EV72" i="2"/>
  <c r="EV329" i="2"/>
  <c r="EV73" i="2"/>
  <c r="EV74" i="2"/>
  <c r="EV330" i="2"/>
  <c r="EV75" i="2"/>
  <c r="EV331" i="2"/>
  <c r="EV332" i="2"/>
  <c r="EV333" i="2"/>
  <c r="EV334" i="2"/>
  <c r="EV335" i="2"/>
  <c r="EV336" i="2"/>
  <c r="EV337" i="2"/>
  <c r="EV76" i="2"/>
  <c r="EV77" i="2"/>
  <c r="EV338" i="2"/>
  <c r="EV339" i="2"/>
  <c r="EV340" i="2"/>
  <c r="EV341" i="2"/>
  <c r="EV342" i="2"/>
  <c r="EV343" i="2"/>
  <c r="EV344" i="2"/>
  <c r="EV345" i="2"/>
  <c r="EV346" i="2"/>
  <c r="EV347" i="2"/>
  <c r="EV18" i="2"/>
  <c r="EV348" i="2"/>
  <c r="EV31" i="2"/>
  <c r="EV349" i="2"/>
  <c r="EV350" i="2"/>
  <c r="EV351" i="2"/>
  <c r="EV352" i="2"/>
  <c r="EV19" i="2"/>
  <c r="EV353" i="2"/>
  <c r="EV354" i="2"/>
  <c r="EV355" i="2"/>
  <c r="EV356" i="2"/>
  <c r="EV86" i="2"/>
  <c r="EV357" i="2"/>
  <c r="EV358" i="2"/>
  <c r="EV359" i="2"/>
  <c r="EV360" i="2"/>
  <c r="EV361" i="2"/>
  <c r="EV20" i="2"/>
  <c r="EV87" i="2"/>
  <c r="EV78" i="2"/>
  <c r="EV362" i="2"/>
  <c r="EV21" i="2"/>
  <c r="EV363" i="2"/>
  <c r="EV364" i="2"/>
  <c r="EV365" i="2"/>
  <c r="EV366" i="2"/>
  <c r="EV367" i="2"/>
  <c r="EV368" i="2"/>
  <c r="EV22" i="2"/>
  <c r="EV369" i="2"/>
  <c r="EV370" i="2"/>
  <c r="EV371" i="2"/>
  <c r="EV372" i="2"/>
  <c r="EV79" i="2"/>
  <c r="EV23" i="2"/>
  <c r="EU88" i="2"/>
  <c r="EU89" i="2"/>
  <c r="EU32" i="2"/>
  <c r="EU90" i="2"/>
  <c r="EU91" i="2"/>
  <c r="EU92" i="2"/>
  <c r="EU93" i="2"/>
  <c r="EU94" i="2"/>
  <c r="EU95" i="2"/>
  <c r="EU96" i="2"/>
  <c r="EU97" i="2"/>
  <c r="EU98" i="2"/>
  <c r="EU2" i="2"/>
  <c r="EU99" i="2"/>
  <c r="EU100" i="2"/>
  <c r="EU101" i="2"/>
  <c r="EU102" i="2"/>
  <c r="EU103" i="2"/>
  <c r="EU25" i="2"/>
  <c r="EU104" i="2"/>
  <c r="EU105" i="2"/>
  <c r="EU26" i="2"/>
  <c r="EU106" i="2"/>
  <c r="EU107" i="2"/>
  <c r="EU108" i="2"/>
  <c r="EU109" i="2"/>
  <c r="EU3" i="2"/>
  <c r="EU110" i="2"/>
  <c r="EU111" i="2"/>
  <c r="EU27" i="2"/>
  <c r="EU112" i="2"/>
  <c r="EU33" i="2"/>
  <c r="EU113" i="2"/>
  <c r="EU114" i="2"/>
  <c r="EU115" i="2"/>
  <c r="EU116" i="2"/>
  <c r="EU34" i="2"/>
  <c r="EU117" i="2"/>
  <c r="EU118" i="2"/>
  <c r="EU119" i="2"/>
  <c r="EU120" i="2"/>
  <c r="EU35" i="2"/>
  <c r="EU121" i="2"/>
  <c r="EU122" i="2"/>
  <c r="EU123" i="2"/>
  <c r="EU124" i="2"/>
  <c r="EU36" i="2"/>
  <c r="EU125" i="2"/>
  <c r="EU126" i="2"/>
  <c r="EU127" i="2"/>
  <c r="EU128" i="2"/>
  <c r="EU129" i="2"/>
  <c r="EU130" i="2"/>
  <c r="EU131" i="2"/>
  <c r="EU4" i="2"/>
  <c r="EU5" i="2"/>
  <c r="EU132" i="2"/>
  <c r="EU133" i="2"/>
  <c r="EU134" i="2"/>
  <c r="EU135" i="2"/>
  <c r="EU136" i="2"/>
  <c r="EU137" i="2"/>
  <c r="EU37" i="2"/>
  <c r="EU138" i="2"/>
  <c r="EU139" i="2"/>
  <c r="EU140" i="2"/>
  <c r="EU141" i="2"/>
  <c r="EU142" i="2"/>
  <c r="EU143" i="2"/>
  <c r="EU144" i="2"/>
  <c r="EU145" i="2"/>
  <c r="EU146" i="2"/>
  <c r="EU147" i="2"/>
  <c r="EU148" i="2"/>
  <c r="EU149" i="2"/>
  <c r="EU6" i="2"/>
  <c r="EU150" i="2"/>
  <c r="EU151" i="2"/>
  <c r="EU152" i="2"/>
  <c r="EU153" i="2"/>
  <c r="EU154" i="2"/>
  <c r="EU155" i="2"/>
  <c r="EU156" i="2"/>
  <c r="EU157" i="2"/>
  <c r="EU38" i="2"/>
  <c r="EU39" i="2"/>
  <c r="EU158" i="2"/>
  <c r="EU159" i="2"/>
  <c r="EU40" i="2"/>
  <c r="EU160" i="2"/>
  <c r="EU161" i="2"/>
  <c r="EU162" i="2"/>
  <c r="EU41" i="2"/>
  <c r="EU163" i="2"/>
  <c r="EU164" i="2"/>
  <c r="EU165" i="2"/>
  <c r="EU166" i="2"/>
  <c r="EU167" i="2"/>
  <c r="EU168" i="2"/>
  <c r="EU169" i="2"/>
  <c r="EU170" i="2"/>
  <c r="EU171" i="2"/>
  <c r="EU172" i="2"/>
  <c r="EU173" i="2"/>
  <c r="EU174" i="2"/>
  <c r="EU175" i="2"/>
  <c r="EU176" i="2"/>
  <c r="EU177" i="2"/>
  <c r="EU42" i="2"/>
  <c r="EU80" i="2"/>
  <c r="EU178" i="2"/>
  <c r="EU43" i="2"/>
  <c r="EU179" i="2"/>
  <c r="EU180" i="2"/>
  <c r="EU81" i="2"/>
  <c r="EU181" i="2"/>
  <c r="EU82" i="2"/>
  <c r="EU182" i="2"/>
  <c r="EU28" i="2"/>
  <c r="EU183" i="2"/>
  <c r="EU184" i="2"/>
  <c r="EU185" i="2"/>
  <c r="EU44" i="2"/>
  <c r="EU186" i="2"/>
  <c r="EU187" i="2"/>
  <c r="EU188" i="2"/>
  <c r="EU189" i="2"/>
  <c r="EU7" i="2"/>
  <c r="EU190" i="2"/>
  <c r="EU191" i="2"/>
  <c r="EU45" i="2"/>
  <c r="EU192" i="2"/>
  <c r="EU193" i="2"/>
  <c r="EU194" i="2"/>
  <c r="EU195" i="2"/>
  <c r="EU196" i="2"/>
  <c r="EU197" i="2"/>
  <c r="EU46" i="2"/>
  <c r="EU198" i="2"/>
  <c r="EU199" i="2"/>
  <c r="EU200" i="2"/>
  <c r="EU201" i="2"/>
  <c r="EU202" i="2"/>
  <c r="EU47" i="2"/>
  <c r="EU48" i="2"/>
  <c r="EU203" i="2"/>
  <c r="EU204" i="2"/>
  <c r="EU205" i="2"/>
  <c r="EU206" i="2"/>
  <c r="EU29" i="2"/>
  <c r="EU207" i="2"/>
  <c r="EU208" i="2"/>
  <c r="EU209" i="2"/>
  <c r="EU210" i="2"/>
  <c r="EU211" i="2"/>
  <c r="EU212" i="2"/>
  <c r="EU49" i="2"/>
  <c r="EU213" i="2"/>
  <c r="EU214" i="2"/>
  <c r="EU215" i="2"/>
  <c r="EU216" i="2"/>
  <c r="EU217" i="2"/>
  <c r="EU218" i="2"/>
  <c r="EU83" i="2"/>
  <c r="EU219" i="2"/>
  <c r="EU220" i="2"/>
  <c r="EU221" i="2"/>
  <c r="EU222" i="2"/>
  <c r="EU223" i="2"/>
  <c r="EU8" i="2"/>
  <c r="EU224" i="2"/>
  <c r="EU225" i="2"/>
  <c r="EU9" i="2"/>
  <c r="EU226" i="2"/>
  <c r="EU50" i="2"/>
  <c r="EU227" i="2"/>
  <c r="EU228" i="2"/>
  <c r="EU229" i="2"/>
  <c r="EU230" i="2"/>
  <c r="EU231" i="2"/>
  <c r="EU232" i="2"/>
  <c r="EU51" i="2"/>
  <c r="EU233" i="2"/>
  <c r="EU234" i="2"/>
  <c r="EU235" i="2"/>
  <c r="EU236" i="2"/>
  <c r="EU237" i="2"/>
  <c r="EU238" i="2"/>
  <c r="EU239" i="2"/>
  <c r="EU240" i="2"/>
  <c r="EU241" i="2"/>
  <c r="EU242" i="2"/>
  <c r="EU24" i="2"/>
  <c r="EU30" i="2"/>
  <c r="EU243" i="2"/>
  <c r="EU52" i="2"/>
  <c r="EU53" i="2"/>
  <c r="EU244" i="2"/>
  <c r="EU245" i="2"/>
  <c r="EU246" i="2"/>
  <c r="EU247" i="2"/>
  <c r="EU54" i="2"/>
  <c r="EU248" i="2"/>
  <c r="EU249" i="2"/>
  <c r="EU55" i="2"/>
  <c r="EU56" i="2"/>
  <c r="EU250" i="2"/>
  <c r="EU251" i="2"/>
  <c r="EU252" i="2"/>
  <c r="EU84" i="2"/>
  <c r="EU253" i="2"/>
  <c r="EU254" i="2"/>
  <c r="EU255" i="2"/>
  <c r="EU57" i="2"/>
  <c r="EU10" i="2"/>
  <c r="EU58" i="2"/>
  <c r="EU256" i="2"/>
  <c r="EU257" i="2"/>
  <c r="EU258" i="2"/>
  <c r="EU259" i="2"/>
  <c r="EU59" i="2"/>
  <c r="EU260" i="2"/>
  <c r="EU60" i="2"/>
  <c r="EU261" i="2"/>
  <c r="EU262" i="2"/>
  <c r="EU263" i="2"/>
  <c r="EU61" i="2"/>
  <c r="EU264" i="2"/>
  <c r="EU85" i="2"/>
  <c r="EU265" i="2"/>
  <c r="EU266" i="2"/>
  <c r="EU267" i="2"/>
  <c r="EU268" i="2"/>
  <c r="EU269" i="2"/>
  <c r="EU270" i="2"/>
  <c r="EU62" i="2"/>
  <c r="EU271" i="2"/>
  <c r="EU272" i="2"/>
  <c r="EU273" i="2"/>
  <c r="EU274" i="2"/>
  <c r="EU275" i="2"/>
  <c r="EU276" i="2"/>
  <c r="EU277" i="2"/>
  <c r="EU278" i="2"/>
  <c r="EU279" i="2"/>
  <c r="EU280" i="2"/>
  <c r="EU281" i="2"/>
  <c r="EU11" i="2"/>
  <c r="EU282" i="2"/>
  <c r="EU283" i="2"/>
  <c r="EU284" i="2"/>
  <c r="EU285" i="2"/>
  <c r="EU286" i="2"/>
  <c r="EU287" i="2"/>
  <c r="EU12" i="2"/>
  <c r="EU288" i="2"/>
  <c r="EU289" i="2"/>
  <c r="EU290" i="2"/>
  <c r="EU291" i="2"/>
  <c r="EU63" i="2"/>
  <c r="EU292" i="2"/>
  <c r="EU64" i="2"/>
  <c r="EU293" i="2"/>
  <c r="EU294" i="2"/>
  <c r="EU295" i="2"/>
  <c r="EU296" i="2"/>
  <c r="EU297" i="2"/>
  <c r="EU298" i="2"/>
  <c r="EU65" i="2"/>
  <c r="EU66" i="2"/>
  <c r="EU67" i="2"/>
  <c r="EU68" i="2"/>
  <c r="EU299" i="2"/>
  <c r="EU300" i="2"/>
  <c r="EU301" i="2"/>
  <c r="EU13" i="2"/>
  <c r="EU69" i="2"/>
  <c r="EU302" i="2"/>
  <c r="EU303" i="2"/>
  <c r="EU304" i="2"/>
  <c r="EU305" i="2"/>
  <c r="EU306" i="2"/>
  <c r="EU307" i="2"/>
  <c r="EU308" i="2"/>
  <c r="EU309" i="2"/>
  <c r="EU310" i="2"/>
  <c r="EU14" i="2"/>
  <c r="EU15" i="2"/>
  <c r="EU311" i="2"/>
  <c r="EU16" i="2"/>
  <c r="EU312" i="2"/>
  <c r="EU70" i="2"/>
  <c r="EU313" i="2"/>
  <c r="EU314" i="2"/>
  <c r="EU315" i="2"/>
  <c r="EU316" i="2"/>
  <c r="EU317" i="2"/>
  <c r="EU318" i="2"/>
  <c r="EU17" i="2"/>
  <c r="EU319" i="2"/>
  <c r="EU71" i="2"/>
  <c r="EU320" i="2"/>
  <c r="EU321" i="2"/>
  <c r="EU322" i="2"/>
  <c r="EU323" i="2"/>
  <c r="EU324" i="2"/>
  <c r="EU325" i="2"/>
  <c r="EU326" i="2"/>
  <c r="EU327" i="2"/>
  <c r="EU328" i="2"/>
  <c r="EU72" i="2"/>
  <c r="EU329" i="2"/>
  <c r="EU73" i="2"/>
  <c r="EU74" i="2"/>
  <c r="EU330" i="2"/>
  <c r="EU75" i="2"/>
  <c r="EU331" i="2"/>
  <c r="EU332" i="2"/>
  <c r="EU333" i="2"/>
  <c r="EU334" i="2"/>
  <c r="EU335" i="2"/>
  <c r="EU336" i="2"/>
  <c r="EU337" i="2"/>
  <c r="EU76" i="2"/>
  <c r="EU77" i="2"/>
  <c r="EU338" i="2"/>
  <c r="EU339" i="2"/>
  <c r="EU340" i="2"/>
  <c r="EU341" i="2"/>
  <c r="EU342" i="2"/>
  <c r="EU343" i="2"/>
  <c r="EU344" i="2"/>
  <c r="EU345" i="2"/>
  <c r="EU346" i="2"/>
  <c r="EU347" i="2"/>
  <c r="EU18" i="2"/>
  <c r="EU348" i="2"/>
  <c r="EU31" i="2"/>
  <c r="EU349" i="2"/>
  <c r="EU350" i="2"/>
  <c r="EU351" i="2"/>
  <c r="EU352" i="2"/>
  <c r="EU19" i="2"/>
  <c r="EU353" i="2"/>
  <c r="EU354" i="2"/>
  <c r="EU355" i="2"/>
  <c r="EU356" i="2"/>
  <c r="EU86" i="2"/>
  <c r="EU357" i="2"/>
  <c r="EU358" i="2"/>
  <c r="EU359" i="2"/>
  <c r="EU360" i="2"/>
  <c r="EU361" i="2"/>
  <c r="EU20" i="2"/>
  <c r="EU87" i="2"/>
  <c r="EU78" i="2"/>
  <c r="EU362" i="2"/>
  <c r="EU21" i="2"/>
  <c r="EU363" i="2"/>
  <c r="EU364" i="2"/>
  <c r="EU365" i="2"/>
  <c r="EU366" i="2"/>
  <c r="EU367" i="2"/>
  <c r="EU368" i="2"/>
  <c r="EU22" i="2"/>
  <c r="EU369" i="2"/>
  <c r="EU370" i="2"/>
  <c r="EU371" i="2"/>
  <c r="EU372" i="2"/>
  <c r="EU79" i="2"/>
  <c r="EU23" i="2"/>
  <c r="ET88" i="2"/>
  <c r="ET89" i="2"/>
  <c r="ET32" i="2"/>
  <c r="ET90" i="2"/>
  <c r="ET91" i="2"/>
  <c r="ET92" i="2"/>
  <c r="ET93" i="2"/>
  <c r="ET94" i="2"/>
  <c r="ET95" i="2"/>
  <c r="ET96" i="2"/>
  <c r="ET97" i="2"/>
  <c r="ET98" i="2"/>
  <c r="ET2" i="2"/>
  <c r="ET99" i="2"/>
  <c r="ET100" i="2"/>
  <c r="ET101" i="2"/>
  <c r="ET102" i="2"/>
  <c r="ET103" i="2"/>
  <c r="ET25" i="2"/>
  <c r="ET104" i="2"/>
  <c r="ET105" i="2"/>
  <c r="ET26" i="2"/>
  <c r="ET106" i="2"/>
  <c r="ET107" i="2"/>
  <c r="ET108" i="2"/>
  <c r="ET109" i="2"/>
  <c r="ET3" i="2"/>
  <c r="ET110" i="2"/>
  <c r="ET111" i="2"/>
  <c r="ET27" i="2"/>
  <c r="ET112" i="2"/>
  <c r="ET33" i="2"/>
  <c r="ET113" i="2"/>
  <c r="ET114" i="2"/>
  <c r="ET115" i="2"/>
  <c r="ET116" i="2"/>
  <c r="ET34" i="2"/>
  <c r="ET117" i="2"/>
  <c r="ET118" i="2"/>
  <c r="ET119" i="2"/>
  <c r="ET120" i="2"/>
  <c r="ET35" i="2"/>
  <c r="ET121" i="2"/>
  <c r="ET122" i="2"/>
  <c r="ET123" i="2"/>
  <c r="ET124" i="2"/>
  <c r="ET36" i="2"/>
  <c r="ET125" i="2"/>
  <c r="ET126" i="2"/>
  <c r="ET127" i="2"/>
  <c r="ET128" i="2"/>
  <c r="ET129" i="2"/>
  <c r="ET130" i="2"/>
  <c r="ET131" i="2"/>
  <c r="ET4" i="2"/>
  <c r="ET5" i="2"/>
  <c r="ET132" i="2"/>
  <c r="ET133" i="2"/>
  <c r="ET134" i="2"/>
  <c r="ET135" i="2"/>
  <c r="ET136" i="2"/>
  <c r="ET137" i="2"/>
  <c r="ET37" i="2"/>
  <c r="ET138" i="2"/>
  <c r="ET139" i="2"/>
  <c r="ET140" i="2"/>
  <c r="ET141" i="2"/>
  <c r="ET142" i="2"/>
  <c r="ET143" i="2"/>
  <c r="ET144" i="2"/>
  <c r="ET145" i="2"/>
  <c r="ET146" i="2"/>
  <c r="ET147" i="2"/>
  <c r="ET148" i="2"/>
  <c r="ET149" i="2"/>
  <c r="ET6" i="2"/>
  <c r="ET150" i="2"/>
  <c r="ET151" i="2"/>
  <c r="ET152" i="2"/>
  <c r="ET153" i="2"/>
  <c r="ET154" i="2"/>
  <c r="ET155" i="2"/>
  <c r="ET156" i="2"/>
  <c r="ET157" i="2"/>
  <c r="ET38" i="2"/>
  <c r="ET39" i="2"/>
  <c r="ET158" i="2"/>
  <c r="ET159" i="2"/>
  <c r="ET40" i="2"/>
  <c r="ET160" i="2"/>
  <c r="ET161" i="2"/>
  <c r="ET162" i="2"/>
  <c r="ET41" i="2"/>
  <c r="ET163" i="2"/>
  <c r="ET164" i="2"/>
  <c r="ET165" i="2"/>
  <c r="ET166" i="2"/>
  <c r="ET167" i="2"/>
  <c r="ET168" i="2"/>
  <c r="ET169" i="2"/>
  <c r="ET170" i="2"/>
  <c r="ET171" i="2"/>
  <c r="ET172" i="2"/>
  <c r="ET173" i="2"/>
  <c r="ET174" i="2"/>
  <c r="ET175" i="2"/>
  <c r="ET176" i="2"/>
  <c r="ET177" i="2"/>
  <c r="ET42" i="2"/>
  <c r="ET80" i="2"/>
  <c r="ET178" i="2"/>
  <c r="ET43" i="2"/>
  <c r="ET179" i="2"/>
  <c r="ET180" i="2"/>
  <c r="ET81" i="2"/>
  <c r="ET181" i="2"/>
  <c r="ET82" i="2"/>
  <c r="ET182" i="2"/>
  <c r="ET28" i="2"/>
  <c r="ET183" i="2"/>
  <c r="ET184" i="2"/>
  <c r="ET185" i="2"/>
  <c r="ET44" i="2"/>
  <c r="ET186" i="2"/>
  <c r="ET187" i="2"/>
  <c r="ET188" i="2"/>
  <c r="ET189" i="2"/>
  <c r="ET7" i="2"/>
  <c r="ET190" i="2"/>
  <c r="ET191" i="2"/>
  <c r="ET45" i="2"/>
  <c r="ET192" i="2"/>
  <c r="ET193" i="2"/>
  <c r="ET194" i="2"/>
  <c r="ET195" i="2"/>
  <c r="ET196" i="2"/>
  <c r="ET197" i="2"/>
  <c r="ET46" i="2"/>
  <c r="ET198" i="2"/>
  <c r="ET199" i="2"/>
  <c r="ET200" i="2"/>
  <c r="ET201" i="2"/>
  <c r="ET202" i="2"/>
  <c r="ET47" i="2"/>
  <c r="ET48" i="2"/>
  <c r="ET203" i="2"/>
  <c r="ET204" i="2"/>
  <c r="ET205" i="2"/>
  <c r="ET206" i="2"/>
  <c r="ET29" i="2"/>
  <c r="ET207" i="2"/>
  <c r="ET208" i="2"/>
  <c r="ET209" i="2"/>
  <c r="ET210" i="2"/>
  <c r="ET211" i="2"/>
  <c r="ET212" i="2"/>
  <c r="ET49" i="2"/>
  <c r="ET213" i="2"/>
  <c r="ET214" i="2"/>
  <c r="ET215" i="2"/>
  <c r="ET216" i="2"/>
  <c r="ET217" i="2"/>
  <c r="ET218" i="2"/>
  <c r="ET83" i="2"/>
  <c r="ET219" i="2"/>
  <c r="ET220" i="2"/>
  <c r="ET221" i="2"/>
  <c r="ET222" i="2"/>
  <c r="ET223" i="2"/>
  <c r="ET8" i="2"/>
  <c r="ET224" i="2"/>
  <c r="ET225" i="2"/>
  <c r="ET9" i="2"/>
  <c r="ET226" i="2"/>
  <c r="ET50" i="2"/>
  <c r="ET227" i="2"/>
  <c r="ET228" i="2"/>
  <c r="ET229" i="2"/>
  <c r="ET230" i="2"/>
  <c r="ET231" i="2"/>
  <c r="ET232" i="2"/>
  <c r="ET51" i="2"/>
  <c r="ET233" i="2"/>
  <c r="ET234" i="2"/>
  <c r="ET235" i="2"/>
  <c r="ET236" i="2"/>
  <c r="ET237" i="2"/>
  <c r="ET238" i="2"/>
  <c r="ET239" i="2"/>
  <c r="ET240" i="2"/>
  <c r="ET241" i="2"/>
  <c r="ET242" i="2"/>
  <c r="ET24" i="2"/>
  <c r="ET30" i="2"/>
  <c r="ET243" i="2"/>
  <c r="ET52" i="2"/>
  <c r="ET53" i="2"/>
  <c r="ET244" i="2"/>
  <c r="ET245" i="2"/>
  <c r="ET246" i="2"/>
  <c r="ET247" i="2"/>
  <c r="ET54" i="2"/>
  <c r="ET248" i="2"/>
  <c r="ET249" i="2"/>
  <c r="ET55" i="2"/>
  <c r="ET56" i="2"/>
  <c r="ET250" i="2"/>
  <c r="ET251" i="2"/>
  <c r="ET252" i="2"/>
  <c r="ET84" i="2"/>
  <c r="ET253" i="2"/>
  <c r="ET254" i="2"/>
  <c r="ET255" i="2"/>
  <c r="ET57" i="2"/>
  <c r="ET10" i="2"/>
  <c r="ET58" i="2"/>
  <c r="ET256" i="2"/>
  <c r="ET257" i="2"/>
  <c r="ET258" i="2"/>
  <c r="ET259" i="2"/>
  <c r="ET59" i="2"/>
  <c r="ET260" i="2"/>
  <c r="ET60" i="2"/>
  <c r="ET261" i="2"/>
  <c r="ET262" i="2"/>
  <c r="ET263" i="2"/>
  <c r="ET61" i="2"/>
  <c r="ET264" i="2"/>
  <c r="ET85" i="2"/>
  <c r="ET265" i="2"/>
  <c r="ET266" i="2"/>
  <c r="ET267" i="2"/>
  <c r="ET268" i="2"/>
  <c r="ET269" i="2"/>
  <c r="ET270" i="2"/>
  <c r="ET62" i="2"/>
  <c r="ET271" i="2"/>
  <c r="ET272" i="2"/>
  <c r="ET273" i="2"/>
  <c r="ET274" i="2"/>
  <c r="ET275" i="2"/>
  <c r="ET276" i="2"/>
  <c r="ET277" i="2"/>
  <c r="ET278" i="2"/>
  <c r="ET279" i="2"/>
  <c r="ET280" i="2"/>
  <c r="ET281" i="2"/>
  <c r="ET11" i="2"/>
  <c r="ET282" i="2"/>
  <c r="ET283" i="2"/>
  <c r="ET284" i="2"/>
  <c r="ET285" i="2"/>
  <c r="ET286" i="2"/>
  <c r="ET287" i="2"/>
  <c r="ET12" i="2"/>
  <c r="ET288" i="2"/>
  <c r="ET289" i="2"/>
  <c r="ET290" i="2"/>
  <c r="ET291" i="2"/>
  <c r="ET63" i="2"/>
  <c r="ET292" i="2"/>
  <c r="ET64" i="2"/>
  <c r="ET293" i="2"/>
  <c r="ET294" i="2"/>
  <c r="ET295" i="2"/>
  <c r="ET296" i="2"/>
  <c r="ET297" i="2"/>
  <c r="ET298" i="2"/>
  <c r="ET65" i="2"/>
  <c r="ET66" i="2"/>
  <c r="ET67" i="2"/>
  <c r="ET68" i="2"/>
  <c r="ET299" i="2"/>
  <c r="ET300" i="2"/>
  <c r="ET301" i="2"/>
  <c r="ET13" i="2"/>
  <c r="ET69" i="2"/>
  <c r="ET302" i="2"/>
  <c r="ET303" i="2"/>
  <c r="ET304" i="2"/>
  <c r="ET305" i="2"/>
  <c r="ET306" i="2"/>
  <c r="ET307" i="2"/>
  <c r="ET308" i="2"/>
  <c r="ET309" i="2"/>
  <c r="ET310" i="2"/>
  <c r="ET14" i="2"/>
  <c r="ET15" i="2"/>
  <c r="ET311" i="2"/>
  <c r="ET16" i="2"/>
  <c r="ET312" i="2"/>
  <c r="ET70" i="2"/>
  <c r="ET313" i="2"/>
  <c r="ET314" i="2"/>
  <c r="ET315" i="2"/>
  <c r="ET316" i="2"/>
  <c r="ET317" i="2"/>
  <c r="ET318" i="2"/>
  <c r="ET17" i="2"/>
  <c r="ET319" i="2"/>
  <c r="ET71" i="2"/>
  <c r="ET320" i="2"/>
  <c r="ET321" i="2"/>
  <c r="ET322" i="2"/>
  <c r="ET323" i="2"/>
  <c r="ET324" i="2"/>
  <c r="ET325" i="2"/>
  <c r="ET326" i="2"/>
  <c r="ET327" i="2"/>
  <c r="ET328" i="2"/>
  <c r="ET72" i="2"/>
  <c r="ET329" i="2"/>
  <c r="ET73" i="2"/>
  <c r="ET74" i="2"/>
  <c r="ET330" i="2"/>
  <c r="ET75" i="2"/>
  <c r="ET331" i="2"/>
  <c r="ET332" i="2"/>
  <c r="ET333" i="2"/>
  <c r="ET334" i="2"/>
  <c r="ET335" i="2"/>
  <c r="ET336" i="2"/>
  <c r="ET337" i="2"/>
  <c r="ET76" i="2"/>
  <c r="ET77" i="2"/>
  <c r="ET338" i="2"/>
  <c r="ET339" i="2"/>
  <c r="ET340" i="2"/>
  <c r="ET341" i="2"/>
  <c r="ET342" i="2"/>
  <c r="ET343" i="2"/>
  <c r="ET344" i="2"/>
  <c r="ET345" i="2"/>
  <c r="ET346" i="2"/>
  <c r="ET347" i="2"/>
  <c r="ET18" i="2"/>
  <c r="ET348" i="2"/>
  <c r="ET31" i="2"/>
  <c r="ET349" i="2"/>
  <c r="ET350" i="2"/>
  <c r="ET351" i="2"/>
  <c r="ET352" i="2"/>
  <c r="ET19" i="2"/>
  <c r="ET353" i="2"/>
  <c r="ET354" i="2"/>
  <c r="ET355" i="2"/>
  <c r="ET356" i="2"/>
  <c r="ET86" i="2"/>
  <c r="ET357" i="2"/>
  <c r="ET358" i="2"/>
  <c r="ET359" i="2"/>
  <c r="ET360" i="2"/>
  <c r="ET361" i="2"/>
  <c r="ET20" i="2"/>
  <c r="ET87" i="2"/>
  <c r="ET78" i="2"/>
  <c r="ET362" i="2"/>
  <c r="ET21" i="2"/>
  <c r="ET363" i="2"/>
  <c r="ET364" i="2"/>
  <c r="ET365" i="2"/>
  <c r="ET366" i="2"/>
  <c r="ET367" i="2"/>
  <c r="ET368" i="2"/>
  <c r="ET22" i="2"/>
  <c r="ET369" i="2"/>
  <c r="ET370" i="2"/>
  <c r="ET371" i="2"/>
  <c r="ET372" i="2"/>
  <c r="ET79" i="2"/>
  <c r="ET23" i="2"/>
  <c r="ES88" i="2"/>
  <c r="ES89" i="2"/>
  <c r="ES32" i="2"/>
  <c r="ES90" i="2"/>
  <c r="ES91" i="2"/>
  <c r="ES92" i="2"/>
  <c r="ES93" i="2"/>
  <c r="ES94" i="2"/>
  <c r="ES95" i="2"/>
  <c r="ES96" i="2"/>
  <c r="ES97" i="2"/>
  <c r="ES98" i="2"/>
  <c r="ES2" i="2"/>
  <c r="ES99" i="2"/>
  <c r="ES100" i="2"/>
  <c r="ES101" i="2"/>
  <c r="ES102" i="2"/>
  <c r="ES103" i="2"/>
  <c r="ES25" i="2"/>
  <c r="ES104" i="2"/>
  <c r="ES105" i="2"/>
  <c r="ES26" i="2"/>
  <c r="ES106" i="2"/>
  <c r="ES107" i="2"/>
  <c r="ES108" i="2"/>
  <c r="ES109" i="2"/>
  <c r="ES3" i="2"/>
  <c r="ES110" i="2"/>
  <c r="ES111" i="2"/>
  <c r="ES27" i="2"/>
  <c r="ES112" i="2"/>
  <c r="ES33" i="2"/>
  <c r="ES113" i="2"/>
  <c r="ES114" i="2"/>
  <c r="ES115" i="2"/>
  <c r="ES116" i="2"/>
  <c r="ES34" i="2"/>
  <c r="ES117" i="2"/>
  <c r="ES118" i="2"/>
  <c r="ES119" i="2"/>
  <c r="ES120" i="2"/>
  <c r="ES35" i="2"/>
  <c r="ES121" i="2"/>
  <c r="ES122" i="2"/>
  <c r="ES123" i="2"/>
  <c r="ES124" i="2"/>
  <c r="ES36" i="2"/>
  <c r="ES125" i="2"/>
  <c r="ES126" i="2"/>
  <c r="ES127" i="2"/>
  <c r="ES128" i="2"/>
  <c r="ES129" i="2"/>
  <c r="ES130" i="2"/>
  <c r="ES131" i="2"/>
  <c r="ES4" i="2"/>
  <c r="ES5" i="2"/>
  <c r="ES132" i="2"/>
  <c r="ES133" i="2"/>
  <c r="ES134" i="2"/>
  <c r="ES135" i="2"/>
  <c r="ES136" i="2"/>
  <c r="ES137" i="2"/>
  <c r="ES37" i="2"/>
  <c r="ES138" i="2"/>
  <c r="ES139" i="2"/>
  <c r="ES140" i="2"/>
  <c r="ES141" i="2"/>
  <c r="ES142" i="2"/>
  <c r="ES143" i="2"/>
  <c r="ES144" i="2"/>
  <c r="ES145" i="2"/>
  <c r="ES146" i="2"/>
  <c r="ES147" i="2"/>
  <c r="ES148" i="2"/>
  <c r="ES149" i="2"/>
  <c r="ES6" i="2"/>
  <c r="ES150" i="2"/>
  <c r="ES151" i="2"/>
  <c r="ES152" i="2"/>
  <c r="ES153" i="2"/>
  <c r="ES154" i="2"/>
  <c r="ES155" i="2"/>
  <c r="ES156" i="2"/>
  <c r="ES157" i="2"/>
  <c r="ES38" i="2"/>
  <c r="ES39" i="2"/>
  <c r="ES158" i="2"/>
  <c r="ES159" i="2"/>
  <c r="ES40" i="2"/>
  <c r="ES160" i="2"/>
  <c r="ES161" i="2"/>
  <c r="ES162" i="2"/>
  <c r="ES41" i="2"/>
  <c r="ES163" i="2"/>
  <c r="ES164" i="2"/>
  <c r="ES165" i="2"/>
  <c r="ES166" i="2"/>
  <c r="ES167" i="2"/>
  <c r="ES168" i="2"/>
  <c r="ES169" i="2"/>
  <c r="ES170" i="2"/>
  <c r="ES171" i="2"/>
  <c r="ES172" i="2"/>
  <c r="ES173" i="2"/>
  <c r="ES174" i="2"/>
  <c r="ES175" i="2"/>
  <c r="ES176" i="2"/>
  <c r="ES177" i="2"/>
  <c r="ES42" i="2"/>
  <c r="ES80" i="2"/>
  <c r="ES178" i="2"/>
  <c r="ES43" i="2"/>
  <c r="ES179" i="2"/>
  <c r="ES180" i="2"/>
  <c r="ES81" i="2"/>
  <c r="ES181" i="2"/>
  <c r="ES82" i="2"/>
  <c r="ES182" i="2"/>
  <c r="ES28" i="2"/>
  <c r="ES183" i="2"/>
  <c r="ES184" i="2"/>
  <c r="ES185" i="2"/>
  <c r="ES44" i="2"/>
  <c r="ES186" i="2"/>
  <c r="ES187" i="2"/>
  <c r="ES188" i="2"/>
  <c r="ES189" i="2"/>
  <c r="ES7" i="2"/>
  <c r="ES190" i="2"/>
  <c r="ES191" i="2"/>
  <c r="ES45" i="2"/>
  <c r="ES192" i="2"/>
  <c r="ES193" i="2"/>
  <c r="ES194" i="2"/>
  <c r="ES195" i="2"/>
  <c r="ES196" i="2"/>
  <c r="ES197" i="2"/>
  <c r="ES46" i="2"/>
  <c r="ES198" i="2"/>
  <c r="ES199" i="2"/>
  <c r="ES200" i="2"/>
  <c r="ES201" i="2"/>
  <c r="ES202" i="2"/>
  <c r="ES47" i="2"/>
  <c r="ES48" i="2"/>
  <c r="ES203" i="2"/>
  <c r="ES204" i="2"/>
  <c r="ES205" i="2"/>
  <c r="ES206" i="2"/>
  <c r="ES29" i="2"/>
  <c r="ES207" i="2"/>
  <c r="ES208" i="2"/>
  <c r="ES209" i="2"/>
  <c r="ES210" i="2"/>
  <c r="ES211" i="2"/>
  <c r="ES212" i="2"/>
  <c r="ES49" i="2"/>
  <c r="ES213" i="2"/>
  <c r="ES214" i="2"/>
  <c r="ES215" i="2"/>
  <c r="ES216" i="2"/>
  <c r="ES217" i="2"/>
  <c r="ES218" i="2"/>
  <c r="ES83" i="2"/>
  <c r="ES219" i="2"/>
  <c r="ES220" i="2"/>
  <c r="ES221" i="2"/>
  <c r="ES222" i="2"/>
  <c r="ES223" i="2"/>
  <c r="ES8" i="2"/>
  <c r="ES224" i="2"/>
  <c r="ES225" i="2"/>
  <c r="ES9" i="2"/>
  <c r="ES226" i="2"/>
  <c r="ES50" i="2"/>
  <c r="ES227" i="2"/>
  <c r="ES228" i="2"/>
  <c r="ES229" i="2"/>
  <c r="ES230" i="2"/>
  <c r="ES231" i="2"/>
  <c r="ES232" i="2"/>
  <c r="ES51" i="2"/>
  <c r="ES233" i="2"/>
  <c r="ES234" i="2"/>
  <c r="ES235" i="2"/>
  <c r="ES236" i="2"/>
  <c r="ES237" i="2"/>
  <c r="ES238" i="2"/>
  <c r="ES239" i="2"/>
  <c r="ES240" i="2"/>
  <c r="ES241" i="2"/>
  <c r="ES242" i="2"/>
  <c r="ES24" i="2"/>
  <c r="ES30" i="2"/>
  <c r="ES243" i="2"/>
  <c r="ES52" i="2"/>
  <c r="ES53" i="2"/>
  <c r="ES244" i="2"/>
  <c r="ES245" i="2"/>
  <c r="ES246" i="2"/>
  <c r="ES247" i="2"/>
  <c r="ES54" i="2"/>
  <c r="ES248" i="2"/>
  <c r="ES249" i="2"/>
  <c r="ES55" i="2"/>
  <c r="ES56" i="2"/>
  <c r="ES250" i="2"/>
  <c r="ES251" i="2"/>
  <c r="ES252" i="2"/>
  <c r="ES84" i="2"/>
  <c r="ES253" i="2"/>
  <c r="ES254" i="2"/>
  <c r="ES255" i="2"/>
  <c r="ES57" i="2"/>
  <c r="ES10" i="2"/>
  <c r="ES58" i="2"/>
  <c r="ES256" i="2"/>
  <c r="ES257" i="2"/>
  <c r="ES258" i="2"/>
  <c r="ES259" i="2"/>
  <c r="ES59" i="2"/>
  <c r="ES260" i="2"/>
  <c r="ES60" i="2"/>
  <c r="ES261" i="2"/>
  <c r="ES262" i="2"/>
  <c r="ES263" i="2"/>
  <c r="ES61" i="2"/>
  <c r="ES264" i="2"/>
  <c r="ES85" i="2"/>
  <c r="ES265" i="2"/>
  <c r="ES266" i="2"/>
  <c r="ES267" i="2"/>
  <c r="ES268" i="2"/>
  <c r="ES269" i="2"/>
  <c r="ES270" i="2"/>
  <c r="ES62" i="2"/>
  <c r="ES271" i="2"/>
  <c r="ES272" i="2"/>
  <c r="ES273" i="2"/>
  <c r="ES274" i="2"/>
  <c r="ES275" i="2"/>
  <c r="ES276" i="2"/>
  <c r="ES277" i="2"/>
  <c r="ES278" i="2"/>
  <c r="ES279" i="2"/>
  <c r="ES280" i="2"/>
  <c r="ES281" i="2"/>
  <c r="ES11" i="2"/>
  <c r="ES282" i="2"/>
  <c r="ES283" i="2"/>
  <c r="ES284" i="2"/>
  <c r="ES285" i="2"/>
  <c r="ES286" i="2"/>
  <c r="ES287" i="2"/>
  <c r="ES12" i="2"/>
  <c r="ES288" i="2"/>
  <c r="ES289" i="2"/>
  <c r="ES290" i="2"/>
  <c r="ES291" i="2"/>
  <c r="ES63" i="2"/>
  <c r="ES292" i="2"/>
  <c r="ES64" i="2"/>
  <c r="ES293" i="2"/>
  <c r="ES294" i="2"/>
  <c r="ES295" i="2"/>
  <c r="ES296" i="2"/>
  <c r="ES297" i="2"/>
  <c r="ES298" i="2"/>
  <c r="ES65" i="2"/>
  <c r="ES66" i="2"/>
  <c r="ES67" i="2"/>
  <c r="ES68" i="2"/>
  <c r="ES299" i="2"/>
  <c r="ES300" i="2"/>
  <c r="ES301" i="2"/>
  <c r="ES13" i="2"/>
  <c r="ES69" i="2"/>
  <c r="ES302" i="2"/>
  <c r="ES303" i="2"/>
  <c r="ES304" i="2"/>
  <c r="ES305" i="2"/>
  <c r="ES306" i="2"/>
  <c r="ES307" i="2"/>
  <c r="ES308" i="2"/>
  <c r="ES309" i="2"/>
  <c r="ES310" i="2"/>
  <c r="ES14" i="2"/>
  <c r="ES15" i="2"/>
  <c r="ES311" i="2"/>
  <c r="ES16" i="2"/>
  <c r="ES312" i="2"/>
  <c r="ES70" i="2"/>
  <c r="ES313" i="2"/>
  <c r="ES314" i="2"/>
  <c r="ES315" i="2"/>
  <c r="ES316" i="2"/>
  <c r="ES317" i="2"/>
  <c r="ES318" i="2"/>
  <c r="ES17" i="2"/>
  <c r="ES319" i="2"/>
  <c r="ES71" i="2"/>
  <c r="ES320" i="2"/>
  <c r="ES321" i="2"/>
  <c r="ES322" i="2"/>
  <c r="ES323" i="2"/>
  <c r="ES324" i="2"/>
  <c r="ES325" i="2"/>
  <c r="ES326" i="2"/>
  <c r="ES327" i="2"/>
  <c r="ES328" i="2"/>
  <c r="ES72" i="2"/>
  <c r="ES329" i="2"/>
  <c r="ES73" i="2"/>
  <c r="ES74" i="2"/>
  <c r="ES330" i="2"/>
  <c r="ES75" i="2"/>
  <c r="ES331" i="2"/>
  <c r="ES332" i="2"/>
  <c r="ES333" i="2"/>
  <c r="ES334" i="2"/>
  <c r="ES335" i="2"/>
  <c r="ES336" i="2"/>
  <c r="ES337" i="2"/>
  <c r="ES76" i="2"/>
  <c r="ES77" i="2"/>
  <c r="ES338" i="2"/>
  <c r="ES339" i="2"/>
  <c r="ES340" i="2"/>
  <c r="ES341" i="2"/>
  <c r="ES342" i="2"/>
  <c r="ES343" i="2"/>
  <c r="ES344" i="2"/>
  <c r="ES345" i="2"/>
  <c r="ES346" i="2"/>
  <c r="ES347" i="2"/>
  <c r="ES18" i="2"/>
  <c r="ES348" i="2"/>
  <c r="ES31" i="2"/>
  <c r="ES349" i="2"/>
  <c r="ES350" i="2"/>
  <c r="ES351" i="2"/>
  <c r="ES352" i="2"/>
  <c r="ES19" i="2"/>
  <c r="ES353" i="2"/>
  <c r="ES354" i="2"/>
  <c r="ES355" i="2"/>
  <c r="ES356" i="2"/>
  <c r="ES86" i="2"/>
  <c r="ES357" i="2"/>
  <c r="ES358" i="2"/>
  <c r="ES359" i="2"/>
  <c r="ES360" i="2"/>
  <c r="ES361" i="2"/>
  <c r="ES20" i="2"/>
  <c r="ES87" i="2"/>
  <c r="ES78" i="2"/>
  <c r="ES362" i="2"/>
  <c r="ES21" i="2"/>
  <c r="ES363" i="2"/>
  <c r="ES364" i="2"/>
  <c r="ES365" i="2"/>
  <c r="ES366" i="2"/>
  <c r="ES367" i="2"/>
  <c r="ES368" i="2"/>
  <c r="ES22" i="2"/>
  <c r="ES369" i="2"/>
  <c r="ES370" i="2"/>
  <c r="ES371" i="2"/>
  <c r="ES372" i="2"/>
  <c r="ES79" i="2"/>
  <c r="ES23" i="2"/>
  <c r="ER88" i="2"/>
  <c r="ER89" i="2"/>
  <c r="ER32" i="2"/>
  <c r="ER90" i="2"/>
  <c r="ER91" i="2"/>
  <c r="ER92" i="2"/>
  <c r="ER93" i="2"/>
  <c r="ER94" i="2"/>
  <c r="ER95" i="2"/>
  <c r="ER96" i="2"/>
  <c r="ER97" i="2"/>
  <c r="ER98" i="2"/>
  <c r="ER2" i="2"/>
  <c r="ER99" i="2"/>
  <c r="ER100" i="2"/>
  <c r="ER101" i="2"/>
  <c r="ER102" i="2"/>
  <c r="ER103" i="2"/>
  <c r="ER25" i="2"/>
  <c r="ER104" i="2"/>
  <c r="ER105" i="2"/>
  <c r="ER26" i="2"/>
  <c r="ER106" i="2"/>
  <c r="ER107" i="2"/>
  <c r="ER108" i="2"/>
  <c r="ER109" i="2"/>
  <c r="ER3" i="2"/>
  <c r="ER110" i="2"/>
  <c r="ER111" i="2"/>
  <c r="ER27" i="2"/>
  <c r="ER112" i="2"/>
  <c r="ER33" i="2"/>
  <c r="ER113" i="2"/>
  <c r="ER114" i="2"/>
  <c r="ER115" i="2"/>
  <c r="ER116" i="2"/>
  <c r="ER34" i="2"/>
  <c r="ER117" i="2"/>
  <c r="ER118" i="2"/>
  <c r="ER119" i="2"/>
  <c r="ER120" i="2"/>
  <c r="ER35" i="2"/>
  <c r="ER121" i="2"/>
  <c r="ER122" i="2"/>
  <c r="ER123" i="2"/>
  <c r="ER124" i="2"/>
  <c r="ER36" i="2"/>
  <c r="ER125" i="2"/>
  <c r="ER126" i="2"/>
  <c r="ER127" i="2"/>
  <c r="ER128" i="2"/>
  <c r="ER129" i="2"/>
  <c r="ER130" i="2"/>
  <c r="ER131" i="2"/>
  <c r="ER4" i="2"/>
  <c r="ER5" i="2"/>
  <c r="ER132" i="2"/>
  <c r="ER133" i="2"/>
  <c r="ER134" i="2"/>
  <c r="ER135" i="2"/>
  <c r="ER136" i="2"/>
  <c r="ER137" i="2"/>
  <c r="ER37" i="2"/>
  <c r="ER138" i="2"/>
  <c r="ER139" i="2"/>
  <c r="ER140" i="2"/>
  <c r="ER141" i="2"/>
  <c r="ER142" i="2"/>
  <c r="ER143" i="2"/>
  <c r="ER144" i="2"/>
  <c r="ER145" i="2"/>
  <c r="ER146" i="2"/>
  <c r="ER147" i="2"/>
  <c r="ER148" i="2"/>
  <c r="ER149" i="2"/>
  <c r="ER6" i="2"/>
  <c r="ER150" i="2"/>
  <c r="ER151" i="2"/>
  <c r="ER152" i="2"/>
  <c r="ER153" i="2"/>
  <c r="ER154" i="2"/>
  <c r="ER155" i="2"/>
  <c r="ER156" i="2"/>
  <c r="ER157" i="2"/>
  <c r="ER38" i="2"/>
  <c r="ER39" i="2"/>
  <c r="ER158" i="2"/>
  <c r="ER159" i="2"/>
  <c r="ER40" i="2"/>
  <c r="ER160" i="2"/>
  <c r="ER161" i="2"/>
  <c r="ER162" i="2"/>
  <c r="ER41" i="2"/>
  <c r="ER163" i="2"/>
  <c r="ER164" i="2"/>
  <c r="ER165" i="2"/>
  <c r="ER166" i="2"/>
  <c r="ER167" i="2"/>
  <c r="ER168" i="2"/>
  <c r="ER169" i="2"/>
  <c r="ER170" i="2"/>
  <c r="ER171" i="2"/>
  <c r="ER172" i="2"/>
  <c r="ER173" i="2"/>
  <c r="ER174" i="2"/>
  <c r="ER175" i="2"/>
  <c r="ER176" i="2"/>
  <c r="ER177" i="2"/>
  <c r="ER42" i="2"/>
  <c r="ER80" i="2"/>
  <c r="ER178" i="2"/>
  <c r="ER43" i="2"/>
  <c r="ER179" i="2"/>
  <c r="ER180" i="2"/>
  <c r="ER81" i="2"/>
  <c r="ER181" i="2"/>
  <c r="ER82" i="2"/>
  <c r="ER182" i="2"/>
  <c r="ER28" i="2"/>
  <c r="ER183" i="2"/>
  <c r="ER184" i="2"/>
  <c r="ER185" i="2"/>
  <c r="ER44" i="2"/>
  <c r="ER186" i="2"/>
  <c r="ER187" i="2"/>
  <c r="ER188" i="2"/>
  <c r="ER189" i="2"/>
  <c r="ER7" i="2"/>
  <c r="ER190" i="2"/>
  <c r="ER191" i="2"/>
  <c r="ER45" i="2"/>
  <c r="ER192" i="2"/>
  <c r="ER193" i="2"/>
  <c r="ER194" i="2"/>
  <c r="ER195" i="2"/>
  <c r="ER196" i="2"/>
  <c r="ER197" i="2"/>
  <c r="ER46" i="2"/>
  <c r="ER198" i="2"/>
  <c r="ER199" i="2"/>
  <c r="ER200" i="2"/>
  <c r="ER201" i="2"/>
  <c r="ER202" i="2"/>
  <c r="ER47" i="2"/>
  <c r="ER48" i="2"/>
  <c r="ER203" i="2"/>
  <c r="ER204" i="2"/>
  <c r="ER205" i="2"/>
  <c r="ER206" i="2"/>
  <c r="ER29" i="2"/>
  <c r="ER207" i="2"/>
  <c r="ER208" i="2"/>
  <c r="ER209" i="2"/>
  <c r="ER210" i="2"/>
  <c r="ER211" i="2"/>
  <c r="ER212" i="2"/>
  <c r="ER49" i="2"/>
  <c r="ER213" i="2"/>
  <c r="ER214" i="2"/>
  <c r="ER215" i="2"/>
  <c r="ER216" i="2"/>
  <c r="ER217" i="2"/>
  <c r="ER218" i="2"/>
  <c r="ER83" i="2"/>
  <c r="ER219" i="2"/>
  <c r="ER220" i="2"/>
  <c r="ER221" i="2"/>
  <c r="ER222" i="2"/>
  <c r="ER223" i="2"/>
  <c r="ER8" i="2"/>
  <c r="ER224" i="2"/>
  <c r="ER225" i="2"/>
  <c r="ER9" i="2"/>
  <c r="ER226" i="2"/>
  <c r="ER50" i="2"/>
  <c r="ER227" i="2"/>
  <c r="ER228" i="2"/>
  <c r="ER229" i="2"/>
  <c r="ER230" i="2"/>
  <c r="ER231" i="2"/>
  <c r="ER232" i="2"/>
  <c r="ER51" i="2"/>
  <c r="ER233" i="2"/>
  <c r="ER234" i="2"/>
  <c r="ER235" i="2"/>
  <c r="ER236" i="2"/>
  <c r="ER237" i="2"/>
  <c r="ER238" i="2"/>
  <c r="ER239" i="2"/>
  <c r="ER240" i="2"/>
  <c r="ER241" i="2"/>
  <c r="ER242" i="2"/>
  <c r="ER24" i="2"/>
  <c r="ER30" i="2"/>
  <c r="ER243" i="2"/>
  <c r="ER52" i="2"/>
  <c r="ER53" i="2"/>
  <c r="ER244" i="2"/>
  <c r="ER245" i="2"/>
  <c r="ER246" i="2"/>
  <c r="ER247" i="2"/>
  <c r="ER54" i="2"/>
  <c r="ER248" i="2"/>
  <c r="ER249" i="2"/>
  <c r="ER55" i="2"/>
  <c r="ER56" i="2"/>
  <c r="ER250" i="2"/>
  <c r="ER251" i="2"/>
  <c r="ER252" i="2"/>
  <c r="ER84" i="2"/>
  <c r="ER253" i="2"/>
  <c r="ER254" i="2"/>
  <c r="ER255" i="2"/>
  <c r="ER57" i="2"/>
  <c r="ER10" i="2"/>
  <c r="ER58" i="2"/>
  <c r="ER256" i="2"/>
  <c r="ER257" i="2"/>
  <c r="ER258" i="2"/>
  <c r="ER259" i="2"/>
  <c r="ER59" i="2"/>
  <c r="ER260" i="2"/>
  <c r="ER60" i="2"/>
  <c r="ER261" i="2"/>
  <c r="ER262" i="2"/>
  <c r="ER263" i="2"/>
  <c r="ER61" i="2"/>
  <c r="ER264" i="2"/>
  <c r="ER85" i="2"/>
  <c r="ER265" i="2"/>
  <c r="ER266" i="2"/>
  <c r="ER267" i="2"/>
  <c r="ER268" i="2"/>
  <c r="ER269" i="2"/>
  <c r="ER270" i="2"/>
  <c r="ER62" i="2"/>
  <c r="ER271" i="2"/>
  <c r="ER272" i="2"/>
  <c r="ER273" i="2"/>
  <c r="ER274" i="2"/>
  <c r="ER275" i="2"/>
  <c r="ER276" i="2"/>
  <c r="ER277" i="2"/>
  <c r="ER278" i="2"/>
  <c r="ER279" i="2"/>
  <c r="ER280" i="2"/>
  <c r="ER281" i="2"/>
  <c r="ER11" i="2"/>
  <c r="ER282" i="2"/>
  <c r="ER283" i="2"/>
  <c r="ER284" i="2"/>
  <c r="ER285" i="2"/>
  <c r="ER286" i="2"/>
  <c r="ER287" i="2"/>
  <c r="ER12" i="2"/>
  <c r="ER288" i="2"/>
  <c r="ER289" i="2"/>
  <c r="ER290" i="2"/>
  <c r="ER291" i="2"/>
  <c r="ER63" i="2"/>
  <c r="ER292" i="2"/>
  <c r="ER64" i="2"/>
  <c r="ER293" i="2"/>
  <c r="ER294" i="2"/>
  <c r="ER295" i="2"/>
  <c r="ER296" i="2"/>
  <c r="ER297" i="2"/>
  <c r="ER298" i="2"/>
  <c r="ER65" i="2"/>
  <c r="ER66" i="2"/>
  <c r="ER67" i="2"/>
  <c r="ER68" i="2"/>
  <c r="ER299" i="2"/>
  <c r="ER300" i="2"/>
  <c r="ER301" i="2"/>
  <c r="ER13" i="2"/>
  <c r="ER69" i="2"/>
  <c r="ER302" i="2"/>
  <c r="ER303" i="2"/>
  <c r="ER304" i="2"/>
  <c r="ER305" i="2"/>
  <c r="ER306" i="2"/>
  <c r="ER307" i="2"/>
  <c r="ER308" i="2"/>
  <c r="ER309" i="2"/>
  <c r="ER310" i="2"/>
  <c r="ER14" i="2"/>
  <c r="ER15" i="2"/>
  <c r="ER311" i="2"/>
  <c r="ER16" i="2"/>
  <c r="ER312" i="2"/>
  <c r="ER70" i="2"/>
  <c r="ER313" i="2"/>
  <c r="ER314" i="2"/>
  <c r="ER315" i="2"/>
  <c r="ER316" i="2"/>
  <c r="ER317" i="2"/>
  <c r="ER318" i="2"/>
  <c r="ER17" i="2"/>
  <c r="ER319" i="2"/>
  <c r="ER71" i="2"/>
  <c r="ER320" i="2"/>
  <c r="ER321" i="2"/>
  <c r="ER322" i="2"/>
  <c r="ER323" i="2"/>
  <c r="ER324" i="2"/>
  <c r="ER325" i="2"/>
  <c r="ER326" i="2"/>
  <c r="ER327" i="2"/>
  <c r="ER328" i="2"/>
  <c r="ER72" i="2"/>
  <c r="ER329" i="2"/>
  <c r="ER73" i="2"/>
  <c r="ER74" i="2"/>
  <c r="ER330" i="2"/>
  <c r="ER75" i="2"/>
  <c r="ER331" i="2"/>
  <c r="ER332" i="2"/>
  <c r="ER333" i="2"/>
  <c r="ER334" i="2"/>
  <c r="ER335" i="2"/>
  <c r="ER336" i="2"/>
  <c r="ER337" i="2"/>
  <c r="ER76" i="2"/>
  <c r="ER77" i="2"/>
  <c r="ER338" i="2"/>
  <c r="ER339" i="2"/>
  <c r="ER340" i="2"/>
  <c r="ER341" i="2"/>
  <c r="ER342" i="2"/>
  <c r="ER343" i="2"/>
  <c r="ER344" i="2"/>
  <c r="ER345" i="2"/>
  <c r="ER346" i="2"/>
  <c r="ER347" i="2"/>
  <c r="ER18" i="2"/>
  <c r="ER348" i="2"/>
  <c r="ER31" i="2"/>
  <c r="ER349" i="2"/>
  <c r="ER350" i="2"/>
  <c r="ER351" i="2"/>
  <c r="ER352" i="2"/>
  <c r="ER19" i="2"/>
  <c r="ER353" i="2"/>
  <c r="ER354" i="2"/>
  <c r="ER355" i="2"/>
  <c r="ER356" i="2"/>
  <c r="ER86" i="2"/>
  <c r="ER357" i="2"/>
  <c r="ER358" i="2"/>
  <c r="ER359" i="2"/>
  <c r="ER360" i="2"/>
  <c r="ER361" i="2"/>
  <c r="ER20" i="2"/>
  <c r="ER87" i="2"/>
  <c r="ER78" i="2"/>
  <c r="ER362" i="2"/>
  <c r="ER21" i="2"/>
  <c r="ER363" i="2"/>
  <c r="ER364" i="2"/>
  <c r="ER365" i="2"/>
  <c r="ER366" i="2"/>
  <c r="ER367" i="2"/>
  <c r="ER368" i="2"/>
  <c r="ER22" i="2"/>
  <c r="ER369" i="2"/>
  <c r="ER370" i="2"/>
  <c r="ER371" i="2"/>
  <c r="ER372" i="2"/>
  <c r="ER79" i="2"/>
  <c r="ER23" i="2"/>
  <c r="EQ88" i="2"/>
  <c r="EQ89" i="2"/>
  <c r="EQ32" i="2"/>
  <c r="EQ90" i="2"/>
  <c r="EQ91" i="2"/>
  <c r="EQ92" i="2"/>
  <c r="EQ93" i="2"/>
  <c r="EQ94" i="2"/>
  <c r="EQ95" i="2"/>
  <c r="EQ96" i="2"/>
  <c r="EQ97" i="2"/>
  <c r="EQ98" i="2"/>
  <c r="EQ2" i="2"/>
  <c r="EQ99" i="2"/>
  <c r="EQ100" i="2"/>
  <c r="EQ101" i="2"/>
  <c r="EQ102" i="2"/>
  <c r="EQ103" i="2"/>
  <c r="EQ25" i="2"/>
  <c r="EQ104" i="2"/>
  <c r="EQ105" i="2"/>
  <c r="EQ26" i="2"/>
  <c r="EQ106" i="2"/>
  <c r="EQ107" i="2"/>
  <c r="EQ108" i="2"/>
  <c r="EQ109" i="2"/>
  <c r="EQ3" i="2"/>
  <c r="EQ110" i="2"/>
  <c r="EQ111" i="2"/>
  <c r="EQ27" i="2"/>
  <c r="EQ112" i="2"/>
  <c r="EQ33" i="2"/>
  <c r="EQ113" i="2"/>
  <c r="EQ114" i="2"/>
  <c r="EQ115" i="2"/>
  <c r="EQ116" i="2"/>
  <c r="EQ34" i="2"/>
  <c r="EQ117" i="2"/>
  <c r="EQ118" i="2"/>
  <c r="EQ119" i="2"/>
  <c r="EQ120" i="2"/>
  <c r="EQ35" i="2"/>
  <c r="EQ121" i="2"/>
  <c r="EQ122" i="2"/>
  <c r="EQ123" i="2"/>
  <c r="EQ124" i="2"/>
  <c r="EQ36" i="2"/>
  <c r="EQ125" i="2"/>
  <c r="EQ126" i="2"/>
  <c r="EQ127" i="2"/>
  <c r="EQ128" i="2"/>
  <c r="EQ129" i="2"/>
  <c r="EQ130" i="2"/>
  <c r="EQ131" i="2"/>
  <c r="EQ4" i="2"/>
  <c r="EQ5" i="2"/>
  <c r="EQ132" i="2"/>
  <c r="EQ133" i="2"/>
  <c r="EQ134" i="2"/>
  <c r="EQ135" i="2"/>
  <c r="EQ136" i="2"/>
  <c r="EQ137" i="2"/>
  <c r="EQ37" i="2"/>
  <c r="EQ138" i="2"/>
  <c r="EQ139" i="2"/>
  <c r="EQ140" i="2"/>
  <c r="EQ141" i="2"/>
  <c r="EQ142" i="2"/>
  <c r="EQ143" i="2"/>
  <c r="EQ144" i="2"/>
  <c r="EQ145" i="2"/>
  <c r="EQ146" i="2"/>
  <c r="EQ147" i="2"/>
  <c r="EQ148" i="2"/>
  <c r="EQ149" i="2"/>
  <c r="EQ6" i="2"/>
  <c r="EQ150" i="2"/>
  <c r="EQ151" i="2"/>
  <c r="EQ152" i="2"/>
  <c r="EQ153" i="2"/>
  <c r="EQ154" i="2"/>
  <c r="EQ155" i="2"/>
  <c r="EQ156" i="2"/>
  <c r="EQ157" i="2"/>
  <c r="EQ38" i="2"/>
  <c r="EQ39" i="2"/>
  <c r="EQ158" i="2"/>
  <c r="EQ159" i="2"/>
  <c r="EQ40" i="2"/>
  <c r="EQ160" i="2"/>
  <c r="EQ161" i="2"/>
  <c r="EQ162" i="2"/>
  <c r="EQ41" i="2"/>
  <c r="EQ163" i="2"/>
  <c r="EQ164" i="2"/>
  <c r="EQ165" i="2"/>
  <c r="EQ166" i="2"/>
  <c r="EQ167" i="2"/>
  <c r="EQ168" i="2"/>
  <c r="EQ169" i="2"/>
  <c r="EQ170" i="2"/>
  <c r="EQ171" i="2"/>
  <c r="EQ172" i="2"/>
  <c r="EQ173" i="2"/>
  <c r="EQ174" i="2"/>
  <c r="EQ175" i="2"/>
  <c r="EQ176" i="2"/>
  <c r="EQ177" i="2"/>
  <c r="EQ42" i="2"/>
  <c r="EQ80" i="2"/>
  <c r="EQ178" i="2"/>
  <c r="EQ43" i="2"/>
  <c r="EQ179" i="2"/>
  <c r="EQ180" i="2"/>
  <c r="EQ81" i="2"/>
  <c r="EQ181" i="2"/>
  <c r="EQ82" i="2"/>
  <c r="EQ182" i="2"/>
  <c r="EQ28" i="2"/>
  <c r="EQ183" i="2"/>
  <c r="EQ184" i="2"/>
  <c r="EQ185" i="2"/>
  <c r="EQ44" i="2"/>
  <c r="EQ186" i="2"/>
  <c r="EQ187" i="2"/>
  <c r="EQ188" i="2"/>
  <c r="EQ189" i="2"/>
  <c r="EQ7" i="2"/>
  <c r="EQ190" i="2"/>
  <c r="EQ191" i="2"/>
  <c r="EQ45" i="2"/>
  <c r="EQ192" i="2"/>
  <c r="EQ193" i="2"/>
  <c r="EQ194" i="2"/>
  <c r="EQ195" i="2"/>
  <c r="EQ196" i="2"/>
  <c r="EQ197" i="2"/>
  <c r="EQ46" i="2"/>
  <c r="EQ198" i="2"/>
  <c r="EQ199" i="2"/>
  <c r="EQ200" i="2"/>
  <c r="EQ201" i="2"/>
  <c r="EQ202" i="2"/>
  <c r="EQ47" i="2"/>
  <c r="EQ48" i="2"/>
  <c r="EQ203" i="2"/>
  <c r="EQ204" i="2"/>
  <c r="EQ205" i="2"/>
  <c r="EQ206" i="2"/>
  <c r="EQ29" i="2"/>
  <c r="EQ207" i="2"/>
  <c r="EQ208" i="2"/>
  <c r="EQ209" i="2"/>
  <c r="EQ210" i="2"/>
  <c r="EQ211" i="2"/>
  <c r="EQ212" i="2"/>
  <c r="EQ49" i="2"/>
  <c r="EQ213" i="2"/>
  <c r="EQ214" i="2"/>
  <c r="EQ215" i="2"/>
  <c r="EQ216" i="2"/>
  <c r="EQ217" i="2"/>
  <c r="EQ218" i="2"/>
  <c r="EQ83" i="2"/>
  <c r="EQ219" i="2"/>
  <c r="EQ220" i="2"/>
  <c r="EQ221" i="2"/>
  <c r="EQ222" i="2"/>
  <c r="EQ223" i="2"/>
  <c r="EQ8" i="2"/>
  <c r="EQ224" i="2"/>
  <c r="EQ225" i="2"/>
  <c r="EQ9" i="2"/>
  <c r="EQ226" i="2"/>
  <c r="EQ50" i="2"/>
  <c r="EQ227" i="2"/>
  <c r="EQ228" i="2"/>
  <c r="EQ229" i="2"/>
  <c r="EQ230" i="2"/>
  <c r="EQ231" i="2"/>
  <c r="EQ232" i="2"/>
  <c r="EQ51" i="2"/>
  <c r="EQ233" i="2"/>
  <c r="EQ234" i="2"/>
  <c r="EQ235" i="2"/>
  <c r="EQ236" i="2"/>
  <c r="EQ237" i="2"/>
  <c r="EQ238" i="2"/>
  <c r="EQ239" i="2"/>
  <c r="EQ240" i="2"/>
  <c r="EQ241" i="2"/>
  <c r="EQ242" i="2"/>
  <c r="EQ24" i="2"/>
  <c r="EQ30" i="2"/>
  <c r="EQ243" i="2"/>
  <c r="EQ52" i="2"/>
  <c r="EQ53" i="2"/>
  <c r="EQ244" i="2"/>
  <c r="EQ245" i="2"/>
  <c r="EQ246" i="2"/>
  <c r="EQ247" i="2"/>
  <c r="EQ54" i="2"/>
  <c r="EQ248" i="2"/>
  <c r="EQ249" i="2"/>
  <c r="EQ55" i="2"/>
  <c r="EQ56" i="2"/>
  <c r="EQ250" i="2"/>
  <c r="EQ251" i="2"/>
  <c r="EQ252" i="2"/>
  <c r="EQ84" i="2"/>
  <c r="EQ253" i="2"/>
  <c r="EQ254" i="2"/>
  <c r="EQ255" i="2"/>
  <c r="EQ57" i="2"/>
  <c r="EQ10" i="2"/>
  <c r="EQ58" i="2"/>
  <c r="EQ256" i="2"/>
  <c r="EQ257" i="2"/>
  <c r="EQ258" i="2"/>
  <c r="EQ259" i="2"/>
  <c r="EQ59" i="2"/>
  <c r="EQ260" i="2"/>
  <c r="EQ60" i="2"/>
  <c r="EQ261" i="2"/>
  <c r="EQ262" i="2"/>
  <c r="EQ263" i="2"/>
  <c r="EQ61" i="2"/>
  <c r="EQ264" i="2"/>
  <c r="EQ85" i="2"/>
  <c r="EQ265" i="2"/>
  <c r="EQ266" i="2"/>
  <c r="EQ267" i="2"/>
  <c r="EQ268" i="2"/>
  <c r="EQ269" i="2"/>
  <c r="EQ270" i="2"/>
  <c r="EQ62" i="2"/>
  <c r="EQ271" i="2"/>
  <c r="EQ272" i="2"/>
  <c r="EQ273" i="2"/>
  <c r="EQ274" i="2"/>
  <c r="EQ275" i="2"/>
  <c r="EQ276" i="2"/>
  <c r="EQ277" i="2"/>
  <c r="EQ278" i="2"/>
  <c r="EQ279" i="2"/>
  <c r="EQ280" i="2"/>
  <c r="EQ281" i="2"/>
  <c r="EQ11" i="2"/>
  <c r="EQ282" i="2"/>
  <c r="EQ283" i="2"/>
  <c r="EQ284" i="2"/>
  <c r="EQ285" i="2"/>
  <c r="EQ286" i="2"/>
  <c r="EQ287" i="2"/>
  <c r="EQ12" i="2"/>
  <c r="EQ288" i="2"/>
  <c r="EQ289" i="2"/>
  <c r="EQ290" i="2"/>
  <c r="EQ291" i="2"/>
  <c r="EQ63" i="2"/>
  <c r="EQ292" i="2"/>
  <c r="EQ64" i="2"/>
  <c r="EQ293" i="2"/>
  <c r="EQ294" i="2"/>
  <c r="EQ295" i="2"/>
  <c r="EQ296" i="2"/>
  <c r="EQ297" i="2"/>
  <c r="EQ298" i="2"/>
  <c r="EQ65" i="2"/>
  <c r="EQ66" i="2"/>
  <c r="EQ67" i="2"/>
  <c r="EQ68" i="2"/>
  <c r="EQ299" i="2"/>
  <c r="EQ300" i="2"/>
  <c r="EQ301" i="2"/>
  <c r="EQ13" i="2"/>
  <c r="EQ69" i="2"/>
  <c r="EQ302" i="2"/>
  <c r="EQ303" i="2"/>
  <c r="EQ304" i="2"/>
  <c r="EQ305" i="2"/>
  <c r="EQ306" i="2"/>
  <c r="EQ307" i="2"/>
  <c r="EQ308" i="2"/>
  <c r="EQ309" i="2"/>
  <c r="EQ310" i="2"/>
  <c r="EQ14" i="2"/>
  <c r="EQ15" i="2"/>
  <c r="EQ311" i="2"/>
  <c r="EQ16" i="2"/>
  <c r="EQ312" i="2"/>
  <c r="EQ70" i="2"/>
  <c r="EQ313" i="2"/>
  <c r="EQ314" i="2"/>
  <c r="EQ315" i="2"/>
  <c r="EQ316" i="2"/>
  <c r="EQ317" i="2"/>
  <c r="EQ318" i="2"/>
  <c r="EQ17" i="2"/>
  <c r="EQ319" i="2"/>
  <c r="EQ71" i="2"/>
  <c r="EQ320" i="2"/>
  <c r="EQ321" i="2"/>
  <c r="EQ322" i="2"/>
  <c r="EQ323" i="2"/>
  <c r="EQ324" i="2"/>
  <c r="EQ325" i="2"/>
  <c r="EQ326" i="2"/>
  <c r="EQ327" i="2"/>
  <c r="EQ328" i="2"/>
  <c r="EQ72" i="2"/>
  <c r="EQ329" i="2"/>
  <c r="EQ73" i="2"/>
  <c r="EQ74" i="2"/>
  <c r="EQ330" i="2"/>
  <c r="EQ75" i="2"/>
  <c r="EQ331" i="2"/>
  <c r="EQ332" i="2"/>
  <c r="EQ333" i="2"/>
  <c r="EQ334" i="2"/>
  <c r="EQ335" i="2"/>
  <c r="EQ336" i="2"/>
  <c r="EQ337" i="2"/>
  <c r="EQ76" i="2"/>
  <c r="EQ77" i="2"/>
  <c r="EQ338" i="2"/>
  <c r="EQ339" i="2"/>
  <c r="EQ340" i="2"/>
  <c r="EQ341" i="2"/>
  <c r="EQ342" i="2"/>
  <c r="EQ343" i="2"/>
  <c r="EQ344" i="2"/>
  <c r="EQ345" i="2"/>
  <c r="EQ346" i="2"/>
  <c r="EQ347" i="2"/>
  <c r="EQ18" i="2"/>
  <c r="EQ348" i="2"/>
  <c r="EQ31" i="2"/>
  <c r="EQ349" i="2"/>
  <c r="EQ350" i="2"/>
  <c r="EQ351" i="2"/>
  <c r="EQ352" i="2"/>
  <c r="EQ19" i="2"/>
  <c r="EQ353" i="2"/>
  <c r="EQ354" i="2"/>
  <c r="EQ355" i="2"/>
  <c r="EQ356" i="2"/>
  <c r="EQ86" i="2"/>
  <c r="EQ357" i="2"/>
  <c r="EQ358" i="2"/>
  <c r="EQ359" i="2"/>
  <c r="EQ360" i="2"/>
  <c r="EQ361" i="2"/>
  <c r="EQ20" i="2"/>
  <c r="EQ87" i="2"/>
  <c r="EQ78" i="2"/>
  <c r="EQ362" i="2"/>
  <c r="EQ21" i="2"/>
  <c r="EQ363" i="2"/>
  <c r="EQ364" i="2"/>
  <c r="EQ365" i="2"/>
  <c r="EQ366" i="2"/>
  <c r="EQ367" i="2"/>
  <c r="EQ368" i="2"/>
  <c r="EQ22" i="2"/>
  <c r="EQ369" i="2"/>
  <c r="EQ370" i="2"/>
  <c r="EQ371" i="2"/>
  <c r="EQ372" i="2"/>
  <c r="EQ79" i="2"/>
  <c r="EQ23" i="2"/>
  <c r="EP88" i="2"/>
  <c r="EP89" i="2"/>
  <c r="EP32" i="2"/>
  <c r="EP90" i="2"/>
  <c r="EP91" i="2"/>
  <c r="EP92" i="2"/>
  <c r="EP93" i="2"/>
  <c r="EP94" i="2"/>
  <c r="EP95" i="2"/>
  <c r="EP96" i="2"/>
  <c r="EP97" i="2"/>
  <c r="EP98" i="2"/>
  <c r="EP2" i="2"/>
  <c r="EP99" i="2"/>
  <c r="EP100" i="2"/>
  <c r="EP101" i="2"/>
  <c r="EP102" i="2"/>
  <c r="EP103" i="2"/>
  <c r="EP25" i="2"/>
  <c r="EP104" i="2"/>
  <c r="EP105" i="2"/>
  <c r="EP26" i="2"/>
  <c r="EP106" i="2"/>
  <c r="EP107" i="2"/>
  <c r="EP108" i="2"/>
  <c r="EP109" i="2"/>
  <c r="EP3" i="2"/>
  <c r="EP110" i="2"/>
  <c r="EP111" i="2"/>
  <c r="EP27" i="2"/>
  <c r="EP112" i="2"/>
  <c r="EP33" i="2"/>
  <c r="EP113" i="2"/>
  <c r="EP114" i="2"/>
  <c r="EP115" i="2"/>
  <c r="EP116" i="2"/>
  <c r="EP34" i="2"/>
  <c r="EP117" i="2"/>
  <c r="EP118" i="2"/>
  <c r="EP119" i="2"/>
  <c r="EP120" i="2"/>
  <c r="EP35" i="2"/>
  <c r="EP121" i="2"/>
  <c r="EP122" i="2"/>
  <c r="EP123" i="2"/>
  <c r="EP124" i="2"/>
  <c r="EP36" i="2"/>
  <c r="EP125" i="2"/>
  <c r="EP126" i="2"/>
  <c r="EP127" i="2"/>
  <c r="EP128" i="2"/>
  <c r="EP129" i="2"/>
  <c r="EP130" i="2"/>
  <c r="EP131" i="2"/>
  <c r="EP4" i="2"/>
  <c r="EP5" i="2"/>
  <c r="EP132" i="2"/>
  <c r="EP133" i="2"/>
  <c r="EP134" i="2"/>
  <c r="EP135" i="2"/>
  <c r="EP136" i="2"/>
  <c r="EP137" i="2"/>
  <c r="EP37" i="2"/>
  <c r="EP138" i="2"/>
  <c r="EP139" i="2"/>
  <c r="EP140" i="2"/>
  <c r="EP141" i="2"/>
  <c r="EP142" i="2"/>
  <c r="EP143" i="2"/>
  <c r="EP144" i="2"/>
  <c r="EP145" i="2"/>
  <c r="EP146" i="2"/>
  <c r="EP147" i="2"/>
  <c r="EP148" i="2"/>
  <c r="EP149" i="2"/>
  <c r="EP6" i="2"/>
  <c r="EP150" i="2"/>
  <c r="EP151" i="2"/>
  <c r="EP152" i="2"/>
  <c r="EP153" i="2"/>
  <c r="EP154" i="2"/>
  <c r="EP155" i="2"/>
  <c r="EP156" i="2"/>
  <c r="EP157" i="2"/>
  <c r="EP38" i="2"/>
  <c r="EP39" i="2"/>
  <c r="EP158" i="2"/>
  <c r="EP159" i="2"/>
  <c r="EP40" i="2"/>
  <c r="EP160" i="2"/>
  <c r="EP161" i="2"/>
  <c r="EP162" i="2"/>
  <c r="EP41" i="2"/>
  <c r="EP163" i="2"/>
  <c r="EP164" i="2"/>
  <c r="EP165" i="2"/>
  <c r="EP166" i="2"/>
  <c r="EP167" i="2"/>
  <c r="EP168" i="2"/>
  <c r="EP169" i="2"/>
  <c r="EP170" i="2"/>
  <c r="EP171" i="2"/>
  <c r="EP172" i="2"/>
  <c r="EP173" i="2"/>
  <c r="EP174" i="2"/>
  <c r="EP175" i="2"/>
  <c r="EP176" i="2"/>
  <c r="EP177" i="2"/>
  <c r="EP42" i="2"/>
  <c r="EP80" i="2"/>
  <c r="EP178" i="2"/>
  <c r="EP43" i="2"/>
  <c r="EP179" i="2"/>
  <c r="EP180" i="2"/>
  <c r="EP81" i="2"/>
  <c r="EP181" i="2"/>
  <c r="EP82" i="2"/>
  <c r="EP182" i="2"/>
  <c r="EP28" i="2"/>
  <c r="EP183" i="2"/>
  <c r="EP184" i="2"/>
  <c r="EP185" i="2"/>
  <c r="EP44" i="2"/>
  <c r="EP186" i="2"/>
  <c r="EP187" i="2"/>
  <c r="EP188" i="2"/>
  <c r="EP189" i="2"/>
  <c r="EP7" i="2"/>
  <c r="EP190" i="2"/>
  <c r="EP191" i="2"/>
  <c r="EP45" i="2"/>
  <c r="EP192" i="2"/>
  <c r="EP193" i="2"/>
  <c r="EP194" i="2"/>
  <c r="EP195" i="2"/>
  <c r="EP196" i="2"/>
  <c r="EP197" i="2"/>
  <c r="EP46" i="2"/>
  <c r="EP198" i="2"/>
  <c r="EP199" i="2"/>
  <c r="EP200" i="2"/>
  <c r="EP201" i="2"/>
  <c r="EP202" i="2"/>
  <c r="EP47" i="2"/>
  <c r="EP48" i="2"/>
  <c r="EP203" i="2"/>
  <c r="EP204" i="2"/>
  <c r="EP205" i="2"/>
  <c r="EP206" i="2"/>
  <c r="EP29" i="2"/>
  <c r="EP207" i="2"/>
  <c r="EP208" i="2"/>
  <c r="EP209" i="2"/>
  <c r="EP210" i="2"/>
  <c r="EP211" i="2"/>
  <c r="EP212" i="2"/>
  <c r="EP49" i="2"/>
  <c r="EP213" i="2"/>
  <c r="EP214" i="2"/>
  <c r="EP215" i="2"/>
  <c r="EP216" i="2"/>
  <c r="EP217" i="2"/>
  <c r="EP218" i="2"/>
  <c r="EP83" i="2"/>
  <c r="EP219" i="2"/>
  <c r="EP220" i="2"/>
  <c r="EP221" i="2"/>
  <c r="EP222" i="2"/>
  <c r="EP223" i="2"/>
  <c r="EP8" i="2"/>
  <c r="EP224" i="2"/>
  <c r="EP225" i="2"/>
  <c r="EP9" i="2"/>
  <c r="EP226" i="2"/>
  <c r="EP50" i="2"/>
  <c r="EP227" i="2"/>
  <c r="EP228" i="2"/>
  <c r="EP229" i="2"/>
  <c r="EP230" i="2"/>
  <c r="EP231" i="2"/>
  <c r="EP232" i="2"/>
  <c r="EP51" i="2"/>
  <c r="EP233" i="2"/>
  <c r="EP234" i="2"/>
  <c r="EP235" i="2"/>
  <c r="EP236" i="2"/>
  <c r="EP237" i="2"/>
  <c r="EP238" i="2"/>
  <c r="EP239" i="2"/>
  <c r="EP240" i="2"/>
  <c r="EP241" i="2"/>
  <c r="EP242" i="2"/>
  <c r="EP24" i="2"/>
  <c r="EP30" i="2"/>
  <c r="EP243" i="2"/>
  <c r="EP52" i="2"/>
  <c r="EP53" i="2"/>
  <c r="EP244" i="2"/>
  <c r="EP245" i="2"/>
  <c r="EP246" i="2"/>
  <c r="EP247" i="2"/>
  <c r="EP54" i="2"/>
  <c r="EP248" i="2"/>
  <c r="EP249" i="2"/>
  <c r="EP55" i="2"/>
  <c r="EP56" i="2"/>
  <c r="EP250" i="2"/>
  <c r="EP251" i="2"/>
  <c r="EP252" i="2"/>
  <c r="EP84" i="2"/>
  <c r="EP253" i="2"/>
  <c r="EP254" i="2"/>
  <c r="EP255" i="2"/>
  <c r="EP57" i="2"/>
  <c r="EP10" i="2"/>
  <c r="EP58" i="2"/>
  <c r="EP256" i="2"/>
  <c r="EP257" i="2"/>
  <c r="EP258" i="2"/>
  <c r="EP259" i="2"/>
  <c r="EP59" i="2"/>
  <c r="EP260" i="2"/>
  <c r="EP60" i="2"/>
  <c r="EP261" i="2"/>
  <c r="EP262" i="2"/>
  <c r="EP263" i="2"/>
  <c r="EP61" i="2"/>
  <c r="EP264" i="2"/>
  <c r="EP85" i="2"/>
  <c r="EP265" i="2"/>
  <c r="EP266" i="2"/>
  <c r="EP267" i="2"/>
  <c r="EP268" i="2"/>
  <c r="EP269" i="2"/>
  <c r="EP270" i="2"/>
  <c r="EP62" i="2"/>
  <c r="EP271" i="2"/>
  <c r="EP272" i="2"/>
  <c r="EP273" i="2"/>
  <c r="EP274" i="2"/>
  <c r="EP275" i="2"/>
  <c r="EP276" i="2"/>
  <c r="EP277" i="2"/>
  <c r="EP278" i="2"/>
  <c r="EP279" i="2"/>
  <c r="EP280" i="2"/>
  <c r="EP281" i="2"/>
  <c r="EP11" i="2"/>
  <c r="EP282" i="2"/>
  <c r="EP283" i="2"/>
  <c r="EP284" i="2"/>
  <c r="EP285" i="2"/>
  <c r="EP286" i="2"/>
  <c r="EP287" i="2"/>
  <c r="EP12" i="2"/>
  <c r="EP288" i="2"/>
  <c r="EP289" i="2"/>
  <c r="EP290" i="2"/>
  <c r="EP291" i="2"/>
  <c r="EP63" i="2"/>
  <c r="EP292" i="2"/>
  <c r="EP64" i="2"/>
  <c r="EP293" i="2"/>
  <c r="EP294" i="2"/>
  <c r="EP295" i="2"/>
  <c r="EP296" i="2"/>
  <c r="EP297" i="2"/>
  <c r="EP298" i="2"/>
  <c r="EP65" i="2"/>
  <c r="EP66" i="2"/>
  <c r="EP67" i="2"/>
  <c r="EP68" i="2"/>
  <c r="EP299" i="2"/>
  <c r="EP300" i="2"/>
  <c r="EP301" i="2"/>
  <c r="EP13" i="2"/>
  <c r="EP69" i="2"/>
  <c r="EP302" i="2"/>
  <c r="EP303" i="2"/>
  <c r="EP304" i="2"/>
  <c r="EP305" i="2"/>
  <c r="EP306" i="2"/>
  <c r="EP307" i="2"/>
  <c r="EP308" i="2"/>
  <c r="EP309" i="2"/>
  <c r="EP310" i="2"/>
  <c r="EP14" i="2"/>
  <c r="EP15" i="2"/>
  <c r="EP311" i="2"/>
  <c r="EP16" i="2"/>
  <c r="EP312" i="2"/>
  <c r="EP70" i="2"/>
  <c r="EP313" i="2"/>
  <c r="EP314" i="2"/>
  <c r="EP315" i="2"/>
  <c r="EP316" i="2"/>
  <c r="EP317" i="2"/>
  <c r="EP318" i="2"/>
  <c r="EP17" i="2"/>
  <c r="EP319" i="2"/>
  <c r="EP71" i="2"/>
  <c r="EP320" i="2"/>
  <c r="EP321" i="2"/>
  <c r="EP322" i="2"/>
  <c r="EP323" i="2"/>
  <c r="EP324" i="2"/>
  <c r="EP325" i="2"/>
  <c r="EP326" i="2"/>
  <c r="EP327" i="2"/>
  <c r="EP328" i="2"/>
  <c r="EP72" i="2"/>
  <c r="EP329" i="2"/>
  <c r="EP73" i="2"/>
  <c r="EP74" i="2"/>
  <c r="EP330" i="2"/>
  <c r="EP75" i="2"/>
  <c r="EP331" i="2"/>
  <c r="EP332" i="2"/>
  <c r="EP333" i="2"/>
  <c r="EP334" i="2"/>
  <c r="EP335" i="2"/>
  <c r="EP336" i="2"/>
  <c r="EP337" i="2"/>
  <c r="EP76" i="2"/>
  <c r="EP77" i="2"/>
  <c r="EP338" i="2"/>
  <c r="EP339" i="2"/>
  <c r="EP340" i="2"/>
  <c r="EP341" i="2"/>
  <c r="EP342" i="2"/>
  <c r="EP343" i="2"/>
  <c r="EP344" i="2"/>
  <c r="EP345" i="2"/>
  <c r="EP346" i="2"/>
  <c r="EP347" i="2"/>
  <c r="EP18" i="2"/>
  <c r="EP348" i="2"/>
  <c r="EP31" i="2"/>
  <c r="EP349" i="2"/>
  <c r="EP350" i="2"/>
  <c r="EP351" i="2"/>
  <c r="EP352" i="2"/>
  <c r="EP19" i="2"/>
  <c r="EP353" i="2"/>
  <c r="EP354" i="2"/>
  <c r="EP355" i="2"/>
  <c r="EP356" i="2"/>
  <c r="EP86" i="2"/>
  <c r="EP357" i="2"/>
  <c r="EP358" i="2"/>
  <c r="EP359" i="2"/>
  <c r="EP360" i="2"/>
  <c r="EP361" i="2"/>
  <c r="EP20" i="2"/>
  <c r="EP87" i="2"/>
  <c r="EP78" i="2"/>
  <c r="EP362" i="2"/>
  <c r="EP21" i="2"/>
  <c r="EP363" i="2"/>
  <c r="EP364" i="2"/>
  <c r="EP365" i="2"/>
  <c r="EP366" i="2"/>
  <c r="EP367" i="2"/>
  <c r="EP368" i="2"/>
  <c r="EP22" i="2"/>
  <c r="EP369" i="2"/>
  <c r="EP370" i="2"/>
  <c r="EP371" i="2"/>
  <c r="EP372" i="2"/>
  <c r="EP79" i="2"/>
  <c r="EP23" i="2"/>
  <c r="EO88" i="2"/>
  <c r="EO89" i="2"/>
  <c r="EO32" i="2"/>
  <c r="EO90" i="2"/>
  <c r="EO91" i="2"/>
  <c r="EO92" i="2"/>
  <c r="EO93" i="2"/>
  <c r="EO94" i="2"/>
  <c r="EO95" i="2"/>
  <c r="EO96" i="2"/>
  <c r="EO97" i="2"/>
  <c r="EO98" i="2"/>
  <c r="EO2" i="2"/>
  <c r="EO99" i="2"/>
  <c r="EO100" i="2"/>
  <c r="EO101" i="2"/>
  <c r="EO102" i="2"/>
  <c r="EO103" i="2"/>
  <c r="EO25" i="2"/>
  <c r="EO104" i="2"/>
  <c r="EO105" i="2"/>
  <c r="EO26" i="2"/>
  <c r="EO106" i="2"/>
  <c r="EO107" i="2"/>
  <c r="EO108" i="2"/>
  <c r="EO109" i="2"/>
  <c r="EO3" i="2"/>
  <c r="EO110" i="2"/>
  <c r="EO111" i="2"/>
  <c r="EO27" i="2"/>
  <c r="EO112" i="2"/>
  <c r="EO33" i="2"/>
  <c r="EO113" i="2"/>
  <c r="EO114" i="2"/>
  <c r="EO115" i="2"/>
  <c r="EO116" i="2"/>
  <c r="EO34" i="2"/>
  <c r="EO117" i="2"/>
  <c r="EO118" i="2"/>
  <c r="EO119" i="2"/>
  <c r="EO120" i="2"/>
  <c r="EO35" i="2"/>
  <c r="EO121" i="2"/>
  <c r="EO122" i="2"/>
  <c r="EO123" i="2"/>
  <c r="EO124" i="2"/>
  <c r="EO36" i="2"/>
  <c r="EO125" i="2"/>
  <c r="EO126" i="2"/>
  <c r="EO127" i="2"/>
  <c r="EO128" i="2"/>
  <c r="EO129" i="2"/>
  <c r="EO130" i="2"/>
  <c r="EO131" i="2"/>
  <c r="EO4" i="2"/>
  <c r="EO5" i="2"/>
  <c r="EO132" i="2"/>
  <c r="EO133" i="2"/>
  <c r="EO134" i="2"/>
  <c r="EO135" i="2"/>
  <c r="EO136" i="2"/>
  <c r="EO137" i="2"/>
  <c r="EO37" i="2"/>
  <c r="EO138" i="2"/>
  <c r="EO139" i="2"/>
  <c r="EO140" i="2"/>
  <c r="EO141" i="2"/>
  <c r="EO142" i="2"/>
  <c r="EO143" i="2"/>
  <c r="EO144" i="2"/>
  <c r="EO145" i="2"/>
  <c r="EO146" i="2"/>
  <c r="EO147" i="2"/>
  <c r="EO148" i="2"/>
  <c r="EO149" i="2"/>
  <c r="EO6" i="2"/>
  <c r="EO150" i="2"/>
  <c r="EO151" i="2"/>
  <c r="EO152" i="2"/>
  <c r="EO153" i="2"/>
  <c r="EO154" i="2"/>
  <c r="EO155" i="2"/>
  <c r="EO156" i="2"/>
  <c r="EO157" i="2"/>
  <c r="EO38" i="2"/>
  <c r="EO39" i="2"/>
  <c r="EO158" i="2"/>
  <c r="EO159" i="2"/>
  <c r="EO40" i="2"/>
  <c r="EO160" i="2"/>
  <c r="EO161" i="2"/>
  <c r="EO162" i="2"/>
  <c r="EO41" i="2"/>
  <c r="EO163" i="2"/>
  <c r="EO164" i="2"/>
  <c r="EO165" i="2"/>
  <c r="EO166" i="2"/>
  <c r="EO167" i="2"/>
  <c r="EO168" i="2"/>
  <c r="EO169" i="2"/>
  <c r="EO170" i="2"/>
  <c r="EO171" i="2"/>
  <c r="EO172" i="2"/>
  <c r="EO173" i="2"/>
  <c r="EO174" i="2"/>
  <c r="EO175" i="2"/>
  <c r="EO176" i="2"/>
  <c r="EO177" i="2"/>
  <c r="EO42" i="2"/>
  <c r="EO80" i="2"/>
  <c r="EO178" i="2"/>
  <c r="EO43" i="2"/>
  <c r="EO179" i="2"/>
  <c r="EO180" i="2"/>
  <c r="EO81" i="2"/>
  <c r="EO181" i="2"/>
  <c r="EO82" i="2"/>
  <c r="EO182" i="2"/>
  <c r="EO28" i="2"/>
  <c r="EO183" i="2"/>
  <c r="EO184" i="2"/>
  <c r="EO185" i="2"/>
  <c r="EO44" i="2"/>
  <c r="EO186" i="2"/>
  <c r="EO187" i="2"/>
  <c r="EO188" i="2"/>
  <c r="EO189" i="2"/>
  <c r="EO7" i="2"/>
  <c r="EO190" i="2"/>
  <c r="EO191" i="2"/>
  <c r="EO45" i="2"/>
  <c r="EO192" i="2"/>
  <c r="EO193" i="2"/>
  <c r="EO194" i="2"/>
  <c r="EO195" i="2"/>
  <c r="EO196" i="2"/>
  <c r="EO197" i="2"/>
  <c r="EO46" i="2"/>
  <c r="EO198" i="2"/>
  <c r="EO199" i="2"/>
  <c r="EO200" i="2"/>
  <c r="EO201" i="2"/>
  <c r="EO202" i="2"/>
  <c r="EO47" i="2"/>
  <c r="EO48" i="2"/>
  <c r="EO203" i="2"/>
  <c r="EO204" i="2"/>
  <c r="EO205" i="2"/>
  <c r="EO206" i="2"/>
  <c r="EO29" i="2"/>
  <c r="EO207" i="2"/>
  <c r="EO208" i="2"/>
  <c r="EO209" i="2"/>
  <c r="EO210" i="2"/>
  <c r="EO211" i="2"/>
  <c r="EO212" i="2"/>
  <c r="EO49" i="2"/>
  <c r="EO213" i="2"/>
  <c r="EO214" i="2"/>
  <c r="EO215" i="2"/>
  <c r="EO216" i="2"/>
  <c r="EO217" i="2"/>
  <c r="EO218" i="2"/>
  <c r="EO83" i="2"/>
  <c r="EO219" i="2"/>
  <c r="EO220" i="2"/>
  <c r="EO221" i="2"/>
  <c r="EO222" i="2"/>
  <c r="EO223" i="2"/>
  <c r="EO8" i="2"/>
  <c r="EO224" i="2"/>
  <c r="EO225" i="2"/>
  <c r="EO9" i="2"/>
  <c r="EO226" i="2"/>
  <c r="EO50" i="2"/>
  <c r="EO227" i="2"/>
  <c r="EO228" i="2"/>
  <c r="EO229" i="2"/>
  <c r="EO230" i="2"/>
  <c r="EO231" i="2"/>
  <c r="EO232" i="2"/>
  <c r="EO51" i="2"/>
  <c r="EO233" i="2"/>
  <c r="EO234" i="2"/>
  <c r="EO235" i="2"/>
  <c r="EO236" i="2"/>
  <c r="EO237" i="2"/>
  <c r="EO238" i="2"/>
  <c r="EO239" i="2"/>
  <c r="EO240" i="2"/>
  <c r="EO241" i="2"/>
  <c r="EO242" i="2"/>
  <c r="EO24" i="2"/>
  <c r="EO30" i="2"/>
  <c r="EO243" i="2"/>
  <c r="EO52" i="2"/>
  <c r="EO53" i="2"/>
  <c r="EO244" i="2"/>
  <c r="EO245" i="2"/>
  <c r="EO246" i="2"/>
  <c r="EO247" i="2"/>
  <c r="EO54" i="2"/>
  <c r="EO248" i="2"/>
  <c r="EO249" i="2"/>
  <c r="EO55" i="2"/>
  <c r="EO56" i="2"/>
  <c r="EO250" i="2"/>
  <c r="EO251" i="2"/>
  <c r="EO252" i="2"/>
  <c r="EO84" i="2"/>
  <c r="EO253" i="2"/>
  <c r="EO254" i="2"/>
  <c r="EO255" i="2"/>
  <c r="EO57" i="2"/>
  <c r="EO10" i="2"/>
  <c r="EO58" i="2"/>
  <c r="EO256" i="2"/>
  <c r="EO257" i="2"/>
  <c r="EO258" i="2"/>
  <c r="EO259" i="2"/>
  <c r="EO59" i="2"/>
  <c r="EO260" i="2"/>
  <c r="EO60" i="2"/>
  <c r="EO261" i="2"/>
  <c r="EO262" i="2"/>
  <c r="EO263" i="2"/>
  <c r="EO61" i="2"/>
  <c r="EO264" i="2"/>
  <c r="EO85" i="2"/>
  <c r="EO265" i="2"/>
  <c r="EO266" i="2"/>
  <c r="EO267" i="2"/>
  <c r="EO268" i="2"/>
  <c r="EO269" i="2"/>
  <c r="EO270" i="2"/>
  <c r="EO62" i="2"/>
  <c r="EO271" i="2"/>
  <c r="EO272" i="2"/>
  <c r="EO273" i="2"/>
  <c r="EO274" i="2"/>
  <c r="EO275" i="2"/>
  <c r="EO276" i="2"/>
  <c r="EO277" i="2"/>
  <c r="EO278" i="2"/>
  <c r="EO279" i="2"/>
  <c r="EO280" i="2"/>
  <c r="EO281" i="2"/>
  <c r="EO11" i="2"/>
  <c r="EO282" i="2"/>
  <c r="EO283" i="2"/>
  <c r="EO284" i="2"/>
  <c r="EO285" i="2"/>
  <c r="EO286" i="2"/>
  <c r="EO287" i="2"/>
  <c r="EO12" i="2"/>
  <c r="EO288" i="2"/>
  <c r="EO289" i="2"/>
  <c r="EO290" i="2"/>
  <c r="EO291" i="2"/>
  <c r="EO63" i="2"/>
  <c r="EO292" i="2"/>
  <c r="EO64" i="2"/>
  <c r="EO293" i="2"/>
  <c r="EO294" i="2"/>
  <c r="EO295" i="2"/>
  <c r="EO296" i="2"/>
  <c r="EO297" i="2"/>
  <c r="EO298" i="2"/>
  <c r="EO65" i="2"/>
  <c r="EO66" i="2"/>
  <c r="EO67" i="2"/>
  <c r="EO68" i="2"/>
  <c r="EO299" i="2"/>
  <c r="EO300" i="2"/>
  <c r="EO301" i="2"/>
  <c r="EO13" i="2"/>
  <c r="EO69" i="2"/>
  <c r="EO302" i="2"/>
  <c r="EO303" i="2"/>
  <c r="EO304" i="2"/>
  <c r="EO305" i="2"/>
  <c r="EO306" i="2"/>
  <c r="EO307" i="2"/>
  <c r="EO308" i="2"/>
  <c r="EO309" i="2"/>
  <c r="EO310" i="2"/>
  <c r="EO14" i="2"/>
  <c r="EO15" i="2"/>
  <c r="EO311" i="2"/>
  <c r="EO16" i="2"/>
  <c r="EO312" i="2"/>
  <c r="EO70" i="2"/>
  <c r="EO313" i="2"/>
  <c r="EO314" i="2"/>
  <c r="EO315" i="2"/>
  <c r="EO316" i="2"/>
  <c r="EO317" i="2"/>
  <c r="EO318" i="2"/>
  <c r="EO17" i="2"/>
  <c r="EO319" i="2"/>
  <c r="EO71" i="2"/>
  <c r="EO320" i="2"/>
  <c r="EO321" i="2"/>
  <c r="EO322" i="2"/>
  <c r="EO323" i="2"/>
  <c r="EO324" i="2"/>
  <c r="EO325" i="2"/>
  <c r="EO326" i="2"/>
  <c r="EO327" i="2"/>
  <c r="EO328" i="2"/>
  <c r="EO72" i="2"/>
  <c r="EO329" i="2"/>
  <c r="EO73" i="2"/>
  <c r="EO74" i="2"/>
  <c r="EO330" i="2"/>
  <c r="EO75" i="2"/>
  <c r="EO331" i="2"/>
  <c r="EO332" i="2"/>
  <c r="EO333" i="2"/>
  <c r="EO334" i="2"/>
  <c r="EO335" i="2"/>
  <c r="EO336" i="2"/>
  <c r="EO337" i="2"/>
  <c r="EO76" i="2"/>
  <c r="EO77" i="2"/>
  <c r="EO338" i="2"/>
  <c r="EO339" i="2"/>
  <c r="EO340" i="2"/>
  <c r="EO341" i="2"/>
  <c r="EO342" i="2"/>
  <c r="EO343" i="2"/>
  <c r="EO344" i="2"/>
  <c r="EO345" i="2"/>
  <c r="EO346" i="2"/>
  <c r="EO347" i="2"/>
  <c r="EO18" i="2"/>
  <c r="EO348" i="2"/>
  <c r="EO31" i="2"/>
  <c r="EO349" i="2"/>
  <c r="EO350" i="2"/>
  <c r="EO351" i="2"/>
  <c r="EO352" i="2"/>
  <c r="EO19" i="2"/>
  <c r="EO353" i="2"/>
  <c r="EO354" i="2"/>
  <c r="EO355" i="2"/>
  <c r="EO356" i="2"/>
  <c r="EO86" i="2"/>
  <c r="EO357" i="2"/>
  <c r="EO358" i="2"/>
  <c r="EO359" i="2"/>
  <c r="EO360" i="2"/>
  <c r="EO361" i="2"/>
  <c r="EO20" i="2"/>
  <c r="EO87" i="2"/>
  <c r="EO78" i="2"/>
  <c r="EO362" i="2"/>
  <c r="EO21" i="2"/>
  <c r="EO363" i="2"/>
  <c r="EO364" i="2"/>
  <c r="EO365" i="2"/>
  <c r="EO366" i="2"/>
  <c r="EO367" i="2"/>
  <c r="EO368" i="2"/>
  <c r="EO22" i="2"/>
  <c r="EO369" i="2"/>
  <c r="EO370" i="2"/>
  <c r="EO371" i="2"/>
  <c r="EO372" i="2"/>
  <c r="EO79" i="2"/>
  <c r="EO23" i="2"/>
  <c r="EN88" i="2"/>
  <c r="EN89" i="2"/>
  <c r="EN32" i="2"/>
  <c r="EN90" i="2"/>
  <c r="EN91" i="2"/>
  <c r="EN92" i="2"/>
  <c r="EN93" i="2"/>
  <c r="EN94" i="2"/>
  <c r="EN95" i="2"/>
  <c r="EN96" i="2"/>
  <c r="EN97" i="2"/>
  <c r="EN98" i="2"/>
  <c r="EN2" i="2"/>
  <c r="EN99" i="2"/>
  <c r="EN100" i="2"/>
  <c r="EN101" i="2"/>
  <c r="EN102" i="2"/>
  <c r="EN103" i="2"/>
  <c r="EN25" i="2"/>
  <c r="EN104" i="2"/>
  <c r="EN105" i="2"/>
  <c r="EN26" i="2"/>
  <c r="EN106" i="2"/>
  <c r="EN107" i="2"/>
  <c r="EN108" i="2"/>
  <c r="EN109" i="2"/>
  <c r="EN3" i="2"/>
  <c r="EN110" i="2"/>
  <c r="EN111" i="2"/>
  <c r="EN27" i="2"/>
  <c r="EN112" i="2"/>
  <c r="EN33" i="2"/>
  <c r="EN113" i="2"/>
  <c r="EN114" i="2"/>
  <c r="EN115" i="2"/>
  <c r="EN116" i="2"/>
  <c r="EN34" i="2"/>
  <c r="EN117" i="2"/>
  <c r="EN118" i="2"/>
  <c r="EN119" i="2"/>
  <c r="EN120" i="2"/>
  <c r="EN35" i="2"/>
  <c r="EN121" i="2"/>
  <c r="EN122" i="2"/>
  <c r="EN123" i="2"/>
  <c r="EN124" i="2"/>
  <c r="EN36" i="2"/>
  <c r="EN125" i="2"/>
  <c r="EN126" i="2"/>
  <c r="EN127" i="2"/>
  <c r="EN128" i="2"/>
  <c r="EN129" i="2"/>
  <c r="EN130" i="2"/>
  <c r="EN131" i="2"/>
  <c r="EN4" i="2"/>
  <c r="EN5" i="2"/>
  <c r="EN132" i="2"/>
  <c r="EN133" i="2"/>
  <c r="EN134" i="2"/>
  <c r="EN135" i="2"/>
  <c r="EN136" i="2"/>
  <c r="EN137" i="2"/>
  <c r="EN37" i="2"/>
  <c r="EN138" i="2"/>
  <c r="EN139" i="2"/>
  <c r="EN140" i="2"/>
  <c r="EN141" i="2"/>
  <c r="EN142" i="2"/>
  <c r="EN143" i="2"/>
  <c r="EN144" i="2"/>
  <c r="EN145" i="2"/>
  <c r="EN146" i="2"/>
  <c r="EN147" i="2"/>
  <c r="EN148" i="2"/>
  <c r="EN149" i="2"/>
  <c r="EN6" i="2"/>
  <c r="EN150" i="2"/>
  <c r="EN151" i="2"/>
  <c r="EN152" i="2"/>
  <c r="EN153" i="2"/>
  <c r="EN154" i="2"/>
  <c r="EN155" i="2"/>
  <c r="EN156" i="2"/>
  <c r="EN157" i="2"/>
  <c r="EN38" i="2"/>
  <c r="EN39" i="2"/>
  <c r="EN158" i="2"/>
  <c r="EN159" i="2"/>
  <c r="EN40" i="2"/>
  <c r="EN160" i="2"/>
  <c r="EN161" i="2"/>
  <c r="EN162" i="2"/>
  <c r="EN41" i="2"/>
  <c r="EN163" i="2"/>
  <c r="EN164" i="2"/>
  <c r="EN165" i="2"/>
  <c r="EN166" i="2"/>
  <c r="EN167" i="2"/>
  <c r="EN168" i="2"/>
  <c r="EN169" i="2"/>
  <c r="EN170" i="2"/>
  <c r="EN171" i="2"/>
  <c r="EN172" i="2"/>
  <c r="EN173" i="2"/>
  <c r="EN174" i="2"/>
  <c r="EN175" i="2"/>
  <c r="EN176" i="2"/>
  <c r="EN177" i="2"/>
  <c r="EN42" i="2"/>
  <c r="EN80" i="2"/>
  <c r="EN178" i="2"/>
  <c r="EN43" i="2"/>
  <c r="EN179" i="2"/>
  <c r="EN180" i="2"/>
  <c r="EN81" i="2"/>
  <c r="EN181" i="2"/>
  <c r="EN82" i="2"/>
  <c r="EN182" i="2"/>
  <c r="EN28" i="2"/>
  <c r="EN183" i="2"/>
  <c r="EN184" i="2"/>
  <c r="EN185" i="2"/>
  <c r="EN44" i="2"/>
  <c r="EN186" i="2"/>
  <c r="EN187" i="2"/>
  <c r="EN188" i="2"/>
  <c r="EN189" i="2"/>
  <c r="EN7" i="2"/>
  <c r="EN190" i="2"/>
  <c r="EN191" i="2"/>
  <c r="EN45" i="2"/>
  <c r="EN192" i="2"/>
  <c r="EN193" i="2"/>
  <c r="EN194" i="2"/>
  <c r="EN195" i="2"/>
  <c r="EN196" i="2"/>
  <c r="EN197" i="2"/>
  <c r="EN46" i="2"/>
  <c r="EN198" i="2"/>
  <c r="EN199" i="2"/>
  <c r="EN200" i="2"/>
  <c r="EN201" i="2"/>
  <c r="EN202" i="2"/>
  <c r="EN47" i="2"/>
  <c r="EN48" i="2"/>
  <c r="EN203" i="2"/>
  <c r="EN204" i="2"/>
  <c r="EN205" i="2"/>
  <c r="EN206" i="2"/>
  <c r="EN29" i="2"/>
  <c r="EN207" i="2"/>
  <c r="EN208" i="2"/>
  <c r="EN209" i="2"/>
  <c r="EN210" i="2"/>
  <c r="EN211" i="2"/>
  <c r="EN212" i="2"/>
  <c r="EN49" i="2"/>
  <c r="EN213" i="2"/>
  <c r="EN214" i="2"/>
  <c r="EN215" i="2"/>
  <c r="EN216" i="2"/>
  <c r="EN217" i="2"/>
  <c r="EN218" i="2"/>
  <c r="EN83" i="2"/>
  <c r="EN219" i="2"/>
  <c r="EN220" i="2"/>
  <c r="EN221" i="2"/>
  <c r="EN222" i="2"/>
  <c r="EN223" i="2"/>
  <c r="EN8" i="2"/>
  <c r="EN224" i="2"/>
  <c r="EN225" i="2"/>
  <c r="EN9" i="2"/>
  <c r="EN226" i="2"/>
  <c r="EN50" i="2"/>
  <c r="EN227" i="2"/>
  <c r="EN228" i="2"/>
  <c r="EN229" i="2"/>
  <c r="EN230" i="2"/>
  <c r="EN231" i="2"/>
  <c r="EN232" i="2"/>
  <c r="EN51" i="2"/>
  <c r="EN233" i="2"/>
  <c r="EN234" i="2"/>
  <c r="EN235" i="2"/>
  <c r="EN236" i="2"/>
  <c r="EN237" i="2"/>
  <c r="EN238" i="2"/>
  <c r="EN239" i="2"/>
  <c r="EN240" i="2"/>
  <c r="EN241" i="2"/>
  <c r="EN242" i="2"/>
  <c r="EN24" i="2"/>
  <c r="EN30" i="2"/>
  <c r="EN243" i="2"/>
  <c r="EN52" i="2"/>
  <c r="EN53" i="2"/>
  <c r="EN244" i="2"/>
  <c r="EN245" i="2"/>
  <c r="EN246" i="2"/>
  <c r="EN247" i="2"/>
  <c r="EN54" i="2"/>
  <c r="EN248" i="2"/>
  <c r="EN249" i="2"/>
  <c r="EN55" i="2"/>
  <c r="EN56" i="2"/>
  <c r="EN250" i="2"/>
  <c r="EN251" i="2"/>
  <c r="EN252" i="2"/>
  <c r="EN84" i="2"/>
  <c r="EN253" i="2"/>
  <c r="EN254" i="2"/>
  <c r="EN255" i="2"/>
  <c r="EN57" i="2"/>
  <c r="EN10" i="2"/>
  <c r="EN58" i="2"/>
  <c r="EN256" i="2"/>
  <c r="EN257" i="2"/>
  <c r="EN258" i="2"/>
  <c r="EN259" i="2"/>
  <c r="EN59" i="2"/>
  <c r="EN260" i="2"/>
  <c r="EN60" i="2"/>
  <c r="EN261" i="2"/>
  <c r="EN262" i="2"/>
  <c r="EN263" i="2"/>
  <c r="EN61" i="2"/>
  <c r="EN264" i="2"/>
  <c r="EN85" i="2"/>
  <c r="EN265" i="2"/>
  <c r="EN266" i="2"/>
  <c r="EN267" i="2"/>
  <c r="EN268" i="2"/>
  <c r="EN269" i="2"/>
  <c r="EN270" i="2"/>
  <c r="EN62" i="2"/>
  <c r="EN271" i="2"/>
  <c r="EN272" i="2"/>
  <c r="EN273" i="2"/>
  <c r="EN274" i="2"/>
  <c r="EN275" i="2"/>
  <c r="EN276" i="2"/>
  <c r="EN277" i="2"/>
  <c r="EN278" i="2"/>
  <c r="EN279" i="2"/>
  <c r="EN280" i="2"/>
  <c r="EN281" i="2"/>
  <c r="EN11" i="2"/>
  <c r="EN282" i="2"/>
  <c r="EN283" i="2"/>
  <c r="EN284" i="2"/>
  <c r="EN285" i="2"/>
  <c r="EN286" i="2"/>
  <c r="EN287" i="2"/>
  <c r="EN12" i="2"/>
  <c r="EN288" i="2"/>
  <c r="EN289" i="2"/>
  <c r="EN290" i="2"/>
  <c r="EN291" i="2"/>
  <c r="EN63" i="2"/>
  <c r="EN292" i="2"/>
  <c r="EN64" i="2"/>
  <c r="EN293" i="2"/>
  <c r="EN294" i="2"/>
  <c r="EN295" i="2"/>
  <c r="EN296" i="2"/>
  <c r="EN297" i="2"/>
  <c r="EN298" i="2"/>
  <c r="EN65" i="2"/>
  <c r="EN66" i="2"/>
  <c r="EN67" i="2"/>
  <c r="EN68" i="2"/>
  <c r="EN299" i="2"/>
  <c r="EN300" i="2"/>
  <c r="EN301" i="2"/>
  <c r="EN13" i="2"/>
  <c r="EN69" i="2"/>
  <c r="EN302" i="2"/>
  <c r="EN303" i="2"/>
  <c r="EN304" i="2"/>
  <c r="EN305" i="2"/>
  <c r="EN306" i="2"/>
  <c r="EN307" i="2"/>
  <c r="EN308" i="2"/>
  <c r="EN309" i="2"/>
  <c r="EN310" i="2"/>
  <c r="EN14" i="2"/>
  <c r="EN15" i="2"/>
  <c r="EN311" i="2"/>
  <c r="EN16" i="2"/>
  <c r="EN312" i="2"/>
  <c r="EN70" i="2"/>
  <c r="EN313" i="2"/>
  <c r="EN314" i="2"/>
  <c r="EN315" i="2"/>
  <c r="EN316" i="2"/>
  <c r="EN317" i="2"/>
  <c r="EN318" i="2"/>
  <c r="EN17" i="2"/>
  <c r="EN319" i="2"/>
  <c r="EN71" i="2"/>
  <c r="EN320" i="2"/>
  <c r="EN321" i="2"/>
  <c r="EN322" i="2"/>
  <c r="EN323" i="2"/>
  <c r="EN324" i="2"/>
  <c r="EN325" i="2"/>
  <c r="EN326" i="2"/>
  <c r="EN327" i="2"/>
  <c r="EN328" i="2"/>
  <c r="EN72" i="2"/>
  <c r="EN329" i="2"/>
  <c r="EN73" i="2"/>
  <c r="EN74" i="2"/>
  <c r="EN330" i="2"/>
  <c r="EN75" i="2"/>
  <c r="EN331" i="2"/>
  <c r="EN332" i="2"/>
  <c r="EN333" i="2"/>
  <c r="EN334" i="2"/>
  <c r="EN335" i="2"/>
  <c r="EN336" i="2"/>
  <c r="EN337" i="2"/>
  <c r="EN76" i="2"/>
  <c r="EN77" i="2"/>
  <c r="EN338" i="2"/>
  <c r="EN339" i="2"/>
  <c r="EN340" i="2"/>
  <c r="EN341" i="2"/>
  <c r="EN342" i="2"/>
  <c r="EN343" i="2"/>
  <c r="EN344" i="2"/>
  <c r="EN345" i="2"/>
  <c r="EN346" i="2"/>
  <c r="EN347" i="2"/>
  <c r="EN18" i="2"/>
  <c r="EN348" i="2"/>
  <c r="EN31" i="2"/>
  <c r="EN349" i="2"/>
  <c r="EN350" i="2"/>
  <c r="EN351" i="2"/>
  <c r="EN352" i="2"/>
  <c r="EN19" i="2"/>
  <c r="EN353" i="2"/>
  <c r="EN354" i="2"/>
  <c r="EN355" i="2"/>
  <c r="EN356" i="2"/>
  <c r="EN86" i="2"/>
  <c r="EN357" i="2"/>
  <c r="EN358" i="2"/>
  <c r="EN359" i="2"/>
  <c r="EN360" i="2"/>
  <c r="EN361" i="2"/>
  <c r="EN20" i="2"/>
  <c r="EN87" i="2"/>
  <c r="EN78" i="2"/>
  <c r="EN362" i="2"/>
  <c r="EN21" i="2"/>
  <c r="EN363" i="2"/>
  <c r="EN364" i="2"/>
  <c r="EN365" i="2"/>
  <c r="EN366" i="2"/>
  <c r="EN367" i="2"/>
  <c r="EN368" i="2"/>
  <c r="EN22" i="2"/>
  <c r="EN369" i="2"/>
  <c r="EN370" i="2"/>
  <c r="EN371" i="2"/>
  <c r="EN372" i="2"/>
  <c r="EN79" i="2"/>
  <c r="EN23" i="2"/>
  <c r="EM88" i="2"/>
  <c r="EM89" i="2"/>
  <c r="EM32" i="2"/>
  <c r="EM90" i="2"/>
  <c r="EM91" i="2"/>
  <c r="EM92" i="2"/>
  <c r="EM93" i="2"/>
  <c r="EM94" i="2"/>
  <c r="EM95" i="2"/>
  <c r="EM96" i="2"/>
  <c r="EM97" i="2"/>
  <c r="EM98" i="2"/>
  <c r="EM2" i="2"/>
  <c r="EM99" i="2"/>
  <c r="EM100" i="2"/>
  <c r="EM101" i="2"/>
  <c r="EM102" i="2"/>
  <c r="EM103" i="2"/>
  <c r="EM25" i="2"/>
  <c r="EM104" i="2"/>
  <c r="EM105" i="2"/>
  <c r="EM26" i="2"/>
  <c r="EM106" i="2"/>
  <c r="EM107" i="2"/>
  <c r="EM108" i="2"/>
  <c r="EM109" i="2"/>
  <c r="EM3" i="2"/>
  <c r="EM110" i="2"/>
  <c r="EM111" i="2"/>
  <c r="EM27" i="2"/>
  <c r="EM112" i="2"/>
  <c r="EM33" i="2"/>
  <c r="EM113" i="2"/>
  <c r="EM114" i="2"/>
  <c r="EM115" i="2"/>
  <c r="EM116" i="2"/>
  <c r="EM34" i="2"/>
  <c r="EM117" i="2"/>
  <c r="EM118" i="2"/>
  <c r="EM119" i="2"/>
  <c r="EM120" i="2"/>
  <c r="EM35" i="2"/>
  <c r="EM121" i="2"/>
  <c r="EM122" i="2"/>
  <c r="EM123" i="2"/>
  <c r="EM124" i="2"/>
  <c r="EM36" i="2"/>
  <c r="EM125" i="2"/>
  <c r="EM126" i="2"/>
  <c r="EM127" i="2"/>
  <c r="EM128" i="2"/>
  <c r="EM129" i="2"/>
  <c r="EM130" i="2"/>
  <c r="EM131" i="2"/>
  <c r="EM4" i="2"/>
  <c r="EM5" i="2"/>
  <c r="EM132" i="2"/>
  <c r="EM133" i="2"/>
  <c r="EM134" i="2"/>
  <c r="EM135" i="2"/>
  <c r="EM136" i="2"/>
  <c r="EM137" i="2"/>
  <c r="EM37" i="2"/>
  <c r="EM138" i="2"/>
  <c r="EM139" i="2"/>
  <c r="EM140" i="2"/>
  <c r="EM141" i="2"/>
  <c r="EM142" i="2"/>
  <c r="EM143" i="2"/>
  <c r="EM144" i="2"/>
  <c r="EM145" i="2"/>
  <c r="EM146" i="2"/>
  <c r="EM147" i="2"/>
  <c r="EM148" i="2"/>
  <c r="EM149" i="2"/>
  <c r="EM6" i="2"/>
  <c r="EM150" i="2"/>
  <c r="EM151" i="2"/>
  <c r="EM152" i="2"/>
  <c r="EM153" i="2"/>
  <c r="EM154" i="2"/>
  <c r="EM155" i="2"/>
  <c r="EM156" i="2"/>
  <c r="EM157" i="2"/>
  <c r="EM38" i="2"/>
  <c r="EM39" i="2"/>
  <c r="EM158" i="2"/>
  <c r="EM159" i="2"/>
  <c r="EM40" i="2"/>
  <c r="EM160" i="2"/>
  <c r="EM161" i="2"/>
  <c r="EM162" i="2"/>
  <c r="EM41" i="2"/>
  <c r="EM163" i="2"/>
  <c r="EM164" i="2"/>
  <c r="EM165" i="2"/>
  <c r="EM166" i="2"/>
  <c r="EM167" i="2"/>
  <c r="EM168" i="2"/>
  <c r="EM169" i="2"/>
  <c r="EM170" i="2"/>
  <c r="EM171" i="2"/>
  <c r="EM172" i="2"/>
  <c r="EM173" i="2"/>
  <c r="EM174" i="2"/>
  <c r="EM175" i="2"/>
  <c r="EM176" i="2"/>
  <c r="EM177" i="2"/>
  <c r="EM42" i="2"/>
  <c r="EM80" i="2"/>
  <c r="EM178" i="2"/>
  <c r="EM43" i="2"/>
  <c r="EM179" i="2"/>
  <c r="EM180" i="2"/>
  <c r="EM81" i="2"/>
  <c r="EM181" i="2"/>
  <c r="EM82" i="2"/>
  <c r="EM182" i="2"/>
  <c r="EM28" i="2"/>
  <c r="EM183" i="2"/>
  <c r="EM184" i="2"/>
  <c r="EM185" i="2"/>
  <c r="EM44" i="2"/>
  <c r="EM186" i="2"/>
  <c r="EM187" i="2"/>
  <c r="EM188" i="2"/>
  <c r="EM189" i="2"/>
  <c r="EM7" i="2"/>
  <c r="EM190" i="2"/>
  <c r="EM191" i="2"/>
  <c r="EM45" i="2"/>
  <c r="EM192" i="2"/>
  <c r="EM193" i="2"/>
  <c r="EM194" i="2"/>
  <c r="EM195" i="2"/>
  <c r="EM196" i="2"/>
  <c r="EM197" i="2"/>
  <c r="EM46" i="2"/>
  <c r="EM198" i="2"/>
  <c r="EM199" i="2"/>
  <c r="EM200" i="2"/>
  <c r="EM201" i="2"/>
  <c r="EM202" i="2"/>
  <c r="EM47" i="2"/>
  <c r="EM48" i="2"/>
  <c r="EM203" i="2"/>
  <c r="EM204" i="2"/>
  <c r="EM205" i="2"/>
  <c r="EM206" i="2"/>
  <c r="EM29" i="2"/>
  <c r="EM207" i="2"/>
  <c r="EM208" i="2"/>
  <c r="EM209" i="2"/>
  <c r="EM210" i="2"/>
  <c r="EM211" i="2"/>
  <c r="EM212" i="2"/>
  <c r="EM49" i="2"/>
  <c r="EM213" i="2"/>
  <c r="EM214" i="2"/>
  <c r="EM215" i="2"/>
  <c r="EM216" i="2"/>
  <c r="EM217" i="2"/>
  <c r="EM218" i="2"/>
  <c r="EM83" i="2"/>
  <c r="EM219" i="2"/>
  <c r="EM220" i="2"/>
  <c r="EM221" i="2"/>
  <c r="EM222" i="2"/>
  <c r="EM223" i="2"/>
  <c r="EM8" i="2"/>
  <c r="EM224" i="2"/>
  <c r="EM225" i="2"/>
  <c r="EM9" i="2"/>
  <c r="EM226" i="2"/>
  <c r="EM50" i="2"/>
  <c r="EM227" i="2"/>
  <c r="EM228" i="2"/>
  <c r="EM229" i="2"/>
  <c r="EM230" i="2"/>
  <c r="EM231" i="2"/>
  <c r="EM232" i="2"/>
  <c r="EM51" i="2"/>
  <c r="EM233" i="2"/>
  <c r="EM234" i="2"/>
  <c r="EM235" i="2"/>
  <c r="EM236" i="2"/>
  <c r="EM237" i="2"/>
  <c r="EM238" i="2"/>
  <c r="EM239" i="2"/>
  <c r="EM240" i="2"/>
  <c r="EM241" i="2"/>
  <c r="EM242" i="2"/>
  <c r="EM24" i="2"/>
  <c r="EM30" i="2"/>
  <c r="EM243" i="2"/>
  <c r="EM52" i="2"/>
  <c r="EM53" i="2"/>
  <c r="EM244" i="2"/>
  <c r="EM245" i="2"/>
  <c r="EM246" i="2"/>
  <c r="EM247" i="2"/>
  <c r="EM54" i="2"/>
  <c r="EM248" i="2"/>
  <c r="EM249" i="2"/>
  <c r="EM55" i="2"/>
  <c r="EM56" i="2"/>
  <c r="EM250" i="2"/>
  <c r="EM251" i="2"/>
  <c r="EM252" i="2"/>
  <c r="EM84" i="2"/>
  <c r="EM253" i="2"/>
  <c r="EM254" i="2"/>
  <c r="EM255" i="2"/>
  <c r="EM57" i="2"/>
  <c r="EM10" i="2"/>
  <c r="EM58" i="2"/>
  <c r="EM256" i="2"/>
  <c r="EM257" i="2"/>
  <c r="EM258" i="2"/>
  <c r="EM259" i="2"/>
  <c r="EM59" i="2"/>
  <c r="EM260" i="2"/>
  <c r="EM60" i="2"/>
  <c r="EM261" i="2"/>
  <c r="EM262" i="2"/>
  <c r="EM263" i="2"/>
  <c r="EM61" i="2"/>
  <c r="EM264" i="2"/>
  <c r="EM85" i="2"/>
  <c r="EM265" i="2"/>
  <c r="EM266" i="2"/>
  <c r="EM267" i="2"/>
  <c r="EM268" i="2"/>
  <c r="EM269" i="2"/>
  <c r="EM270" i="2"/>
  <c r="EM62" i="2"/>
  <c r="EM271" i="2"/>
  <c r="EM272" i="2"/>
  <c r="EM273" i="2"/>
  <c r="EM274" i="2"/>
  <c r="EM275" i="2"/>
  <c r="EM276" i="2"/>
  <c r="EM277" i="2"/>
  <c r="EM278" i="2"/>
  <c r="EM279" i="2"/>
  <c r="EM280" i="2"/>
  <c r="EM281" i="2"/>
  <c r="EM11" i="2"/>
  <c r="EM282" i="2"/>
  <c r="EM283" i="2"/>
  <c r="EM284" i="2"/>
  <c r="EM285" i="2"/>
  <c r="EM286" i="2"/>
  <c r="EM287" i="2"/>
  <c r="EM12" i="2"/>
  <c r="EM288" i="2"/>
  <c r="EM289" i="2"/>
  <c r="EM290" i="2"/>
  <c r="EM291" i="2"/>
  <c r="EM63" i="2"/>
  <c r="EM292" i="2"/>
  <c r="EM64" i="2"/>
  <c r="EM293" i="2"/>
  <c r="EM294" i="2"/>
  <c r="EM295" i="2"/>
  <c r="EM296" i="2"/>
  <c r="EM297" i="2"/>
  <c r="EM298" i="2"/>
  <c r="EM65" i="2"/>
  <c r="EM66" i="2"/>
  <c r="EM67" i="2"/>
  <c r="EM68" i="2"/>
  <c r="EM299" i="2"/>
  <c r="EM300" i="2"/>
  <c r="EM301" i="2"/>
  <c r="EM13" i="2"/>
  <c r="EM69" i="2"/>
  <c r="EM302" i="2"/>
  <c r="EM303" i="2"/>
  <c r="EM304" i="2"/>
  <c r="EM305" i="2"/>
  <c r="EM306" i="2"/>
  <c r="EM307" i="2"/>
  <c r="EM308" i="2"/>
  <c r="EM309" i="2"/>
  <c r="EM310" i="2"/>
  <c r="EM14" i="2"/>
  <c r="EM15" i="2"/>
  <c r="EM311" i="2"/>
  <c r="EM16" i="2"/>
  <c r="EM312" i="2"/>
  <c r="EM70" i="2"/>
  <c r="EM313" i="2"/>
  <c r="EM314" i="2"/>
  <c r="EM315" i="2"/>
  <c r="EM316" i="2"/>
  <c r="EM317" i="2"/>
  <c r="EM318" i="2"/>
  <c r="EM17" i="2"/>
  <c r="EM319" i="2"/>
  <c r="EM71" i="2"/>
  <c r="EM320" i="2"/>
  <c r="EM321" i="2"/>
  <c r="EM322" i="2"/>
  <c r="EM323" i="2"/>
  <c r="EM324" i="2"/>
  <c r="EM325" i="2"/>
  <c r="EM326" i="2"/>
  <c r="EM327" i="2"/>
  <c r="EM328" i="2"/>
  <c r="EM72" i="2"/>
  <c r="EM329" i="2"/>
  <c r="EM73" i="2"/>
  <c r="EM74" i="2"/>
  <c r="EM330" i="2"/>
  <c r="EM75" i="2"/>
  <c r="EM331" i="2"/>
  <c r="EM332" i="2"/>
  <c r="EM333" i="2"/>
  <c r="EM334" i="2"/>
  <c r="EM335" i="2"/>
  <c r="EM336" i="2"/>
  <c r="EM337" i="2"/>
  <c r="EM76" i="2"/>
  <c r="EM77" i="2"/>
  <c r="EM338" i="2"/>
  <c r="EM339" i="2"/>
  <c r="EM340" i="2"/>
  <c r="EM341" i="2"/>
  <c r="EM342" i="2"/>
  <c r="EM343" i="2"/>
  <c r="EM344" i="2"/>
  <c r="EM345" i="2"/>
  <c r="EM346" i="2"/>
  <c r="EM347" i="2"/>
  <c r="EM18" i="2"/>
  <c r="EM348" i="2"/>
  <c r="EM31" i="2"/>
  <c r="EM349" i="2"/>
  <c r="EM350" i="2"/>
  <c r="EM351" i="2"/>
  <c r="EM352" i="2"/>
  <c r="EM19" i="2"/>
  <c r="EM353" i="2"/>
  <c r="EM354" i="2"/>
  <c r="EM355" i="2"/>
  <c r="EM356" i="2"/>
  <c r="EM86" i="2"/>
  <c r="EM357" i="2"/>
  <c r="EM358" i="2"/>
  <c r="EM359" i="2"/>
  <c r="EM360" i="2"/>
  <c r="EM361" i="2"/>
  <c r="EM20" i="2"/>
  <c r="EM87" i="2"/>
  <c r="EM78" i="2"/>
  <c r="EM362" i="2"/>
  <c r="EM21" i="2"/>
  <c r="EM363" i="2"/>
  <c r="EM364" i="2"/>
  <c r="EM365" i="2"/>
  <c r="EM366" i="2"/>
  <c r="EM367" i="2"/>
  <c r="EM368" i="2"/>
  <c r="EM22" i="2"/>
  <c r="EM369" i="2"/>
  <c r="EM370" i="2"/>
  <c r="EM371" i="2"/>
  <c r="EM372" i="2"/>
  <c r="EM79" i="2"/>
  <c r="EM23" i="2"/>
  <c r="EL88" i="2"/>
  <c r="EL89" i="2"/>
  <c r="EL32" i="2"/>
  <c r="EL90" i="2"/>
  <c r="EL91" i="2"/>
  <c r="EL92" i="2"/>
  <c r="EL93" i="2"/>
  <c r="EL94" i="2"/>
  <c r="EL95" i="2"/>
  <c r="EL96" i="2"/>
  <c r="EL97" i="2"/>
  <c r="EL98" i="2"/>
  <c r="EL2" i="2"/>
  <c r="EL99" i="2"/>
  <c r="EL100" i="2"/>
  <c r="EL101" i="2"/>
  <c r="EL102" i="2"/>
  <c r="EL103" i="2"/>
  <c r="EL25" i="2"/>
  <c r="EL104" i="2"/>
  <c r="EL105" i="2"/>
  <c r="EL26" i="2"/>
  <c r="EL106" i="2"/>
  <c r="EL107" i="2"/>
  <c r="EL108" i="2"/>
  <c r="EL109" i="2"/>
  <c r="EL3" i="2"/>
  <c r="EL110" i="2"/>
  <c r="EL111" i="2"/>
  <c r="EL27" i="2"/>
  <c r="EL112" i="2"/>
  <c r="EL33" i="2"/>
  <c r="EL113" i="2"/>
  <c r="EL114" i="2"/>
  <c r="EL115" i="2"/>
  <c r="EL116" i="2"/>
  <c r="EL34" i="2"/>
  <c r="EL117" i="2"/>
  <c r="EL118" i="2"/>
  <c r="EL119" i="2"/>
  <c r="EL120" i="2"/>
  <c r="EL35" i="2"/>
  <c r="EL121" i="2"/>
  <c r="EL122" i="2"/>
  <c r="EL123" i="2"/>
  <c r="EL124" i="2"/>
  <c r="EL36" i="2"/>
  <c r="EL125" i="2"/>
  <c r="EL126" i="2"/>
  <c r="EL127" i="2"/>
  <c r="EL128" i="2"/>
  <c r="EL129" i="2"/>
  <c r="EL130" i="2"/>
  <c r="EL131" i="2"/>
  <c r="EL4" i="2"/>
  <c r="EL5" i="2"/>
  <c r="EL132" i="2"/>
  <c r="EL133" i="2"/>
  <c r="EL134" i="2"/>
  <c r="EL135" i="2"/>
  <c r="EL136" i="2"/>
  <c r="EL137" i="2"/>
  <c r="EL37" i="2"/>
  <c r="EL138" i="2"/>
  <c r="EL139" i="2"/>
  <c r="EL140" i="2"/>
  <c r="EL141" i="2"/>
  <c r="EL142" i="2"/>
  <c r="EL143" i="2"/>
  <c r="EL144" i="2"/>
  <c r="EL145" i="2"/>
  <c r="EL146" i="2"/>
  <c r="EL147" i="2"/>
  <c r="EL148" i="2"/>
  <c r="EL149" i="2"/>
  <c r="EL6" i="2"/>
  <c r="EL150" i="2"/>
  <c r="EL151" i="2"/>
  <c r="EL152" i="2"/>
  <c r="EL153" i="2"/>
  <c r="EL154" i="2"/>
  <c r="EL155" i="2"/>
  <c r="EL156" i="2"/>
  <c r="EL157" i="2"/>
  <c r="EL38" i="2"/>
  <c r="EL39" i="2"/>
  <c r="EL158" i="2"/>
  <c r="EL159" i="2"/>
  <c r="EL40" i="2"/>
  <c r="EL160" i="2"/>
  <c r="EL161" i="2"/>
  <c r="EL162" i="2"/>
  <c r="EL41" i="2"/>
  <c r="EL163" i="2"/>
  <c r="EL164" i="2"/>
  <c r="EL165" i="2"/>
  <c r="EL166" i="2"/>
  <c r="EL167" i="2"/>
  <c r="EL168" i="2"/>
  <c r="EL169" i="2"/>
  <c r="EL170" i="2"/>
  <c r="EL171" i="2"/>
  <c r="EL172" i="2"/>
  <c r="EL173" i="2"/>
  <c r="EL174" i="2"/>
  <c r="EL175" i="2"/>
  <c r="EL176" i="2"/>
  <c r="EL177" i="2"/>
  <c r="EL42" i="2"/>
  <c r="EL80" i="2"/>
  <c r="EL178" i="2"/>
  <c r="EL43" i="2"/>
  <c r="EL179" i="2"/>
  <c r="EL180" i="2"/>
  <c r="EL81" i="2"/>
  <c r="EL181" i="2"/>
  <c r="EL82" i="2"/>
  <c r="EL182" i="2"/>
  <c r="EL28" i="2"/>
  <c r="EL183" i="2"/>
  <c r="EL184" i="2"/>
  <c r="EL185" i="2"/>
  <c r="EL44" i="2"/>
  <c r="EL186" i="2"/>
  <c r="EL187" i="2"/>
  <c r="EL188" i="2"/>
  <c r="EL189" i="2"/>
  <c r="EL7" i="2"/>
  <c r="EL190" i="2"/>
  <c r="EL191" i="2"/>
  <c r="EL45" i="2"/>
  <c r="EL192" i="2"/>
  <c r="EL193" i="2"/>
  <c r="EL194" i="2"/>
  <c r="EL195" i="2"/>
  <c r="EL196" i="2"/>
  <c r="EL197" i="2"/>
  <c r="EL46" i="2"/>
  <c r="EL198" i="2"/>
  <c r="EL199" i="2"/>
  <c r="EL200" i="2"/>
  <c r="EL201" i="2"/>
  <c r="EL202" i="2"/>
  <c r="EL47" i="2"/>
  <c r="EL48" i="2"/>
  <c r="EL203" i="2"/>
  <c r="EL204" i="2"/>
  <c r="EL205" i="2"/>
  <c r="EL206" i="2"/>
  <c r="EL29" i="2"/>
  <c r="EL207" i="2"/>
  <c r="EL208" i="2"/>
  <c r="EL209" i="2"/>
  <c r="EL210" i="2"/>
  <c r="EL211" i="2"/>
  <c r="EL212" i="2"/>
  <c r="EL49" i="2"/>
  <c r="EL213" i="2"/>
  <c r="EL214" i="2"/>
  <c r="EL215" i="2"/>
  <c r="EL216" i="2"/>
  <c r="EL217" i="2"/>
  <c r="EL218" i="2"/>
  <c r="EL83" i="2"/>
  <c r="EL219" i="2"/>
  <c r="EL220" i="2"/>
  <c r="EL221" i="2"/>
  <c r="EL222" i="2"/>
  <c r="EL223" i="2"/>
  <c r="EL8" i="2"/>
  <c r="EL224" i="2"/>
  <c r="EL225" i="2"/>
  <c r="EL9" i="2"/>
  <c r="EL226" i="2"/>
  <c r="EL50" i="2"/>
  <c r="EL227" i="2"/>
  <c r="EL228" i="2"/>
  <c r="EL229" i="2"/>
  <c r="EL230" i="2"/>
  <c r="EL231" i="2"/>
  <c r="EL232" i="2"/>
  <c r="EL51" i="2"/>
  <c r="EL233" i="2"/>
  <c r="EL234" i="2"/>
  <c r="EL235" i="2"/>
  <c r="EL236" i="2"/>
  <c r="EL237" i="2"/>
  <c r="EL238" i="2"/>
  <c r="EL239" i="2"/>
  <c r="EL240" i="2"/>
  <c r="EL241" i="2"/>
  <c r="EL242" i="2"/>
  <c r="EL24" i="2"/>
  <c r="EL30" i="2"/>
  <c r="EL243" i="2"/>
  <c r="EL52" i="2"/>
  <c r="EL53" i="2"/>
  <c r="EL244" i="2"/>
  <c r="EL245" i="2"/>
  <c r="EL246" i="2"/>
  <c r="EL247" i="2"/>
  <c r="EL54" i="2"/>
  <c r="EL248" i="2"/>
  <c r="EL249" i="2"/>
  <c r="EL55" i="2"/>
  <c r="EL56" i="2"/>
  <c r="EL250" i="2"/>
  <c r="EL251" i="2"/>
  <c r="EL252" i="2"/>
  <c r="EL84" i="2"/>
  <c r="EL253" i="2"/>
  <c r="EL254" i="2"/>
  <c r="EL255" i="2"/>
  <c r="EL57" i="2"/>
  <c r="EL10" i="2"/>
  <c r="EL58" i="2"/>
  <c r="EL256" i="2"/>
  <c r="EL257" i="2"/>
  <c r="EL258" i="2"/>
  <c r="EL259" i="2"/>
  <c r="EL59" i="2"/>
  <c r="EL260" i="2"/>
  <c r="EL60" i="2"/>
  <c r="EL261" i="2"/>
  <c r="EL262" i="2"/>
  <c r="EL263" i="2"/>
  <c r="EL61" i="2"/>
  <c r="EL264" i="2"/>
  <c r="EL85" i="2"/>
  <c r="EL265" i="2"/>
  <c r="EL266" i="2"/>
  <c r="EL267" i="2"/>
  <c r="EL268" i="2"/>
  <c r="EL269" i="2"/>
  <c r="EL270" i="2"/>
  <c r="EL62" i="2"/>
  <c r="EL271" i="2"/>
  <c r="EL272" i="2"/>
  <c r="EL273" i="2"/>
  <c r="EL274" i="2"/>
  <c r="EL275" i="2"/>
  <c r="EL276" i="2"/>
  <c r="EL277" i="2"/>
  <c r="EL278" i="2"/>
  <c r="EL279" i="2"/>
  <c r="EL280" i="2"/>
  <c r="EL281" i="2"/>
  <c r="EL11" i="2"/>
  <c r="EL282" i="2"/>
  <c r="EL283" i="2"/>
  <c r="EL284" i="2"/>
  <c r="EL285" i="2"/>
  <c r="EL286" i="2"/>
  <c r="EL287" i="2"/>
  <c r="EL12" i="2"/>
  <c r="EL288" i="2"/>
  <c r="EL289" i="2"/>
  <c r="EL290" i="2"/>
  <c r="EL291" i="2"/>
  <c r="EL63" i="2"/>
  <c r="EL292" i="2"/>
  <c r="EL64" i="2"/>
  <c r="EL293" i="2"/>
  <c r="EL294" i="2"/>
  <c r="EL295" i="2"/>
  <c r="EL296" i="2"/>
  <c r="EL297" i="2"/>
  <c r="EL298" i="2"/>
  <c r="EL65" i="2"/>
  <c r="EL66" i="2"/>
  <c r="EL67" i="2"/>
  <c r="EL68" i="2"/>
  <c r="EL299" i="2"/>
  <c r="EL300" i="2"/>
  <c r="EL301" i="2"/>
  <c r="EL13" i="2"/>
  <c r="EL69" i="2"/>
  <c r="EL302" i="2"/>
  <c r="EL303" i="2"/>
  <c r="EL304" i="2"/>
  <c r="EL305" i="2"/>
  <c r="EL306" i="2"/>
  <c r="EL307" i="2"/>
  <c r="EL308" i="2"/>
  <c r="EL309" i="2"/>
  <c r="EL310" i="2"/>
  <c r="EL14" i="2"/>
  <c r="EL15" i="2"/>
  <c r="EL311" i="2"/>
  <c r="EL16" i="2"/>
  <c r="EL312" i="2"/>
  <c r="EL70" i="2"/>
  <c r="EL313" i="2"/>
  <c r="EL314" i="2"/>
  <c r="EL315" i="2"/>
  <c r="EL316" i="2"/>
  <c r="EL317" i="2"/>
  <c r="EL318" i="2"/>
  <c r="EL17" i="2"/>
  <c r="EL319" i="2"/>
  <c r="EL71" i="2"/>
  <c r="EL320" i="2"/>
  <c r="EL321" i="2"/>
  <c r="EL322" i="2"/>
  <c r="EL323" i="2"/>
  <c r="EL324" i="2"/>
  <c r="EL325" i="2"/>
  <c r="EL326" i="2"/>
  <c r="EL327" i="2"/>
  <c r="EL328" i="2"/>
  <c r="EL72" i="2"/>
  <c r="EL329" i="2"/>
  <c r="EL73" i="2"/>
  <c r="EL74" i="2"/>
  <c r="EL330" i="2"/>
  <c r="EL75" i="2"/>
  <c r="EL331" i="2"/>
  <c r="EL332" i="2"/>
  <c r="EL333" i="2"/>
  <c r="EL334" i="2"/>
  <c r="EL335" i="2"/>
  <c r="EL336" i="2"/>
  <c r="EL337" i="2"/>
  <c r="EL76" i="2"/>
  <c r="EL77" i="2"/>
  <c r="EL338" i="2"/>
  <c r="EL339" i="2"/>
  <c r="EL340" i="2"/>
  <c r="EL341" i="2"/>
  <c r="EL342" i="2"/>
  <c r="EL343" i="2"/>
  <c r="EL344" i="2"/>
  <c r="EL345" i="2"/>
  <c r="EL346" i="2"/>
  <c r="EL347" i="2"/>
  <c r="EL18" i="2"/>
  <c r="EL348" i="2"/>
  <c r="EL31" i="2"/>
  <c r="EL349" i="2"/>
  <c r="EL350" i="2"/>
  <c r="EL351" i="2"/>
  <c r="EL352" i="2"/>
  <c r="EL19" i="2"/>
  <c r="EL353" i="2"/>
  <c r="EL354" i="2"/>
  <c r="EL355" i="2"/>
  <c r="EL356" i="2"/>
  <c r="EL86" i="2"/>
  <c r="EL357" i="2"/>
  <c r="EL358" i="2"/>
  <c r="EL359" i="2"/>
  <c r="EL360" i="2"/>
  <c r="EL361" i="2"/>
  <c r="EL20" i="2"/>
  <c r="EL87" i="2"/>
  <c r="EL78" i="2"/>
  <c r="EL362" i="2"/>
  <c r="EL21" i="2"/>
  <c r="EL363" i="2"/>
  <c r="EL364" i="2"/>
  <c r="EL365" i="2"/>
  <c r="EL366" i="2"/>
  <c r="EL367" i="2"/>
  <c r="EL368" i="2"/>
  <c r="EL22" i="2"/>
  <c r="EL369" i="2"/>
  <c r="EL370" i="2"/>
  <c r="EL371" i="2"/>
  <c r="EL372" i="2"/>
  <c r="EL79" i="2"/>
  <c r="EL23" i="2"/>
  <c r="EK88" i="2"/>
  <c r="EK89" i="2"/>
  <c r="EK32" i="2"/>
  <c r="EK90" i="2"/>
  <c r="EK91" i="2"/>
  <c r="EK92" i="2"/>
  <c r="EK93" i="2"/>
  <c r="EK94" i="2"/>
  <c r="EK95" i="2"/>
  <c r="EK96" i="2"/>
  <c r="EK97" i="2"/>
  <c r="EK98" i="2"/>
  <c r="EK2" i="2"/>
  <c r="EK99" i="2"/>
  <c r="EK100" i="2"/>
  <c r="EK101" i="2"/>
  <c r="EK102" i="2"/>
  <c r="EK103" i="2"/>
  <c r="EK25" i="2"/>
  <c r="EK104" i="2"/>
  <c r="EK105" i="2"/>
  <c r="EK26" i="2"/>
  <c r="EK106" i="2"/>
  <c r="EK107" i="2"/>
  <c r="EK108" i="2"/>
  <c r="EK109" i="2"/>
  <c r="EK3" i="2"/>
  <c r="EK110" i="2"/>
  <c r="EK111" i="2"/>
  <c r="EK27" i="2"/>
  <c r="EK112" i="2"/>
  <c r="EK33" i="2"/>
  <c r="EK113" i="2"/>
  <c r="EK114" i="2"/>
  <c r="EK115" i="2"/>
  <c r="EK116" i="2"/>
  <c r="EK34" i="2"/>
  <c r="EK117" i="2"/>
  <c r="EK118" i="2"/>
  <c r="EK119" i="2"/>
  <c r="EK120" i="2"/>
  <c r="EK35" i="2"/>
  <c r="EK121" i="2"/>
  <c r="EK122" i="2"/>
  <c r="EK123" i="2"/>
  <c r="EK124" i="2"/>
  <c r="EK36" i="2"/>
  <c r="EK125" i="2"/>
  <c r="EK126" i="2"/>
  <c r="EK127" i="2"/>
  <c r="EK128" i="2"/>
  <c r="EK129" i="2"/>
  <c r="EK130" i="2"/>
  <c r="EK131" i="2"/>
  <c r="EK4" i="2"/>
  <c r="EK5" i="2"/>
  <c r="EK132" i="2"/>
  <c r="EK133" i="2"/>
  <c r="EK134" i="2"/>
  <c r="EK135" i="2"/>
  <c r="EK136" i="2"/>
  <c r="EK137" i="2"/>
  <c r="EK37" i="2"/>
  <c r="EK138" i="2"/>
  <c r="EK139" i="2"/>
  <c r="EK140" i="2"/>
  <c r="EK141" i="2"/>
  <c r="EK142" i="2"/>
  <c r="EK143" i="2"/>
  <c r="EK144" i="2"/>
  <c r="EK145" i="2"/>
  <c r="EK146" i="2"/>
  <c r="EK147" i="2"/>
  <c r="EK148" i="2"/>
  <c r="EK149" i="2"/>
  <c r="EK6" i="2"/>
  <c r="EK150" i="2"/>
  <c r="EK151" i="2"/>
  <c r="EK152" i="2"/>
  <c r="EK153" i="2"/>
  <c r="EK154" i="2"/>
  <c r="EK155" i="2"/>
  <c r="EK156" i="2"/>
  <c r="EK157" i="2"/>
  <c r="EK38" i="2"/>
  <c r="EK39" i="2"/>
  <c r="EK158" i="2"/>
  <c r="EK159" i="2"/>
  <c r="EK40" i="2"/>
  <c r="EK160" i="2"/>
  <c r="EK161" i="2"/>
  <c r="EK162" i="2"/>
  <c r="EK41" i="2"/>
  <c r="EK163" i="2"/>
  <c r="EK164" i="2"/>
  <c r="EK165" i="2"/>
  <c r="EK166" i="2"/>
  <c r="EK167" i="2"/>
  <c r="EK168" i="2"/>
  <c r="EK169" i="2"/>
  <c r="EK170" i="2"/>
  <c r="EK171" i="2"/>
  <c r="EK172" i="2"/>
  <c r="EK173" i="2"/>
  <c r="EK174" i="2"/>
  <c r="EK175" i="2"/>
  <c r="EK176" i="2"/>
  <c r="EK177" i="2"/>
  <c r="EK42" i="2"/>
  <c r="EK80" i="2"/>
  <c r="EK178" i="2"/>
  <c r="EK43" i="2"/>
  <c r="EK179" i="2"/>
  <c r="EK180" i="2"/>
  <c r="EK81" i="2"/>
  <c r="EK181" i="2"/>
  <c r="EK82" i="2"/>
  <c r="EK182" i="2"/>
  <c r="EK28" i="2"/>
  <c r="EK183" i="2"/>
  <c r="EK184" i="2"/>
  <c r="EK185" i="2"/>
  <c r="EK44" i="2"/>
  <c r="EK186" i="2"/>
  <c r="EK187" i="2"/>
  <c r="EK188" i="2"/>
  <c r="EK189" i="2"/>
  <c r="EK7" i="2"/>
  <c r="EK190" i="2"/>
  <c r="EK191" i="2"/>
  <c r="EK45" i="2"/>
  <c r="EK192" i="2"/>
  <c r="EK193" i="2"/>
  <c r="EK194" i="2"/>
  <c r="EK195" i="2"/>
  <c r="EK196" i="2"/>
  <c r="EK197" i="2"/>
  <c r="EK46" i="2"/>
  <c r="EK198" i="2"/>
  <c r="EK199" i="2"/>
  <c r="EK200" i="2"/>
  <c r="EK201" i="2"/>
  <c r="EK202" i="2"/>
  <c r="EK47" i="2"/>
  <c r="EK48" i="2"/>
  <c r="EK203" i="2"/>
  <c r="EK204" i="2"/>
  <c r="EK205" i="2"/>
  <c r="EK206" i="2"/>
  <c r="EK29" i="2"/>
  <c r="EK207" i="2"/>
  <c r="EK208" i="2"/>
  <c r="EK209" i="2"/>
  <c r="EK210" i="2"/>
  <c r="EK211" i="2"/>
  <c r="EK212" i="2"/>
  <c r="EK49" i="2"/>
  <c r="EK213" i="2"/>
  <c r="EK214" i="2"/>
  <c r="EK215" i="2"/>
  <c r="EK216" i="2"/>
  <c r="EK217" i="2"/>
  <c r="EK218" i="2"/>
  <c r="EK83" i="2"/>
  <c r="EK219" i="2"/>
  <c r="EK220" i="2"/>
  <c r="EK221" i="2"/>
  <c r="EK222" i="2"/>
  <c r="EK223" i="2"/>
  <c r="EK8" i="2"/>
  <c r="EK224" i="2"/>
  <c r="EK225" i="2"/>
  <c r="EK9" i="2"/>
  <c r="EK226" i="2"/>
  <c r="EK50" i="2"/>
  <c r="EK227" i="2"/>
  <c r="EK228" i="2"/>
  <c r="EK229" i="2"/>
  <c r="EK230" i="2"/>
  <c r="EK231" i="2"/>
  <c r="EK232" i="2"/>
  <c r="EK51" i="2"/>
  <c r="EK233" i="2"/>
  <c r="EK234" i="2"/>
  <c r="EK235" i="2"/>
  <c r="EK236" i="2"/>
  <c r="EK237" i="2"/>
  <c r="EK238" i="2"/>
  <c r="EK239" i="2"/>
  <c r="EK240" i="2"/>
  <c r="EK241" i="2"/>
  <c r="EK242" i="2"/>
  <c r="EK24" i="2"/>
  <c r="EK30" i="2"/>
  <c r="EK243" i="2"/>
  <c r="EK52" i="2"/>
  <c r="EK53" i="2"/>
  <c r="EK244" i="2"/>
  <c r="EK245" i="2"/>
  <c r="EK246" i="2"/>
  <c r="EK247" i="2"/>
  <c r="EK54" i="2"/>
  <c r="EK248" i="2"/>
  <c r="EK249" i="2"/>
  <c r="EK55" i="2"/>
  <c r="EK56" i="2"/>
  <c r="EK250" i="2"/>
  <c r="EK251" i="2"/>
  <c r="EK252" i="2"/>
  <c r="EK84" i="2"/>
  <c r="EK253" i="2"/>
  <c r="EK254" i="2"/>
  <c r="EK255" i="2"/>
  <c r="EK57" i="2"/>
  <c r="EK10" i="2"/>
  <c r="EK58" i="2"/>
  <c r="EK256" i="2"/>
  <c r="EK257" i="2"/>
  <c r="EK258" i="2"/>
  <c r="EK259" i="2"/>
  <c r="EK59" i="2"/>
  <c r="EK260" i="2"/>
  <c r="EK60" i="2"/>
  <c r="EK261" i="2"/>
  <c r="EK262" i="2"/>
  <c r="EK263" i="2"/>
  <c r="EK61" i="2"/>
  <c r="EK264" i="2"/>
  <c r="EK85" i="2"/>
  <c r="EK265" i="2"/>
  <c r="EK266" i="2"/>
  <c r="EK267" i="2"/>
  <c r="EK268" i="2"/>
  <c r="EK269" i="2"/>
  <c r="EK270" i="2"/>
  <c r="EK62" i="2"/>
  <c r="EK271" i="2"/>
  <c r="EK272" i="2"/>
  <c r="EK273" i="2"/>
  <c r="EK274" i="2"/>
  <c r="EK275" i="2"/>
  <c r="EK276" i="2"/>
  <c r="EK277" i="2"/>
  <c r="EK278" i="2"/>
  <c r="EK279" i="2"/>
  <c r="EK280" i="2"/>
  <c r="EK281" i="2"/>
  <c r="EK11" i="2"/>
  <c r="EK282" i="2"/>
  <c r="EK283" i="2"/>
  <c r="EK284" i="2"/>
  <c r="EK285" i="2"/>
  <c r="EK286" i="2"/>
  <c r="EK287" i="2"/>
  <c r="EK12" i="2"/>
  <c r="EK288" i="2"/>
  <c r="EK289" i="2"/>
  <c r="EK290" i="2"/>
  <c r="EK291" i="2"/>
  <c r="EK63" i="2"/>
  <c r="EK292" i="2"/>
  <c r="EK64" i="2"/>
  <c r="EK293" i="2"/>
  <c r="EK294" i="2"/>
  <c r="EK295" i="2"/>
  <c r="EK296" i="2"/>
  <c r="EK297" i="2"/>
  <c r="EK298" i="2"/>
  <c r="EK65" i="2"/>
  <c r="EK66" i="2"/>
  <c r="EK67" i="2"/>
  <c r="EK68" i="2"/>
  <c r="EK299" i="2"/>
  <c r="EK300" i="2"/>
  <c r="EK301" i="2"/>
  <c r="EK13" i="2"/>
  <c r="EK69" i="2"/>
  <c r="EK302" i="2"/>
  <c r="EK303" i="2"/>
  <c r="EK304" i="2"/>
  <c r="EK305" i="2"/>
  <c r="EK306" i="2"/>
  <c r="EK307" i="2"/>
  <c r="EK308" i="2"/>
  <c r="EK309" i="2"/>
  <c r="EK310" i="2"/>
  <c r="EK14" i="2"/>
  <c r="EK15" i="2"/>
  <c r="EK311" i="2"/>
  <c r="EK16" i="2"/>
  <c r="EK312" i="2"/>
  <c r="EK70" i="2"/>
  <c r="EK313" i="2"/>
  <c r="EK314" i="2"/>
  <c r="EK315" i="2"/>
  <c r="EK316" i="2"/>
  <c r="EK317" i="2"/>
  <c r="EK318" i="2"/>
  <c r="EK17" i="2"/>
  <c r="EK319" i="2"/>
  <c r="EK71" i="2"/>
  <c r="EK320" i="2"/>
  <c r="EK321" i="2"/>
  <c r="EK322" i="2"/>
  <c r="EK323" i="2"/>
  <c r="EK324" i="2"/>
  <c r="EK325" i="2"/>
  <c r="EK326" i="2"/>
  <c r="EK327" i="2"/>
  <c r="EK328" i="2"/>
  <c r="EK72" i="2"/>
  <c r="EK329" i="2"/>
  <c r="EK73" i="2"/>
  <c r="EK74" i="2"/>
  <c r="EK330" i="2"/>
  <c r="EK75" i="2"/>
  <c r="EK331" i="2"/>
  <c r="EK332" i="2"/>
  <c r="EK333" i="2"/>
  <c r="EK334" i="2"/>
  <c r="EK335" i="2"/>
  <c r="EK336" i="2"/>
  <c r="EK337" i="2"/>
  <c r="EK76" i="2"/>
  <c r="EK77" i="2"/>
  <c r="EK338" i="2"/>
  <c r="EK339" i="2"/>
  <c r="EK340" i="2"/>
  <c r="EK341" i="2"/>
  <c r="EK342" i="2"/>
  <c r="EK343" i="2"/>
  <c r="EK344" i="2"/>
  <c r="EK345" i="2"/>
  <c r="EK346" i="2"/>
  <c r="EK347" i="2"/>
  <c r="EK18" i="2"/>
  <c r="EK348" i="2"/>
  <c r="EK31" i="2"/>
  <c r="EK349" i="2"/>
  <c r="EK350" i="2"/>
  <c r="EK351" i="2"/>
  <c r="EK352" i="2"/>
  <c r="EK19" i="2"/>
  <c r="EK353" i="2"/>
  <c r="EK354" i="2"/>
  <c r="EK355" i="2"/>
  <c r="EK356" i="2"/>
  <c r="EK86" i="2"/>
  <c r="EK357" i="2"/>
  <c r="EK358" i="2"/>
  <c r="EK359" i="2"/>
  <c r="EK360" i="2"/>
  <c r="EK361" i="2"/>
  <c r="EK20" i="2"/>
  <c r="EK87" i="2"/>
  <c r="EK78" i="2"/>
  <c r="EK362" i="2"/>
  <c r="EK21" i="2"/>
  <c r="EK363" i="2"/>
  <c r="EK364" i="2"/>
  <c r="EK365" i="2"/>
  <c r="EK366" i="2"/>
  <c r="EK367" i="2"/>
  <c r="EK368" i="2"/>
  <c r="EK22" i="2"/>
  <c r="EK369" i="2"/>
  <c r="EK370" i="2"/>
  <c r="EK371" i="2"/>
  <c r="EK372" i="2"/>
  <c r="EK79" i="2"/>
  <c r="EK23" i="2"/>
  <c r="EJ88" i="2"/>
  <c r="EJ89" i="2"/>
  <c r="EJ32" i="2"/>
  <c r="EJ90" i="2"/>
  <c r="EJ91" i="2"/>
  <c r="EJ92" i="2"/>
  <c r="EJ93" i="2"/>
  <c r="EJ94" i="2"/>
  <c r="EJ95" i="2"/>
  <c r="EJ96" i="2"/>
  <c r="EJ97" i="2"/>
  <c r="EJ98" i="2"/>
  <c r="EJ2" i="2"/>
  <c r="EJ99" i="2"/>
  <c r="EJ100" i="2"/>
  <c r="EJ101" i="2"/>
  <c r="EJ102" i="2"/>
  <c r="EJ103" i="2"/>
  <c r="EJ25" i="2"/>
  <c r="EJ104" i="2"/>
  <c r="EJ105" i="2"/>
  <c r="EJ26" i="2"/>
  <c r="EJ106" i="2"/>
  <c r="EJ107" i="2"/>
  <c r="EJ108" i="2"/>
  <c r="EJ109" i="2"/>
  <c r="EJ3" i="2"/>
  <c r="EJ110" i="2"/>
  <c r="EJ111" i="2"/>
  <c r="EJ27" i="2"/>
  <c r="EJ112" i="2"/>
  <c r="EJ33" i="2"/>
  <c r="EJ113" i="2"/>
  <c r="EJ114" i="2"/>
  <c r="EJ115" i="2"/>
  <c r="EJ116" i="2"/>
  <c r="EJ34" i="2"/>
  <c r="EJ117" i="2"/>
  <c r="EJ118" i="2"/>
  <c r="EJ119" i="2"/>
  <c r="EJ120" i="2"/>
  <c r="EJ35" i="2"/>
  <c r="EJ121" i="2"/>
  <c r="EJ122" i="2"/>
  <c r="EJ123" i="2"/>
  <c r="EJ124" i="2"/>
  <c r="EJ36" i="2"/>
  <c r="EJ125" i="2"/>
  <c r="EJ126" i="2"/>
  <c r="EJ127" i="2"/>
  <c r="EJ128" i="2"/>
  <c r="EJ129" i="2"/>
  <c r="EJ130" i="2"/>
  <c r="EJ131" i="2"/>
  <c r="EJ4" i="2"/>
  <c r="EJ5" i="2"/>
  <c r="EJ132" i="2"/>
  <c r="EJ133" i="2"/>
  <c r="EJ134" i="2"/>
  <c r="EJ135" i="2"/>
  <c r="EJ136" i="2"/>
  <c r="EJ137" i="2"/>
  <c r="EJ37" i="2"/>
  <c r="EJ138" i="2"/>
  <c r="EJ139" i="2"/>
  <c r="EJ140" i="2"/>
  <c r="EJ141" i="2"/>
  <c r="EJ142" i="2"/>
  <c r="EJ143" i="2"/>
  <c r="EJ144" i="2"/>
  <c r="EJ145" i="2"/>
  <c r="EJ146" i="2"/>
  <c r="EJ147" i="2"/>
  <c r="EJ148" i="2"/>
  <c r="EJ149" i="2"/>
  <c r="EJ6" i="2"/>
  <c r="EJ150" i="2"/>
  <c r="EJ151" i="2"/>
  <c r="EJ152" i="2"/>
  <c r="EJ153" i="2"/>
  <c r="EJ154" i="2"/>
  <c r="EJ155" i="2"/>
  <c r="EJ156" i="2"/>
  <c r="EJ157" i="2"/>
  <c r="EJ38" i="2"/>
  <c r="EJ39" i="2"/>
  <c r="EJ158" i="2"/>
  <c r="EJ159" i="2"/>
  <c r="EJ40" i="2"/>
  <c r="EJ160" i="2"/>
  <c r="EJ161" i="2"/>
  <c r="EJ162" i="2"/>
  <c r="EJ41" i="2"/>
  <c r="EJ163" i="2"/>
  <c r="EJ164" i="2"/>
  <c r="EJ165" i="2"/>
  <c r="EJ166" i="2"/>
  <c r="EJ167" i="2"/>
  <c r="EJ168" i="2"/>
  <c r="EJ169" i="2"/>
  <c r="EJ170" i="2"/>
  <c r="EJ171" i="2"/>
  <c r="EJ172" i="2"/>
  <c r="EJ173" i="2"/>
  <c r="EJ174" i="2"/>
  <c r="EJ175" i="2"/>
  <c r="EJ176" i="2"/>
  <c r="EJ177" i="2"/>
  <c r="EJ42" i="2"/>
  <c r="EJ80" i="2"/>
  <c r="EJ178" i="2"/>
  <c r="EJ43" i="2"/>
  <c r="EJ179" i="2"/>
  <c r="EJ180" i="2"/>
  <c r="EJ81" i="2"/>
  <c r="EJ181" i="2"/>
  <c r="EJ82" i="2"/>
  <c r="EJ182" i="2"/>
  <c r="EJ28" i="2"/>
  <c r="EJ183" i="2"/>
  <c r="EJ184" i="2"/>
  <c r="EJ185" i="2"/>
  <c r="EJ44" i="2"/>
  <c r="EJ186" i="2"/>
  <c r="EJ187" i="2"/>
  <c r="EJ188" i="2"/>
  <c r="EJ189" i="2"/>
  <c r="EJ7" i="2"/>
  <c r="EJ190" i="2"/>
  <c r="EJ191" i="2"/>
  <c r="EJ45" i="2"/>
  <c r="EJ192" i="2"/>
  <c r="EJ193" i="2"/>
  <c r="EJ194" i="2"/>
  <c r="EJ195" i="2"/>
  <c r="EJ196" i="2"/>
  <c r="EJ197" i="2"/>
  <c r="EJ46" i="2"/>
  <c r="EJ198" i="2"/>
  <c r="EJ199" i="2"/>
  <c r="EJ200" i="2"/>
  <c r="EJ201" i="2"/>
  <c r="EJ202" i="2"/>
  <c r="EJ47" i="2"/>
  <c r="EJ48" i="2"/>
  <c r="EJ203" i="2"/>
  <c r="EJ204" i="2"/>
  <c r="EJ205" i="2"/>
  <c r="EJ206" i="2"/>
  <c r="EJ29" i="2"/>
  <c r="EJ207" i="2"/>
  <c r="EJ208" i="2"/>
  <c r="EJ209" i="2"/>
  <c r="EJ210" i="2"/>
  <c r="EJ211" i="2"/>
  <c r="EJ212" i="2"/>
  <c r="EJ49" i="2"/>
  <c r="EJ213" i="2"/>
  <c r="EJ214" i="2"/>
  <c r="EJ215" i="2"/>
  <c r="EJ216" i="2"/>
  <c r="EJ217" i="2"/>
  <c r="EJ218" i="2"/>
  <c r="EJ83" i="2"/>
  <c r="EJ219" i="2"/>
  <c r="EJ220" i="2"/>
  <c r="EJ221" i="2"/>
  <c r="EJ222" i="2"/>
  <c r="EJ223" i="2"/>
  <c r="EJ8" i="2"/>
  <c r="EJ224" i="2"/>
  <c r="EJ225" i="2"/>
  <c r="EJ9" i="2"/>
  <c r="EJ226" i="2"/>
  <c r="EJ50" i="2"/>
  <c r="EJ227" i="2"/>
  <c r="EJ228" i="2"/>
  <c r="EJ229" i="2"/>
  <c r="EJ230" i="2"/>
  <c r="EJ231" i="2"/>
  <c r="EJ232" i="2"/>
  <c r="EJ51" i="2"/>
  <c r="EJ233" i="2"/>
  <c r="EJ234" i="2"/>
  <c r="EJ235" i="2"/>
  <c r="EJ236" i="2"/>
  <c r="EJ237" i="2"/>
  <c r="EJ238" i="2"/>
  <c r="EJ239" i="2"/>
  <c r="EJ240" i="2"/>
  <c r="EJ241" i="2"/>
  <c r="EJ242" i="2"/>
  <c r="EJ24" i="2"/>
  <c r="EJ30" i="2"/>
  <c r="EJ243" i="2"/>
  <c r="EJ52" i="2"/>
  <c r="EJ53" i="2"/>
  <c r="EJ244" i="2"/>
  <c r="EJ245" i="2"/>
  <c r="EJ246" i="2"/>
  <c r="EJ247" i="2"/>
  <c r="EJ54" i="2"/>
  <c r="EJ248" i="2"/>
  <c r="EJ249" i="2"/>
  <c r="EJ55" i="2"/>
  <c r="EJ56" i="2"/>
  <c r="EJ250" i="2"/>
  <c r="EJ251" i="2"/>
  <c r="EJ252" i="2"/>
  <c r="EJ84" i="2"/>
  <c r="EJ253" i="2"/>
  <c r="EJ254" i="2"/>
  <c r="EJ255" i="2"/>
  <c r="EJ57" i="2"/>
  <c r="EJ10" i="2"/>
  <c r="EJ58" i="2"/>
  <c r="EJ256" i="2"/>
  <c r="EJ257" i="2"/>
  <c r="EJ258" i="2"/>
  <c r="EJ259" i="2"/>
  <c r="EJ59" i="2"/>
  <c r="EJ260" i="2"/>
  <c r="EJ60" i="2"/>
  <c r="EJ261" i="2"/>
  <c r="EJ262" i="2"/>
  <c r="EJ263" i="2"/>
  <c r="EJ61" i="2"/>
  <c r="EJ264" i="2"/>
  <c r="EJ85" i="2"/>
  <c r="EJ265" i="2"/>
  <c r="EJ266" i="2"/>
  <c r="FK266" i="2" s="1"/>
  <c r="FL266" i="2" s="1"/>
  <c r="EJ267" i="2"/>
  <c r="EJ268" i="2"/>
  <c r="EJ269" i="2"/>
  <c r="EJ270" i="2"/>
  <c r="EJ62" i="2"/>
  <c r="EJ271" i="2"/>
  <c r="EJ272" i="2"/>
  <c r="EJ273" i="2"/>
  <c r="EJ274" i="2"/>
  <c r="EJ275" i="2"/>
  <c r="EJ276" i="2"/>
  <c r="EJ277" i="2"/>
  <c r="EJ278" i="2"/>
  <c r="EJ279" i="2"/>
  <c r="EJ280" i="2"/>
  <c r="EJ281" i="2"/>
  <c r="EJ11" i="2"/>
  <c r="EJ282" i="2"/>
  <c r="EJ283" i="2"/>
  <c r="EJ284" i="2"/>
  <c r="EJ285" i="2"/>
  <c r="EJ286" i="2"/>
  <c r="EJ287" i="2"/>
  <c r="EJ12" i="2"/>
  <c r="FK12" i="2" s="1"/>
  <c r="FL12" i="2" s="1"/>
  <c r="EJ288" i="2"/>
  <c r="EJ289" i="2"/>
  <c r="EJ290" i="2"/>
  <c r="EJ291" i="2"/>
  <c r="EJ63" i="2"/>
  <c r="EJ292" i="2"/>
  <c r="EJ64" i="2"/>
  <c r="EJ293" i="2"/>
  <c r="EJ294" i="2"/>
  <c r="EJ295" i="2"/>
  <c r="EJ296" i="2"/>
  <c r="EJ297" i="2"/>
  <c r="EJ298" i="2"/>
  <c r="EJ65" i="2"/>
  <c r="EJ66" i="2"/>
  <c r="EJ67" i="2"/>
  <c r="EJ68" i="2"/>
  <c r="EJ299" i="2"/>
  <c r="EJ300" i="2"/>
  <c r="EJ301" i="2"/>
  <c r="EJ13" i="2"/>
  <c r="EJ69" i="2"/>
  <c r="EJ302" i="2"/>
  <c r="EJ303" i="2"/>
  <c r="EJ304" i="2"/>
  <c r="EJ305" i="2"/>
  <c r="EJ306" i="2"/>
  <c r="EJ307" i="2"/>
  <c r="EJ308" i="2"/>
  <c r="EJ309" i="2"/>
  <c r="EJ310" i="2"/>
  <c r="EJ14" i="2"/>
  <c r="EJ15" i="2"/>
  <c r="EJ311" i="2"/>
  <c r="EJ16" i="2"/>
  <c r="EJ312" i="2"/>
  <c r="EJ70" i="2"/>
  <c r="EJ313" i="2"/>
  <c r="EJ314" i="2"/>
  <c r="EJ315" i="2"/>
  <c r="EJ316" i="2"/>
  <c r="EJ317" i="2"/>
  <c r="EJ318" i="2"/>
  <c r="EJ17" i="2"/>
  <c r="EJ319" i="2"/>
  <c r="EJ71" i="2"/>
  <c r="EJ320" i="2"/>
  <c r="EJ321" i="2"/>
  <c r="EJ322" i="2"/>
  <c r="EJ323" i="2"/>
  <c r="EJ324" i="2"/>
  <c r="EJ325" i="2"/>
  <c r="EJ326" i="2"/>
  <c r="EJ327" i="2"/>
  <c r="EJ328" i="2"/>
  <c r="EJ72" i="2"/>
  <c r="EJ329" i="2"/>
  <c r="EJ73" i="2"/>
  <c r="EJ74" i="2"/>
  <c r="EJ330" i="2"/>
  <c r="EJ75" i="2"/>
  <c r="EJ331" i="2"/>
  <c r="EJ332" i="2"/>
  <c r="EJ333" i="2"/>
  <c r="EJ334" i="2"/>
  <c r="EJ335" i="2"/>
  <c r="EJ336" i="2"/>
  <c r="EJ337" i="2"/>
  <c r="EJ76" i="2"/>
  <c r="EJ77" i="2"/>
  <c r="EJ338" i="2"/>
  <c r="EJ339" i="2"/>
  <c r="EJ340" i="2"/>
  <c r="EJ341" i="2"/>
  <c r="EJ342" i="2"/>
  <c r="EJ343" i="2"/>
  <c r="EJ344" i="2"/>
  <c r="EJ345" i="2"/>
  <c r="EJ346" i="2"/>
  <c r="EJ347" i="2"/>
  <c r="EJ18" i="2"/>
  <c r="EJ348" i="2"/>
  <c r="EJ31" i="2"/>
  <c r="EJ349" i="2"/>
  <c r="EJ350" i="2"/>
  <c r="EJ351" i="2"/>
  <c r="EJ352" i="2"/>
  <c r="EJ19" i="2"/>
  <c r="EJ353" i="2"/>
  <c r="EJ354" i="2"/>
  <c r="EJ355" i="2"/>
  <c r="EJ356" i="2"/>
  <c r="EJ86" i="2"/>
  <c r="EJ357" i="2"/>
  <c r="EJ358" i="2"/>
  <c r="EJ359" i="2"/>
  <c r="EJ360" i="2"/>
  <c r="EJ361" i="2"/>
  <c r="EJ20" i="2"/>
  <c r="EJ87" i="2"/>
  <c r="EJ78" i="2"/>
  <c r="EJ362" i="2"/>
  <c r="EJ21" i="2"/>
  <c r="EJ363" i="2"/>
  <c r="EJ364" i="2"/>
  <c r="EJ365" i="2"/>
  <c r="EJ366" i="2"/>
  <c r="EJ367" i="2"/>
  <c r="EJ368" i="2"/>
  <c r="EJ22" i="2"/>
  <c r="EJ369" i="2"/>
  <c r="EJ370" i="2"/>
  <c r="EJ371" i="2"/>
  <c r="EJ372" i="2"/>
  <c r="EJ79" i="2"/>
  <c r="EJ23" i="2"/>
  <c r="EI88" i="2"/>
  <c r="EI89" i="2"/>
  <c r="EI32" i="2"/>
  <c r="EI90" i="2"/>
  <c r="EI91" i="2"/>
  <c r="EI92" i="2"/>
  <c r="EI93" i="2"/>
  <c r="EI94" i="2"/>
  <c r="EI95" i="2"/>
  <c r="EI96" i="2"/>
  <c r="EI97" i="2"/>
  <c r="EI98" i="2"/>
  <c r="EI2" i="2"/>
  <c r="EI99" i="2"/>
  <c r="EI100" i="2"/>
  <c r="EI101" i="2"/>
  <c r="EI102" i="2"/>
  <c r="EI103" i="2"/>
  <c r="EI25" i="2"/>
  <c r="EI104" i="2"/>
  <c r="EI105" i="2"/>
  <c r="EI26" i="2"/>
  <c r="EI106" i="2"/>
  <c r="EI107" i="2"/>
  <c r="EI108" i="2"/>
  <c r="EI109" i="2"/>
  <c r="EI3" i="2"/>
  <c r="EI110" i="2"/>
  <c r="EI111" i="2"/>
  <c r="EI27" i="2"/>
  <c r="EI112" i="2"/>
  <c r="EI33" i="2"/>
  <c r="EI113" i="2"/>
  <c r="EI114" i="2"/>
  <c r="EI115" i="2"/>
  <c r="EI116" i="2"/>
  <c r="EI34" i="2"/>
  <c r="EI117" i="2"/>
  <c r="EI118" i="2"/>
  <c r="EI119" i="2"/>
  <c r="EI120" i="2"/>
  <c r="EI35" i="2"/>
  <c r="EI121" i="2"/>
  <c r="EI122" i="2"/>
  <c r="EI123" i="2"/>
  <c r="EI124" i="2"/>
  <c r="EI36" i="2"/>
  <c r="EI125" i="2"/>
  <c r="EI126" i="2"/>
  <c r="EI127" i="2"/>
  <c r="EI128" i="2"/>
  <c r="EI129" i="2"/>
  <c r="EI130" i="2"/>
  <c r="EI131" i="2"/>
  <c r="EI4" i="2"/>
  <c r="EI5" i="2"/>
  <c r="EI132" i="2"/>
  <c r="EI133" i="2"/>
  <c r="EI134" i="2"/>
  <c r="EI135" i="2"/>
  <c r="EI136" i="2"/>
  <c r="EI137" i="2"/>
  <c r="EI37" i="2"/>
  <c r="EI138" i="2"/>
  <c r="EI139" i="2"/>
  <c r="EI140" i="2"/>
  <c r="EI141" i="2"/>
  <c r="EI142" i="2"/>
  <c r="EI143" i="2"/>
  <c r="EI144" i="2"/>
  <c r="EI145" i="2"/>
  <c r="EI146" i="2"/>
  <c r="EI147" i="2"/>
  <c r="EI148" i="2"/>
  <c r="EI149" i="2"/>
  <c r="EI6" i="2"/>
  <c r="EI150" i="2"/>
  <c r="EI151" i="2"/>
  <c r="EI152" i="2"/>
  <c r="EI153" i="2"/>
  <c r="EI154" i="2"/>
  <c r="EI155" i="2"/>
  <c r="EI156" i="2"/>
  <c r="EI157" i="2"/>
  <c r="EI38" i="2"/>
  <c r="EI39" i="2"/>
  <c r="EI158" i="2"/>
  <c r="EI159" i="2"/>
  <c r="EI40" i="2"/>
  <c r="EI160" i="2"/>
  <c r="EI161" i="2"/>
  <c r="EI162" i="2"/>
  <c r="EI41" i="2"/>
  <c r="EI163" i="2"/>
  <c r="EI164" i="2"/>
  <c r="EI165" i="2"/>
  <c r="EI166" i="2"/>
  <c r="EI167" i="2"/>
  <c r="EI168" i="2"/>
  <c r="EI169" i="2"/>
  <c r="EI170" i="2"/>
  <c r="EI171" i="2"/>
  <c r="EI172" i="2"/>
  <c r="EI173" i="2"/>
  <c r="EI174" i="2"/>
  <c r="EI175" i="2"/>
  <c r="EI176" i="2"/>
  <c r="EI177" i="2"/>
  <c r="EI42" i="2"/>
  <c r="EI80" i="2"/>
  <c r="EI178" i="2"/>
  <c r="EI43" i="2"/>
  <c r="EI179" i="2"/>
  <c r="EI180" i="2"/>
  <c r="EI81" i="2"/>
  <c r="EI181" i="2"/>
  <c r="EI82" i="2"/>
  <c r="EI182" i="2"/>
  <c r="EI28" i="2"/>
  <c r="EI183" i="2"/>
  <c r="EI184" i="2"/>
  <c r="EI185" i="2"/>
  <c r="EI44" i="2"/>
  <c r="EI186" i="2"/>
  <c r="EI187" i="2"/>
  <c r="EI188" i="2"/>
  <c r="EI189" i="2"/>
  <c r="EI7" i="2"/>
  <c r="EI190" i="2"/>
  <c r="EI191" i="2"/>
  <c r="EI45" i="2"/>
  <c r="EI192" i="2"/>
  <c r="EI193" i="2"/>
  <c r="EI194" i="2"/>
  <c r="EI195" i="2"/>
  <c r="EI196" i="2"/>
  <c r="EI197" i="2"/>
  <c r="EI46" i="2"/>
  <c r="EI198" i="2"/>
  <c r="EI199" i="2"/>
  <c r="EI200" i="2"/>
  <c r="EI201" i="2"/>
  <c r="EI202" i="2"/>
  <c r="EI47" i="2"/>
  <c r="EI48" i="2"/>
  <c r="EI203" i="2"/>
  <c r="EI204" i="2"/>
  <c r="EI205" i="2"/>
  <c r="EI206" i="2"/>
  <c r="EI29" i="2"/>
  <c r="EI207" i="2"/>
  <c r="EI208" i="2"/>
  <c r="EI209" i="2"/>
  <c r="EI210" i="2"/>
  <c r="EI211" i="2"/>
  <c r="EI212" i="2"/>
  <c r="EI49" i="2"/>
  <c r="EI213" i="2"/>
  <c r="EI214" i="2"/>
  <c r="EI215" i="2"/>
  <c r="EI216" i="2"/>
  <c r="EI217" i="2"/>
  <c r="EI218" i="2"/>
  <c r="EI83" i="2"/>
  <c r="EI219" i="2"/>
  <c r="EI220" i="2"/>
  <c r="EI221" i="2"/>
  <c r="EI222" i="2"/>
  <c r="EI223" i="2"/>
  <c r="EI8" i="2"/>
  <c r="EI224" i="2"/>
  <c r="EI225" i="2"/>
  <c r="EI9" i="2"/>
  <c r="EI226" i="2"/>
  <c r="EI50" i="2"/>
  <c r="EI227" i="2"/>
  <c r="EI228" i="2"/>
  <c r="EI229" i="2"/>
  <c r="EI230" i="2"/>
  <c r="EI231" i="2"/>
  <c r="EI232" i="2"/>
  <c r="EI51" i="2"/>
  <c r="EI233" i="2"/>
  <c r="EI234" i="2"/>
  <c r="EI235" i="2"/>
  <c r="EI236" i="2"/>
  <c r="EI237" i="2"/>
  <c r="EI238" i="2"/>
  <c r="EI239" i="2"/>
  <c r="EI240" i="2"/>
  <c r="EI241" i="2"/>
  <c r="EI242" i="2"/>
  <c r="EI24" i="2"/>
  <c r="EI30" i="2"/>
  <c r="EI243" i="2"/>
  <c r="EI52" i="2"/>
  <c r="EI53" i="2"/>
  <c r="EI244" i="2"/>
  <c r="EI245" i="2"/>
  <c r="EI246" i="2"/>
  <c r="EI247" i="2"/>
  <c r="EI54" i="2"/>
  <c r="EI248" i="2"/>
  <c r="EI249" i="2"/>
  <c r="EI55" i="2"/>
  <c r="EI56" i="2"/>
  <c r="EI250" i="2"/>
  <c r="EI251" i="2"/>
  <c r="EI252" i="2"/>
  <c r="EI84" i="2"/>
  <c r="EI253" i="2"/>
  <c r="EI254" i="2"/>
  <c r="EI255" i="2"/>
  <c r="EI57" i="2"/>
  <c r="EI10" i="2"/>
  <c r="EI58" i="2"/>
  <c r="EI256" i="2"/>
  <c r="EI257" i="2"/>
  <c r="EI258" i="2"/>
  <c r="EI259" i="2"/>
  <c r="EI59" i="2"/>
  <c r="EI260" i="2"/>
  <c r="EI60" i="2"/>
  <c r="EI261" i="2"/>
  <c r="EI262" i="2"/>
  <c r="EI263" i="2"/>
  <c r="EI61" i="2"/>
  <c r="EI264" i="2"/>
  <c r="EI85" i="2"/>
  <c r="EI265" i="2"/>
  <c r="EI266" i="2"/>
  <c r="EI267" i="2"/>
  <c r="EI268" i="2"/>
  <c r="EI269" i="2"/>
  <c r="EI270" i="2"/>
  <c r="EI62" i="2"/>
  <c r="EI271" i="2"/>
  <c r="EI272" i="2"/>
  <c r="EI273" i="2"/>
  <c r="EI274" i="2"/>
  <c r="EI275" i="2"/>
  <c r="EI276" i="2"/>
  <c r="EI277" i="2"/>
  <c r="EI278" i="2"/>
  <c r="EI279" i="2"/>
  <c r="EI280" i="2"/>
  <c r="EI281" i="2"/>
  <c r="EI11" i="2"/>
  <c r="EI282" i="2"/>
  <c r="EI283" i="2"/>
  <c r="EI284" i="2"/>
  <c r="EI285" i="2"/>
  <c r="EI286" i="2"/>
  <c r="EI287" i="2"/>
  <c r="EI12" i="2"/>
  <c r="EI288" i="2"/>
  <c r="EI289" i="2"/>
  <c r="EI290" i="2"/>
  <c r="EI291" i="2"/>
  <c r="EI63" i="2"/>
  <c r="EI292" i="2"/>
  <c r="EI64" i="2"/>
  <c r="EI293" i="2"/>
  <c r="EI294" i="2"/>
  <c r="EI295" i="2"/>
  <c r="EI296" i="2"/>
  <c r="EI297" i="2"/>
  <c r="EI298" i="2"/>
  <c r="EI65" i="2"/>
  <c r="EI66" i="2"/>
  <c r="EI67" i="2"/>
  <c r="EI68" i="2"/>
  <c r="EI299" i="2"/>
  <c r="EI300" i="2"/>
  <c r="EI301" i="2"/>
  <c r="EI13" i="2"/>
  <c r="EI69" i="2"/>
  <c r="EI302" i="2"/>
  <c r="EI303" i="2"/>
  <c r="EI304" i="2"/>
  <c r="EI305" i="2"/>
  <c r="EI306" i="2"/>
  <c r="EI307" i="2"/>
  <c r="EI308" i="2"/>
  <c r="EI309" i="2"/>
  <c r="EI310" i="2"/>
  <c r="EI14" i="2"/>
  <c r="EI15" i="2"/>
  <c r="EI311" i="2"/>
  <c r="EI16" i="2"/>
  <c r="EI312" i="2"/>
  <c r="EI70" i="2"/>
  <c r="EI313" i="2"/>
  <c r="EI314" i="2"/>
  <c r="EI315" i="2"/>
  <c r="EI316" i="2"/>
  <c r="EI317" i="2"/>
  <c r="EI318" i="2"/>
  <c r="EI17" i="2"/>
  <c r="EI319" i="2"/>
  <c r="EI71" i="2"/>
  <c r="EI320" i="2"/>
  <c r="EI321" i="2"/>
  <c r="EI322" i="2"/>
  <c r="EI323" i="2"/>
  <c r="EI324" i="2"/>
  <c r="EI325" i="2"/>
  <c r="EI326" i="2"/>
  <c r="EI327" i="2"/>
  <c r="EI328" i="2"/>
  <c r="EI72" i="2"/>
  <c r="EI329" i="2"/>
  <c r="EI73" i="2"/>
  <c r="EI74" i="2"/>
  <c r="EI330" i="2"/>
  <c r="EI75" i="2"/>
  <c r="EI331" i="2"/>
  <c r="EI332" i="2"/>
  <c r="EI333" i="2"/>
  <c r="EI334" i="2"/>
  <c r="EI335" i="2"/>
  <c r="EI336" i="2"/>
  <c r="EI337" i="2"/>
  <c r="EI76" i="2"/>
  <c r="EI77" i="2"/>
  <c r="EI338" i="2"/>
  <c r="EI339" i="2"/>
  <c r="EI340" i="2"/>
  <c r="EI341" i="2"/>
  <c r="EI342" i="2"/>
  <c r="EI343" i="2"/>
  <c r="EI344" i="2"/>
  <c r="EI345" i="2"/>
  <c r="EI346" i="2"/>
  <c r="EI347" i="2"/>
  <c r="EI18" i="2"/>
  <c r="EI348" i="2"/>
  <c r="EI31" i="2"/>
  <c r="EI349" i="2"/>
  <c r="EI350" i="2"/>
  <c r="EI351" i="2"/>
  <c r="EI352" i="2"/>
  <c r="EI19" i="2"/>
  <c r="EI353" i="2"/>
  <c r="EI354" i="2"/>
  <c r="EI355" i="2"/>
  <c r="EI356" i="2"/>
  <c r="EI86" i="2"/>
  <c r="EI357" i="2"/>
  <c r="EI358" i="2"/>
  <c r="EI359" i="2"/>
  <c r="EI360" i="2"/>
  <c r="EI361" i="2"/>
  <c r="EI20" i="2"/>
  <c r="EI87" i="2"/>
  <c r="EI78" i="2"/>
  <c r="EI362" i="2"/>
  <c r="EI21" i="2"/>
  <c r="EI363" i="2"/>
  <c r="EI364" i="2"/>
  <c r="EI365" i="2"/>
  <c r="EI366" i="2"/>
  <c r="EI367" i="2"/>
  <c r="EI368" i="2"/>
  <c r="EI22" i="2"/>
  <c r="EI369" i="2"/>
  <c r="EI370" i="2"/>
  <c r="EI371" i="2"/>
  <c r="EI372" i="2"/>
  <c r="EI79" i="2"/>
  <c r="EI23" i="2"/>
  <c r="EH88" i="2"/>
  <c r="EH89" i="2"/>
  <c r="EH32" i="2"/>
  <c r="EH90" i="2"/>
  <c r="EH91" i="2"/>
  <c r="EH92" i="2"/>
  <c r="EH93" i="2"/>
  <c r="EH94" i="2"/>
  <c r="EH95" i="2"/>
  <c r="EH96" i="2"/>
  <c r="EH97" i="2"/>
  <c r="EH98" i="2"/>
  <c r="EH2" i="2"/>
  <c r="EH99" i="2"/>
  <c r="EH100" i="2"/>
  <c r="EH101" i="2"/>
  <c r="EH102" i="2"/>
  <c r="EH103" i="2"/>
  <c r="EH25" i="2"/>
  <c r="EH104" i="2"/>
  <c r="EH105" i="2"/>
  <c r="EH26" i="2"/>
  <c r="EH106" i="2"/>
  <c r="EH107" i="2"/>
  <c r="EH108" i="2"/>
  <c r="EH109" i="2"/>
  <c r="EH3" i="2"/>
  <c r="EH110" i="2"/>
  <c r="EH111" i="2"/>
  <c r="EH27" i="2"/>
  <c r="EH112" i="2"/>
  <c r="EH33" i="2"/>
  <c r="EH113" i="2"/>
  <c r="EH114" i="2"/>
  <c r="EH115" i="2"/>
  <c r="EH116" i="2"/>
  <c r="EH34" i="2"/>
  <c r="EH117" i="2"/>
  <c r="EH118" i="2"/>
  <c r="EH119" i="2"/>
  <c r="EH120" i="2"/>
  <c r="EH35" i="2"/>
  <c r="EH121" i="2"/>
  <c r="EH122" i="2"/>
  <c r="EH123" i="2"/>
  <c r="EH124" i="2"/>
  <c r="EH36" i="2"/>
  <c r="EH125" i="2"/>
  <c r="EH126" i="2"/>
  <c r="EH127" i="2"/>
  <c r="EH128" i="2"/>
  <c r="EH129" i="2"/>
  <c r="EH130" i="2"/>
  <c r="EH131" i="2"/>
  <c r="EH4" i="2"/>
  <c r="EH5" i="2"/>
  <c r="EH132" i="2"/>
  <c r="EH133" i="2"/>
  <c r="EH134" i="2"/>
  <c r="EH135" i="2"/>
  <c r="EH136" i="2"/>
  <c r="EH137" i="2"/>
  <c r="EH37" i="2"/>
  <c r="EH138" i="2"/>
  <c r="EH139" i="2"/>
  <c r="EH140" i="2"/>
  <c r="EH141" i="2"/>
  <c r="EH142" i="2"/>
  <c r="EH143" i="2"/>
  <c r="EH144" i="2"/>
  <c r="EH145" i="2"/>
  <c r="EH146" i="2"/>
  <c r="EH147" i="2"/>
  <c r="EH148" i="2"/>
  <c r="EH149" i="2"/>
  <c r="EH6" i="2"/>
  <c r="EH150" i="2"/>
  <c r="EH151" i="2"/>
  <c r="EH152" i="2"/>
  <c r="EH153" i="2"/>
  <c r="EH154" i="2"/>
  <c r="EH155" i="2"/>
  <c r="EH156" i="2"/>
  <c r="EH157" i="2"/>
  <c r="EH38" i="2"/>
  <c r="EH39" i="2"/>
  <c r="EH158" i="2"/>
  <c r="EH159" i="2"/>
  <c r="EH40" i="2"/>
  <c r="EH160" i="2"/>
  <c r="EH161" i="2"/>
  <c r="EH162" i="2"/>
  <c r="EH41" i="2"/>
  <c r="EH163" i="2"/>
  <c r="EH164" i="2"/>
  <c r="EH165" i="2"/>
  <c r="EH166" i="2"/>
  <c r="EH167" i="2"/>
  <c r="EH168" i="2"/>
  <c r="EH169" i="2"/>
  <c r="EH170" i="2"/>
  <c r="EH171" i="2"/>
  <c r="EH172" i="2"/>
  <c r="EH173" i="2"/>
  <c r="EH174" i="2"/>
  <c r="EH175" i="2"/>
  <c r="EH176" i="2"/>
  <c r="EH177" i="2"/>
  <c r="EH42" i="2"/>
  <c r="EH80" i="2"/>
  <c r="EH178" i="2"/>
  <c r="EH43" i="2"/>
  <c r="EH179" i="2"/>
  <c r="EH180" i="2"/>
  <c r="EH81" i="2"/>
  <c r="EH181" i="2"/>
  <c r="EH82" i="2"/>
  <c r="EH182" i="2"/>
  <c r="EH28" i="2"/>
  <c r="EH183" i="2"/>
  <c r="EH184" i="2"/>
  <c r="EH185" i="2"/>
  <c r="EH44" i="2"/>
  <c r="EH186" i="2"/>
  <c r="EH187" i="2"/>
  <c r="EH188" i="2"/>
  <c r="EH189" i="2"/>
  <c r="EH7" i="2"/>
  <c r="EH190" i="2"/>
  <c r="EH191" i="2"/>
  <c r="EH45" i="2"/>
  <c r="EH192" i="2"/>
  <c r="EH193" i="2"/>
  <c r="EH194" i="2"/>
  <c r="EH195" i="2"/>
  <c r="EH196" i="2"/>
  <c r="EH197" i="2"/>
  <c r="EH46" i="2"/>
  <c r="EH198" i="2"/>
  <c r="EH199" i="2"/>
  <c r="EH200" i="2"/>
  <c r="EH201" i="2"/>
  <c r="EH202" i="2"/>
  <c r="EH47" i="2"/>
  <c r="EH48" i="2"/>
  <c r="EH203" i="2"/>
  <c r="EH204" i="2"/>
  <c r="EH205" i="2"/>
  <c r="EH206" i="2"/>
  <c r="EH29" i="2"/>
  <c r="EH207" i="2"/>
  <c r="EH208" i="2"/>
  <c r="EH209" i="2"/>
  <c r="EH210" i="2"/>
  <c r="EH211" i="2"/>
  <c r="EH212" i="2"/>
  <c r="EH49" i="2"/>
  <c r="EH213" i="2"/>
  <c r="EH214" i="2"/>
  <c r="EH215" i="2"/>
  <c r="EH216" i="2"/>
  <c r="EH217" i="2"/>
  <c r="EH218" i="2"/>
  <c r="EH83" i="2"/>
  <c r="EH219" i="2"/>
  <c r="EH220" i="2"/>
  <c r="EH221" i="2"/>
  <c r="EH222" i="2"/>
  <c r="EH223" i="2"/>
  <c r="EH8" i="2"/>
  <c r="EH224" i="2"/>
  <c r="EH225" i="2"/>
  <c r="EH9" i="2"/>
  <c r="EH226" i="2"/>
  <c r="EH50" i="2"/>
  <c r="EH227" i="2"/>
  <c r="EH228" i="2"/>
  <c r="EH229" i="2"/>
  <c r="EH230" i="2"/>
  <c r="EH231" i="2"/>
  <c r="EH232" i="2"/>
  <c r="EH51" i="2"/>
  <c r="EH233" i="2"/>
  <c r="EH234" i="2"/>
  <c r="EH235" i="2"/>
  <c r="EH236" i="2"/>
  <c r="EH237" i="2"/>
  <c r="EH238" i="2"/>
  <c r="EH239" i="2"/>
  <c r="EH240" i="2"/>
  <c r="EH241" i="2"/>
  <c r="EH242" i="2"/>
  <c r="EH24" i="2"/>
  <c r="EH30" i="2"/>
  <c r="EH243" i="2"/>
  <c r="EH52" i="2"/>
  <c r="EH53" i="2"/>
  <c r="EH244" i="2"/>
  <c r="EH245" i="2"/>
  <c r="EH246" i="2"/>
  <c r="EH247" i="2"/>
  <c r="EH54" i="2"/>
  <c r="EH248" i="2"/>
  <c r="EH249" i="2"/>
  <c r="EH55" i="2"/>
  <c r="EH56" i="2"/>
  <c r="EH250" i="2"/>
  <c r="EH251" i="2"/>
  <c r="EH252" i="2"/>
  <c r="EH84" i="2"/>
  <c r="EH253" i="2"/>
  <c r="EH254" i="2"/>
  <c r="EH255" i="2"/>
  <c r="EH57" i="2"/>
  <c r="EH10" i="2"/>
  <c r="EH58" i="2"/>
  <c r="EH256" i="2"/>
  <c r="EH257" i="2"/>
  <c r="EH258" i="2"/>
  <c r="EH259" i="2"/>
  <c r="EH59" i="2"/>
  <c r="EH260" i="2"/>
  <c r="EH60" i="2"/>
  <c r="EH261" i="2"/>
  <c r="EH262" i="2"/>
  <c r="EH263" i="2"/>
  <c r="EH61" i="2"/>
  <c r="EH264" i="2"/>
  <c r="EH85" i="2"/>
  <c r="EH265" i="2"/>
  <c r="EH266" i="2"/>
  <c r="EH267" i="2"/>
  <c r="EH268" i="2"/>
  <c r="EH269" i="2"/>
  <c r="EH270" i="2"/>
  <c r="EH62" i="2"/>
  <c r="EH271" i="2"/>
  <c r="EH272" i="2"/>
  <c r="EH273" i="2"/>
  <c r="EH274" i="2"/>
  <c r="EH275" i="2"/>
  <c r="EH276" i="2"/>
  <c r="EH277" i="2"/>
  <c r="EH278" i="2"/>
  <c r="EH279" i="2"/>
  <c r="EH280" i="2"/>
  <c r="EH281" i="2"/>
  <c r="EH11" i="2"/>
  <c r="EH282" i="2"/>
  <c r="EH283" i="2"/>
  <c r="EH284" i="2"/>
  <c r="EH285" i="2"/>
  <c r="EH286" i="2"/>
  <c r="EH287" i="2"/>
  <c r="EH12" i="2"/>
  <c r="EH288" i="2"/>
  <c r="EH289" i="2"/>
  <c r="EH290" i="2"/>
  <c r="EH291" i="2"/>
  <c r="EH63" i="2"/>
  <c r="EH292" i="2"/>
  <c r="EH64" i="2"/>
  <c r="EH293" i="2"/>
  <c r="EH294" i="2"/>
  <c r="EH295" i="2"/>
  <c r="EH296" i="2"/>
  <c r="EH297" i="2"/>
  <c r="EH298" i="2"/>
  <c r="EH65" i="2"/>
  <c r="EH66" i="2"/>
  <c r="EH67" i="2"/>
  <c r="EH68" i="2"/>
  <c r="EH299" i="2"/>
  <c r="EH300" i="2"/>
  <c r="EH301" i="2"/>
  <c r="EH13" i="2"/>
  <c r="EH69" i="2"/>
  <c r="EH302" i="2"/>
  <c r="EH303" i="2"/>
  <c r="EH304" i="2"/>
  <c r="EH305" i="2"/>
  <c r="EH306" i="2"/>
  <c r="EH307" i="2"/>
  <c r="EH308" i="2"/>
  <c r="EH309" i="2"/>
  <c r="EH310" i="2"/>
  <c r="EH14" i="2"/>
  <c r="EH15" i="2"/>
  <c r="EH311" i="2"/>
  <c r="EH16" i="2"/>
  <c r="EH312" i="2"/>
  <c r="EH70" i="2"/>
  <c r="EH313" i="2"/>
  <c r="EH314" i="2"/>
  <c r="EH315" i="2"/>
  <c r="EH316" i="2"/>
  <c r="EH317" i="2"/>
  <c r="EH318" i="2"/>
  <c r="EH17" i="2"/>
  <c r="EH319" i="2"/>
  <c r="EH71" i="2"/>
  <c r="EH320" i="2"/>
  <c r="EH321" i="2"/>
  <c r="EH322" i="2"/>
  <c r="EH323" i="2"/>
  <c r="EH324" i="2"/>
  <c r="EH325" i="2"/>
  <c r="EH326" i="2"/>
  <c r="EH327" i="2"/>
  <c r="EH328" i="2"/>
  <c r="EH72" i="2"/>
  <c r="EH329" i="2"/>
  <c r="EH73" i="2"/>
  <c r="EH74" i="2"/>
  <c r="EH330" i="2"/>
  <c r="EH75" i="2"/>
  <c r="EH331" i="2"/>
  <c r="EH332" i="2"/>
  <c r="EH333" i="2"/>
  <c r="EH334" i="2"/>
  <c r="EH335" i="2"/>
  <c r="EH336" i="2"/>
  <c r="EH337" i="2"/>
  <c r="EH76" i="2"/>
  <c r="EH77" i="2"/>
  <c r="EH338" i="2"/>
  <c r="EH339" i="2"/>
  <c r="EH340" i="2"/>
  <c r="EH341" i="2"/>
  <c r="EH342" i="2"/>
  <c r="EH343" i="2"/>
  <c r="EH344" i="2"/>
  <c r="EH345" i="2"/>
  <c r="EH346" i="2"/>
  <c r="EH347" i="2"/>
  <c r="EH18" i="2"/>
  <c r="EH348" i="2"/>
  <c r="EH31" i="2"/>
  <c r="EH349" i="2"/>
  <c r="EH350" i="2"/>
  <c r="EH351" i="2"/>
  <c r="EH352" i="2"/>
  <c r="EH19" i="2"/>
  <c r="EH353" i="2"/>
  <c r="EH354" i="2"/>
  <c r="EH355" i="2"/>
  <c r="EH356" i="2"/>
  <c r="EH86" i="2"/>
  <c r="EH357" i="2"/>
  <c r="EH358" i="2"/>
  <c r="EH359" i="2"/>
  <c r="EH360" i="2"/>
  <c r="EH361" i="2"/>
  <c r="EH20" i="2"/>
  <c r="EH87" i="2"/>
  <c r="EH78" i="2"/>
  <c r="EH362" i="2"/>
  <c r="EH21" i="2"/>
  <c r="EH363" i="2"/>
  <c r="EH364" i="2"/>
  <c r="EH365" i="2"/>
  <c r="EH366" i="2"/>
  <c r="EH367" i="2"/>
  <c r="EH368" i="2"/>
  <c r="EH22" i="2"/>
  <c r="EH369" i="2"/>
  <c r="EH370" i="2"/>
  <c r="EH371" i="2"/>
  <c r="EH372" i="2"/>
  <c r="EH79" i="2"/>
  <c r="EH23" i="2"/>
  <c r="EG89" i="2"/>
  <c r="EG32" i="2"/>
  <c r="EG90" i="2"/>
  <c r="EG91" i="2"/>
  <c r="FA91" i="2" s="1"/>
  <c r="FB91" i="2" s="1"/>
  <c r="EG92" i="2"/>
  <c r="EG93" i="2"/>
  <c r="EG94" i="2"/>
  <c r="EG95" i="2"/>
  <c r="EG96" i="2"/>
  <c r="EG97" i="2"/>
  <c r="EG98" i="2"/>
  <c r="EG2" i="2"/>
  <c r="FA2" i="2" s="1"/>
  <c r="FB2" i="2" s="1"/>
  <c r="EG99" i="2"/>
  <c r="EG100" i="2"/>
  <c r="EG101" i="2"/>
  <c r="EG102" i="2"/>
  <c r="EG103" i="2"/>
  <c r="EG25" i="2"/>
  <c r="EG104" i="2"/>
  <c r="EG105" i="2"/>
  <c r="FA105" i="2" s="1"/>
  <c r="FB105" i="2" s="1"/>
  <c r="EG26" i="2"/>
  <c r="EG106" i="2"/>
  <c r="EG107" i="2"/>
  <c r="EG108" i="2"/>
  <c r="EG109" i="2"/>
  <c r="EG3" i="2"/>
  <c r="EG110" i="2"/>
  <c r="EG111" i="2"/>
  <c r="FA111" i="2" s="1"/>
  <c r="FB111" i="2" s="1"/>
  <c r="EG27" i="2"/>
  <c r="EG112" i="2"/>
  <c r="EG33" i="2"/>
  <c r="EG113" i="2"/>
  <c r="EG114" i="2"/>
  <c r="EG115" i="2"/>
  <c r="EG116" i="2"/>
  <c r="EG34" i="2"/>
  <c r="FA34" i="2" s="1"/>
  <c r="FB34" i="2" s="1"/>
  <c r="EG117" i="2"/>
  <c r="EG118" i="2"/>
  <c r="EG119" i="2"/>
  <c r="EG120" i="2"/>
  <c r="EG35" i="2"/>
  <c r="EG121" i="2"/>
  <c r="EG122" i="2"/>
  <c r="EG123" i="2"/>
  <c r="FA123" i="2" s="1"/>
  <c r="FB123" i="2" s="1"/>
  <c r="EG124" i="2"/>
  <c r="EG36" i="2"/>
  <c r="EG125" i="2"/>
  <c r="EG126" i="2"/>
  <c r="EG127" i="2"/>
  <c r="EG128" i="2"/>
  <c r="EG129" i="2"/>
  <c r="EG130" i="2"/>
  <c r="FA130" i="2" s="1"/>
  <c r="FB130" i="2" s="1"/>
  <c r="EG131" i="2"/>
  <c r="EG4" i="2"/>
  <c r="EG5" i="2"/>
  <c r="EG132" i="2"/>
  <c r="EG133" i="2"/>
  <c r="EG134" i="2"/>
  <c r="EG135" i="2"/>
  <c r="EG136" i="2"/>
  <c r="FA136" i="2" s="1"/>
  <c r="FB136" i="2" s="1"/>
  <c r="EG137" i="2"/>
  <c r="EG37" i="2"/>
  <c r="EG138" i="2"/>
  <c r="EG139" i="2"/>
  <c r="EG140" i="2"/>
  <c r="EG141" i="2"/>
  <c r="EG142" i="2"/>
  <c r="EG143" i="2"/>
  <c r="FA143" i="2" s="1"/>
  <c r="FB143" i="2" s="1"/>
  <c r="EG144" i="2"/>
  <c r="EG145" i="2"/>
  <c r="EG146" i="2"/>
  <c r="EG147" i="2"/>
  <c r="EG148" i="2"/>
  <c r="EG149" i="2"/>
  <c r="EG6" i="2"/>
  <c r="EG150" i="2"/>
  <c r="FA150" i="2" s="1"/>
  <c r="FB150" i="2" s="1"/>
  <c r="EG151" i="2"/>
  <c r="EG152" i="2"/>
  <c r="EG153" i="2"/>
  <c r="EG154" i="2"/>
  <c r="EG155" i="2"/>
  <c r="EG156" i="2"/>
  <c r="EG157" i="2"/>
  <c r="EG38" i="2"/>
  <c r="FA38" i="2" s="1"/>
  <c r="FB38" i="2" s="1"/>
  <c r="EG39" i="2"/>
  <c r="EG158" i="2"/>
  <c r="EG159" i="2"/>
  <c r="EG40" i="2"/>
  <c r="EG160" i="2"/>
  <c r="EG161" i="2"/>
  <c r="EG162" i="2"/>
  <c r="EG41" i="2"/>
  <c r="FA41" i="2" s="1"/>
  <c r="FB41" i="2" s="1"/>
  <c r="EG163" i="2"/>
  <c r="EG164" i="2"/>
  <c r="EG165" i="2"/>
  <c r="EG166" i="2"/>
  <c r="EG167" i="2"/>
  <c r="EG168" i="2"/>
  <c r="EG169" i="2"/>
  <c r="EG170" i="2"/>
  <c r="FA170" i="2" s="1"/>
  <c r="FB170" i="2" s="1"/>
  <c r="EG171" i="2"/>
  <c r="EG172" i="2"/>
  <c r="EG173" i="2"/>
  <c r="EG174" i="2"/>
  <c r="EG175" i="2"/>
  <c r="EG176" i="2"/>
  <c r="EG177" i="2"/>
  <c r="EG42" i="2"/>
  <c r="FA42" i="2" s="1"/>
  <c r="FB42" i="2" s="1"/>
  <c r="EG80" i="2"/>
  <c r="EG178" i="2"/>
  <c r="EG43" i="2"/>
  <c r="EG179" i="2"/>
  <c r="EG180" i="2"/>
  <c r="EG81" i="2"/>
  <c r="EG181" i="2"/>
  <c r="EG82" i="2"/>
  <c r="FA82" i="2" s="1"/>
  <c r="FB82" i="2" s="1"/>
  <c r="EG182" i="2"/>
  <c r="EG28" i="2"/>
  <c r="EG183" i="2"/>
  <c r="EG184" i="2"/>
  <c r="EG185" i="2"/>
  <c r="EG44" i="2"/>
  <c r="EG186" i="2"/>
  <c r="EG187" i="2"/>
  <c r="FA187" i="2" s="1"/>
  <c r="FB187" i="2" s="1"/>
  <c r="EG188" i="2"/>
  <c r="EG189" i="2"/>
  <c r="EG7" i="2"/>
  <c r="EG190" i="2"/>
  <c r="EG191" i="2"/>
  <c r="EG45" i="2"/>
  <c r="EG192" i="2"/>
  <c r="EG193" i="2"/>
  <c r="FA193" i="2" s="1"/>
  <c r="FB193" i="2" s="1"/>
  <c r="EG194" i="2"/>
  <c r="EG195" i="2"/>
  <c r="EG196" i="2"/>
  <c r="EG197" i="2"/>
  <c r="EG46" i="2"/>
  <c r="EG198" i="2"/>
  <c r="EG199" i="2"/>
  <c r="EG200" i="2"/>
  <c r="FA200" i="2" s="1"/>
  <c r="FB200" i="2" s="1"/>
  <c r="EG201" i="2"/>
  <c r="EG202" i="2"/>
  <c r="EG47" i="2"/>
  <c r="EG48" i="2"/>
  <c r="EG203" i="2"/>
  <c r="EG204" i="2"/>
  <c r="EG205" i="2"/>
  <c r="EG206" i="2"/>
  <c r="FA206" i="2" s="1"/>
  <c r="FB206" i="2" s="1"/>
  <c r="EG29" i="2"/>
  <c r="EG207" i="2"/>
  <c r="EG208" i="2"/>
  <c r="EG209" i="2"/>
  <c r="EG210" i="2"/>
  <c r="EG211" i="2"/>
  <c r="EG212" i="2"/>
  <c r="EG49" i="2"/>
  <c r="FA49" i="2" s="1"/>
  <c r="FB49" i="2" s="1"/>
  <c r="EG213" i="2"/>
  <c r="EG214" i="2"/>
  <c r="EG215" i="2"/>
  <c r="EG216" i="2"/>
  <c r="EG217" i="2"/>
  <c r="EG218" i="2"/>
  <c r="EG83" i="2"/>
  <c r="EG219" i="2"/>
  <c r="FA219" i="2" s="1"/>
  <c r="FB219" i="2" s="1"/>
  <c r="EG220" i="2"/>
  <c r="EG221" i="2"/>
  <c r="EG222" i="2"/>
  <c r="EG223" i="2"/>
  <c r="EG8" i="2"/>
  <c r="EG224" i="2"/>
  <c r="EG225" i="2"/>
  <c r="EG9" i="2"/>
  <c r="FA9" i="2" s="1"/>
  <c r="FB9" i="2" s="1"/>
  <c r="EG226" i="2"/>
  <c r="EG50" i="2"/>
  <c r="EG227" i="2"/>
  <c r="EG228" i="2"/>
  <c r="EG229" i="2"/>
  <c r="EG230" i="2"/>
  <c r="EG231" i="2"/>
  <c r="EG232" i="2"/>
  <c r="FA232" i="2" s="1"/>
  <c r="FB232" i="2" s="1"/>
  <c r="EG51" i="2"/>
  <c r="EG233" i="2"/>
  <c r="EG234" i="2"/>
  <c r="EG235" i="2"/>
  <c r="EG236" i="2"/>
  <c r="EG237" i="2"/>
  <c r="EG238" i="2"/>
  <c r="EG239" i="2"/>
  <c r="FA239" i="2" s="1"/>
  <c r="FB239" i="2" s="1"/>
  <c r="EG240" i="2"/>
  <c r="EG241" i="2"/>
  <c r="EG242" i="2"/>
  <c r="EG24" i="2"/>
  <c r="EG30" i="2"/>
  <c r="EG243" i="2"/>
  <c r="EG52" i="2"/>
  <c r="EG53" i="2"/>
  <c r="FA53" i="2" s="1"/>
  <c r="FB53" i="2" s="1"/>
  <c r="EG244" i="2"/>
  <c r="EG245" i="2"/>
  <c r="EG246" i="2"/>
  <c r="EG247" i="2"/>
  <c r="EG54" i="2"/>
  <c r="EG248" i="2"/>
  <c r="EG249" i="2"/>
  <c r="EG55" i="2"/>
  <c r="FA55" i="2" s="1"/>
  <c r="FB55" i="2" s="1"/>
  <c r="EG56" i="2"/>
  <c r="EG250" i="2"/>
  <c r="EG251" i="2"/>
  <c r="EG252" i="2"/>
  <c r="EG84" i="2"/>
  <c r="EG253" i="2"/>
  <c r="EG254" i="2"/>
  <c r="EG255" i="2"/>
  <c r="FA255" i="2" s="1"/>
  <c r="FB255" i="2" s="1"/>
  <c r="EG57" i="2"/>
  <c r="EG10" i="2"/>
  <c r="EG58" i="2"/>
  <c r="EG256" i="2"/>
  <c r="EG257" i="2"/>
  <c r="EG258" i="2"/>
  <c r="EG259" i="2"/>
  <c r="EG59" i="2"/>
  <c r="FA59" i="2" s="1"/>
  <c r="FB59" i="2" s="1"/>
  <c r="EG260" i="2"/>
  <c r="EG60" i="2"/>
  <c r="EG261" i="2"/>
  <c r="EG262" i="2"/>
  <c r="EG263" i="2"/>
  <c r="EG61" i="2"/>
  <c r="EG264" i="2"/>
  <c r="EG85" i="2"/>
  <c r="FA85" i="2" s="1"/>
  <c r="FB85" i="2" s="1"/>
  <c r="EG265" i="2"/>
  <c r="EG266" i="2"/>
  <c r="EG267" i="2"/>
  <c r="EG268" i="2"/>
  <c r="EG269" i="2"/>
  <c r="EG270" i="2"/>
  <c r="EG62" i="2"/>
  <c r="EG271" i="2"/>
  <c r="FA271" i="2" s="1"/>
  <c r="FB271" i="2" s="1"/>
  <c r="EG272" i="2"/>
  <c r="EG273" i="2"/>
  <c r="EG274" i="2"/>
  <c r="EG275" i="2"/>
  <c r="EG276" i="2"/>
  <c r="EG277" i="2"/>
  <c r="EG278" i="2"/>
  <c r="EG279" i="2"/>
  <c r="FA279" i="2" s="1"/>
  <c r="FB279" i="2" s="1"/>
  <c r="EG280" i="2"/>
  <c r="EG281" i="2"/>
  <c r="EG11" i="2"/>
  <c r="EG282" i="2"/>
  <c r="EG283" i="2"/>
  <c r="EG284" i="2"/>
  <c r="EG285" i="2"/>
  <c r="EG286" i="2"/>
  <c r="FA286" i="2" s="1"/>
  <c r="FB286" i="2" s="1"/>
  <c r="EG287" i="2"/>
  <c r="EG12" i="2"/>
  <c r="EG288" i="2"/>
  <c r="EG289" i="2"/>
  <c r="EG290" i="2"/>
  <c r="EG291" i="2"/>
  <c r="EG63" i="2"/>
  <c r="EG292" i="2"/>
  <c r="FA292" i="2" s="1"/>
  <c r="FB292" i="2" s="1"/>
  <c r="EG64" i="2"/>
  <c r="EG293" i="2"/>
  <c r="EG294" i="2"/>
  <c r="EG295" i="2"/>
  <c r="EG296" i="2"/>
  <c r="EG297" i="2"/>
  <c r="EG298" i="2"/>
  <c r="EG65" i="2"/>
  <c r="FA65" i="2" s="1"/>
  <c r="FB65" i="2" s="1"/>
  <c r="EG66" i="2"/>
  <c r="EG67" i="2"/>
  <c r="EG68" i="2"/>
  <c r="EG299" i="2"/>
  <c r="EG300" i="2"/>
  <c r="EG301" i="2"/>
  <c r="EG13" i="2"/>
  <c r="EG69" i="2"/>
  <c r="FA69" i="2" s="1"/>
  <c r="FB69" i="2" s="1"/>
  <c r="EG302" i="2"/>
  <c r="EG303" i="2"/>
  <c r="EG304" i="2"/>
  <c r="EG305" i="2"/>
  <c r="EG306" i="2"/>
  <c r="EG307" i="2"/>
  <c r="EG308" i="2"/>
  <c r="EG309" i="2"/>
  <c r="FA309" i="2" s="1"/>
  <c r="FB309" i="2" s="1"/>
  <c r="EG310" i="2"/>
  <c r="EG14" i="2"/>
  <c r="EG15" i="2"/>
  <c r="EG311" i="2"/>
  <c r="EG16" i="2"/>
  <c r="EG312" i="2"/>
  <c r="EG70" i="2"/>
  <c r="EG313" i="2"/>
  <c r="FA313" i="2" s="1"/>
  <c r="FB313" i="2" s="1"/>
  <c r="EG314" i="2"/>
  <c r="EG315" i="2"/>
  <c r="EG316" i="2"/>
  <c r="EG317" i="2"/>
  <c r="EG318" i="2"/>
  <c r="EG17" i="2"/>
  <c r="EG319" i="2"/>
  <c r="EG71" i="2"/>
  <c r="FA71" i="2" s="1"/>
  <c r="FB71" i="2" s="1"/>
  <c r="EG320" i="2"/>
  <c r="EG321" i="2"/>
  <c r="EG322" i="2"/>
  <c r="EG323" i="2"/>
  <c r="EG324" i="2"/>
  <c r="EG325" i="2"/>
  <c r="EG326" i="2"/>
  <c r="EG327" i="2"/>
  <c r="EG328" i="2"/>
  <c r="EG72" i="2"/>
  <c r="EG329" i="2"/>
  <c r="EG73" i="2"/>
  <c r="EG74" i="2"/>
  <c r="EG330" i="2"/>
  <c r="EG75" i="2"/>
  <c r="EG331" i="2"/>
  <c r="FA331" i="2" s="1"/>
  <c r="FB331" i="2" s="1"/>
  <c r="EG332" i="2"/>
  <c r="EG333" i="2"/>
  <c r="EG334" i="2"/>
  <c r="EG335" i="2"/>
  <c r="EG336" i="2"/>
  <c r="EG337" i="2"/>
  <c r="EG76" i="2"/>
  <c r="EG77" i="2"/>
  <c r="FA77" i="2" s="1"/>
  <c r="FB77" i="2" s="1"/>
  <c r="EG338" i="2"/>
  <c r="EG339" i="2"/>
  <c r="EG340" i="2"/>
  <c r="EG341" i="2"/>
  <c r="EG342" i="2"/>
  <c r="EG343" i="2"/>
  <c r="EG344" i="2"/>
  <c r="EG345" i="2"/>
  <c r="EG346" i="2"/>
  <c r="EG347" i="2"/>
  <c r="EG18" i="2"/>
  <c r="EG348" i="2"/>
  <c r="EG31" i="2"/>
  <c r="EG349" i="2"/>
  <c r="EG350" i="2"/>
  <c r="EG351" i="2"/>
  <c r="EG352" i="2"/>
  <c r="EG19" i="2"/>
  <c r="EG353" i="2"/>
  <c r="EG354" i="2"/>
  <c r="EG355" i="2"/>
  <c r="EG356" i="2"/>
  <c r="EG86" i="2"/>
  <c r="EG357" i="2"/>
  <c r="EG358" i="2"/>
  <c r="EG359" i="2"/>
  <c r="EG360" i="2"/>
  <c r="EG361" i="2"/>
  <c r="EG20" i="2"/>
  <c r="EG87" i="2"/>
  <c r="EG78" i="2"/>
  <c r="EG362" i="2"/>
  <c r="EG21" i="2"/>
  <c r="EG363" i="2"/>
  <c r="EG364" i="2"/>
  <c r="EG365" i="2"/>
  <c r="EG366" i="2"/>
  <c r="EG367" i="2"/>
  <c r="EG368" i="2"/>
  <c r="EG22" i="2"/>
  <c r="EG369" i="2"/>
  <c r="EG370" i="2"/>
  <c r="EG371" i="2"/>
  <c r="EG372" i="2"/>
  <c r="EG79" i="2"/>
  <c r="EG23" i="2"/>
  <c r="EG88" i="2"/>
  <c r="EF88" i="2"/>
  <c r="FG88" i="2" s="1"/>
  <c r="FH88" i="2" s="1"/>
  <c r="EF89" i="2"/>
  <c r="FG89" i="2" s="1"/>
  <c r="FH89" i="2" s="1"/>
  <c r="EF32" i="2"/>
  <c r="FG32" i="2" s="1"/>
  <c r="FH32" i="2" s="1"/>
  <c r="EF90" i="2"/>
  <c r="FG90" i="2" s="1"/>
  <c r="FH90" i="2" s="1"/>
  <c r="EF91" i="2"/>
  <c r="FG91" i="2" s="1"/>
  <c r="FH91" i="2" s="1"/>
  <c r="EF92" i="2"/>
  <c r="EF93" i="2"/>
  <c r="FG93" i="2" s="1"/>
  <c r="FH93" i="2" s="1"/>
  <c r="EF94" i="2"/>
  <c r="FG94" i="2" s="1"/>
  <c r="FH94" i="2" s="1"/>
  <c r="EF95" i="2"/>
  <c r="FG95" i="2" s="1"/>
  <c r="FH95" i="2" s="1"/>
  <c r="EF96" i="2"/>
  <c r="FG96" i="2" s="1"/>
  <c r="FH96" i="2" s="1"/>
  <c r="EF97" i="2"/>
  <c r="FG97" i="2" s="1"/>
  <c r="FH97" i="2" s="1"/>
  <c r="EF98" i="2"/>
  <c r="FG98" i="2" s="1"/>
  <c r="FH98" i="2" s="1"/>
  <c r="EF2" i="2"/>
  <c r="FG2" i="2" s="1"/>
  <c r="FH2" i="2" s="1"/>
  <c r="EF99" i="2"/>
  <c r="EF100" i="2"/>
  <c r="FG100" i="2" s="1"/>
  <c r="FH100" i="2" s="1"/>
  <c r="EF101" i="2"/>
  <c r="FG101" i="2" s="1"/>
  <c r="FH101" i="2" s="1"/>
  <c r="EF102" i="2"/>
  <c r="FG102" i="2" s="1"/>
  <c r="FH102" i="2" s="1"/>
  <c r="EF103" i="2"/>
  <c r="FG103" i="2" s="1"/>
  <c r="FH103" i="2" s="1"/>
  <c r="EF25" i="2"/>
  <c r="FG25" i="2" s="1"/>
  <c r="FH25" i="2" s="1"/>
  <c r="EF104" i="2"/>
  <c r="FG104" i="2" s="1"/>
  <c r="FH104" i="2" s="1"/>
  <c r="EF105" i="2"/>
  <c r="FG105" i="2" s="1"/>
  <c r="FH105" i="2" s="1"/>
  <c r="EF26" i="2"/>
  <c r="EF106" i="2"/>
  <c r="FG106" i="2" s="1"/>
  <c r="FH106" i="2" s="1"/>
  <c r="EF107" i="2"/>
  <c r="FG107" i="2" s="1"/>
  <c r="FH107" i="2" s="1"/>
  <c r="EF108" i="2"/>
  <c r="FG108" i="2" s="1"/>
  <c r="FH108" i="2" s="1"/>
  <c r="EF109" i="2"/>
  <c r="FG109" i="2" s="1"/>
  <c r="FH109" i="2" s="1"/>
  <c r="EF3" i="2"/>
  <c r="FG3" i="2" s="1"/>
  <c r="FH3" i="2" s="1"/>
  <c r="EF110" i="2"/>
  <c r="FG110" i="2" s="1"/>
  <c r="FH110" i="2" s="1"/>
  <c r="EF111" i="2"/>
  <c r="FG111" i="2" s="1"/>
  <c r="FH111" i="2" s="1"/>
  <c r="EF27" i="2"/>
  <c r="EF112" i="2"/>
  <c r="FG112" i="2" s="1"/>
  <c r="FH112" i="2" s="1"/>
  <c r="EF33" i="2"/>
  <c r="FG33" i="2" s="1"/>
  <c r="FH33" i="2" s="1"/>
  <c r="EF113" i="2"/>
  <c r="FG113" i="2" s="1"/>
  <c r="FH113" i="2" s="1"/>
  <c r="EF114" i="2"/>
  <c r="FG114" i="2" s="1"/>
  <c r="FH114" i="2" s="1"/>
  <c r="EF115" i="2"/>
  <c r="FG115" i="2" s="1"/>
  <c r="FH115" i="2" s="1"/>
  <c r="EF116" i="2"/>
  <c r="FG116" i="2" s="1"/>
  <c r="FH116" i="2" s="1"/>
  <c r="EF34" i="2"/>
  <c r="FG34" i="2" s="1"/>
  <c r="FH34" i="2" s="1"/>
  <c r="EF117" i="2"/>
  <c r="EF118" i="2"/>
  <c r="FG118" i="2" s="1"/>
  <c r="FH118" i="2" s="1"/>
  <c r="EF119" i="2"/>
  <c r="FG119" i="2" s="1"/>
  <c r="FH119" i="2" s="1"/>
  <c r="EF120" i="2"/>
  <c r="FG120" i="2" s="1"/>
  <c r="FH120" i="2" s="1"/>
  <c r="EF35" i="2"/>
  <c r="FG35" i="2" s="1"/>
  <c r="FH35" i="2" s="1"/>
  <c r="EF121" i="2"/>
  <c r="FG121" i="2" s="1"/>
  <c r="FH121" i="2" s="1"/>
  <c r="EF122" i="2"/>
  <c r="FG122" i="2" s="1"/>
  <c r="FH122" i="2" s="1"/>
  <c r="EF123" i="2"/>
  <c r="FG123" i="2" s="1"/>
  <c r="FH123" i="2" s="1"/>
  <c r="EF124" i="2"/>
  <c r="EF36" i="2"/>
  <c r="FG36" i="2" s="1"/>
  <c r="FH36" i="2" s="1"/>
  <c r="EF125" i="2"/>
  <c r="FG125" i="2" s="1"/>
  <c r="FH125" i="2" s="1"/>
  <c r="EF126" i="2"/>
  <c r="FG126" i="2" s="1"/>
  <c r="FH126" i="2" s="1"/>
  <c r="EF127" i="2"/>
  <c r="FG127" i="2" s="1"/>
  <c r="FH127" i="2" s="1"/>
  <c r="EF128" i="2"/>
  <c r="FG128" i="2" s="1"/>
  <c r="FH128" i="2" s="1"/>
  <c r="EF129" i="2"/>
  <c r="FG129" i="2" s="1"/>
  <c r="FH129" i="2" s="1"/>
  <c r="EF130" i="2"/>
  <c r="FG130" i="2" s="1"/>
  <c r="FH130" i="2" s="1"/>
  <c r="EF131" i="2"/>
  <c r="EF4" i="2"/>
  <c r="FG4" i="2" s="1"/>
  <c r="FH4" i="2" s="1"/>
  <c r="EF5" i="2"/>
  <c r="FG5" i="2" s="1"/>
  <c r="FH5" i="2" s="1"/>
  <c r="EF132" i="2"/>
  <c r="FG132" i="2" s="1"/>
  <c r="FH132" i="2" s="1"/>
  <c r="EF133" i="2"/>
  <c r="FG133" i="2" s="1"/>
  <c r="FH133" i="2" s="1"/>
  <c r="EF134" i="2"/>
  <c r="FG134" i="2" s="1"/>
  <c r="FH134" i="2" s="1"/>
  <c r="EF135" i="2"/>
  <c r="FG135" i="2" s="1"/>
  <c r="FH135" i="2" s="1"/>
  <c r="EF136" i="2"/>
  <c r="FG136" i="2" s="1"/>
  <c r="FH136" i="2" s="1"/>
  <c r="EF137" i="2"/>
  <c r="EF37" i="2"/>
  <c r="FG37" i="2" s="1"/>
  <c r="FH37" i="2" s="1"/>
  <c r="EF138" i="2"/>
  <c r="FG138" i="2" s="1"/>
  <c r="FH138" i="2" s="1"/>
  <c r="EF139" i="2"/>
  <c r="FG139" i="2" s="1"/>
  <c r="FH139" i="2" s="1"/>
  <c r="EF140" i="2"/>
  <c r="FG140" i="2" s="1"/>
  <c r="FH140" i="2" s="1"/>
  <c r="EF141" i="2"/>
  <c r="FG141" i="2" s="1"/>
  <c r="FH141" i="2" s="1"/>
  <c r="EF142" i="2"/>
  <c r="FG142" i="2" s="1"/>
  <c r="FH142" i="2" s="1"/>
  <c r="EF143" i="2"/>
  <c r="FG143" i="2" s="1"/>
  <c r="FH143" i="2" s="1"/>
  <c r="EF144" i="2"/>
  <c r="EF145" i="2"/>
  <c r="FG145" i="2" s="1"/>
  <c r="FH145" i="2" s="1"/>
  <c r="EF146" i="2"/>
  <c r="FG146" i="2" s="1"/>
  <c r="FH146" i="2" s="1"/>
  <c r="EF147" i="2"/>
  <c r="FG147" i="2" s="1"/>
  <c r="FH147" i="2" s="1"/>
  <c r="EF148" i="2"/>
  <c r="FG148" i="2" s="1"/>
  <c r="FH148" i="2" s="1"/>
  <c r="EF149" i="2"/>
  <c r="FG149" i="2" s="1"/>
  <c r="FH149" i="2" s="1"/>
  <c r="EF6" i="2"/>
  <c r="FG6" i="2" s="1"/>
  <c r="FH6" i="2" s="1"/>
  <c r="EF150" i="2"/>
  <c r="FG150" i="2" s="1"/>
  <c r="FH150" i="2" s="1"/>
  <c r="EF151" i="2"/>
  <c r="EF152" i="2"/>
  <c r="FG152" i="2" s="1"/>
  <c r="FH152" i="2" s="1"/>
  <c r="EF153" i="2"/>
  <c r="FG153" i="2" s="1"/>
  <c r="FH153" i="2" s="1"/>
  <c r="EF154" i="2"/>
  <c r="FG154" i="2" s="1"/>
  <c r="FH154" i="2" s="1"/>
  <c r="EF155" i="2"/>
  <c r="FG155" i="2" s="1"/>
  <c r="FH155" i="2" s="1"/>
  <c r="EF156" i="2"/>
  <c r="FG156" i="2" s="1"/>
  <c r="FH156" i="2" s="1"/>
  <c r="EF157" i="2"/>
  <c r="FG157" i="2" s="1"/>
  <c r="FH157" i="2" s="1"/>
  <c r="EF38" i="2"/>
  <c r="FG38" i="2" s="1"/>
  <c r="FH38" i="2" s="1"/>
  <c r="EF39" i="2"/>
  <c r="EF158" i="2"/>
  <c r="FG158" i="2" s="1"/>
  <c r="FH158" i="2" s="1"/>
  <c r="EF159" i="2"/>
  <c r="FG159" i="2" s="1"/>
  <c r="FH159" i="2" s="1"/>
  <c r="EF40" i="2"/>
  <c r="FG40" i="2" s="1"/>
  <c r="FH40" i="2" s="1"/>
  <c r="EF160" i="2"/>
  <c r="FG160" i="2" s="1"/>
  <c r="FH160" i="2" s="1"/>
  <c r="EF161" i="2"/>
  <c r="FG161" i="2" s="1"/>
  <c r="FH161" i="2" s="1"/>
  <c r="EF162" i="2"/>
  <c r="FG162" i="2" s="1"/>
  <c r="FH162" i="2" s="1"/>
  <c r="EF41" i="2"/>
  <c r="FG41" i="2" s="1"/>
  <c r="FH41" i="2" s="1"/>
  <c r="EF163" i="2"/>
  <c r="EF164" i="2"/>
  <c r="FG164" i="2" s="1"/>
  <c r="FH164" i="2" s="1"/>
  <c r="EF165" i="2"/>
  <c r="FG165" i="2" s="1"/>
  <c r="FH165" i="2" s="1"/>
  <c r="EF166" i="2"/>
  <c r="FG166" i="2" s="1"/>
  <c r="FH166" i="2" s="1"/>
  <c r="EF167" i="2"/>
  <c r="FG167" i="2" s="1"/>
  <c r="FH167" i="2" s="1"/>
  <c r="EF168" i="2"/>
  <c r="FG168" i="2" s="1"/>
  <c r="FH168" i="2" s="1"/>
  <c r="EF169" i="2"/>
  <c r="FG169" i="2" s="1"/>
  <c r="FH169" i="2" s="1"/>
  <c r="EF170" i="2"/>
  <c r="FG170" i="2" s="1"/>
  <c r="FH170" i="2" s="1"/>
  <c r="EF171" i="2"/>
  <c r="EF172" i="2"/>
  <c r="FG172" i="2" s="1"/>
  <c r="FH172" i="2" s="1"/>
  <c r="EF173" i="2"/>
  <c r="FG173" i="2" s="1"/>
  <c r="FH173" i="2" s="1"/>
  <c r="EF174" i="2"/>
  <c r="FG174" i="2" s="1"/>
  <c r="FH174" i="2" s="1"/>
  <c r="EF175" i="2"/>
  <c r="FG175" i="2" s="1"/>
  <c r="FH175" i="2" s="1"/>
  <c r="EF176" i="2"/>
  <c r="FG176" i="2" s="1"/>
  <c r="FH176" i="2" s="1"/>
  <c r="EF177" i="2"/>
  <c r="FG177" i="2" s="1"/>
  <c r="FH177" i="2" s="1"/>
  <c r="EF42" i="2"/>
  <c r="FG42" i="2" s="1"/>
  <c r="FH42" i="2" s="1"/>
  <c r="EF80" i="2"/>
  <c r="EF178" i="2"/>
  <c r="FG178" i="2" s="1"/>
  <c r="FH178" i="2" s="1"/>
  <c r="EF43" i="2"/>
  <c r="FG43" i="2" s="1"/>
  <c r="FH43" i="2" s="1"/>
  <c r="EF179" i="2"/>
  <c r="FG179" i="2" s="1"/>
  <c r="FH179" i="2" s="1"/>
  <c r="EF180" i="2"/>
  <c r="FG180" i="2" s="1"/>
  <c r="FH180" i="2" s="1"/>
  <c r="EF81" i="2"/>
  <c r="FG81" i="2" s="1"/>
  <c r="FH81" i="2" s="1"/>
  <c r="EF181" i="2"/>
  <c r="FG181" i="2" s="1"/>
  <c r="FH181" i="2" s="1"/>
  <c r="EF82" i="2"/>
  <c r="FG82" i="2" s="1"/>
  <c r="FH82" i="2" s="1"/>
  <c r="EF182" i="2"/>
  <c r="EF28" i="2"/>
  <c r="FG28" i="2" s="1"/>
  <c r="FH28" i="2" s="1"/>
  <c r="EF183" i="2"/>
  <c r="FG183" i="2" s="1"/>
  <c r="FH183" i="2" s="1"/>
  <c r="EF184" i="2"/>
  <c r="FG184" i="2" s="1"/>
  <c r="FH184" i="2" s="1"/>
  <c r="EF185" i="2"/>
  <c r="FG185" i="2" s="1"/>
  <c r="FH185" i="2" s="1"/>
  <c r="EF44" i="2"/>
  <c r="FG44" i="2" s="1"/>
  <c r="FH44" i="2" s="1"/>
  <c r="EF186" i="2"/>
  <c r="FG186" i="2" s="1"/>
  <c r="FH186" i="2" s="1"/>
  <c r="EF187" i="2"/>
  <c r="FG187" i="2" s="1"/>
  <c r="FH187" i="2" s="1"/>
  <c r="EF188" i="2"/>
  <c r="EF189" i="2"/>
  <c r="FG189" i="2" s="1"/>
  <c r="FH189" i="2" s="1"/>
  <c r="EF7" i="2"/>
  <c r="FG7" i="2" s="1"/>
  <c r="FH7" i="2" s="1"/>
  <c r="EF190" i="2"/>
  <c r="FG190" i="2" s="1"/>
  <c r="FH190" i="2" s="1"/>
  <c r="EF191" i="2"/>
  <c r="FG191" i="2" s="1"/>
  <c r="FH191" i="2" s="1"/>
  <c r="EF45" i="2"/>
  <c r="FG45" i="2" s="1"/>
  <c r="FH45" i="2" s="1"/>
  <c r="EF192" i="2"/>
  <c r="FG192" i="2" s="1"/>
  <c r="FH192" i="2" s="1"/>
  <c r="EF193" i="2"/>
  <c r="FG193" i="2" s="1"/>
  <c r="FH193" i="2" s="1"/>
  <c r="EF194" i="2"/>
  <c r="EF195" i="2"/>
  <c r="FG195" i="2" s="1"/>
  <c r="FH195" i="2" s="1"/>
  <c r="EF196" i="2"/>
  <c r="FG196" i="2" s="1"/>
  <c r="FH196" i="2" s="1"/>
  <c r="EF197" i="2"/>
  <c r="FG197" i="2" s="1"/>
  <c r="FH197" i="2" s="1"/>
  <c r="EF46" i="2"/>
  <c r="FG46" i="2" s="1"/>
  <c r="FH46" i="2" s="1"/>
  <c r="EF198" i="2"/>
  <c r="FG198" i="2" s="1"/>
  <c r="FH198" i="2" s="1"/>
  <c r="EF199" i="2"/>
  <c r="FG199" i="2" s="1"/>
  <c r="FH199" i="2" s="1"/>
  <c r="EF200" i="2"/>
  <c r="FG200" i="2" s="1"/>
  <c r="FH200" i="2" s="1"/>
  <c r="EF201" i="2"/>
  <c r="EF202" i="2"/>
  <c r="FG202" i="2" s="1"/>
  <c r="FH202" i="2" s="1"/>
  <c r="EF47" i="2"/>
  <c r="FG47" i="2" s="1"/>
  <c r="FH47" i="2" s="1"/>
  <c r="EF48" i="2"/>
  <c r="FG48" i="2" s="1"/>
  <c r="FH48" i="2" s="1"/>
  <c r="EF203" i="2"/>
  <c r="FG203" i="2" s="1"/>
  <c r="FH203" i="2" s="1"/>
  <c r="EF204" i="2"/>
  <c r="FG204" i="2" s="1"/>
  <c r="FH204" i="2" s="1"/>
  <c r="EF205" i="2"/>
  <c r="FG205" i="2" s="1"/>
  <c r="FH205" i="2" s="1"/>
  <c r="EF206" i="2"/>
  <c r="FG206" i="2" s="1"/>
  <c r="FH206" i="2" s="1"/>
  <c r="EF29" i="2"/>
  <c r="EF207" i="2"/>
  <c r="FG207" i="2" s="1"/>
  <c r="FH207" i="2" s="1"/>
  <c r="EF208" i="2"/>
  <c r="FG208" i="2" s="1"/>
  <c r="FH208" i="2" s="1"/>
  <c r="EF209" i="2"/>
  <c r="FG209" i="2" s="1"/>
  <c r="FH209" i="2" s="1"/>
  <c r="EF210" i="2"/>
  <c r="FG210" i="2" s="1"/>
  <c r="FH210" i="2" s="1"/>
  <c r="EF211" i="2"/>
  <c r="FG211" i="2" s="1"/>
  <c r="FH211" i="2" s="1"/>
  <c r="EF212" i="2"/>
  <c r="FG212" i="2" s="1"/>
  <c r="FH212" i="2" s="1"/>
  <c r="EF49" i="2"/>
  <c r="FG49" i="2" s="1"/>
  <c r="FH49" i="2" s="1"/>
  <c r="EF213" i="2"/>
  <c r="EF214" i="2"/>
  <c r="FG214" i="2" s="1"/>
  <c r="FH214" i="2" s="1"/>
  <c r="EF215" i="2"/>
  <c r="FG215" i="2" s="1"/>
  <c r="FH215" i="2" s="1"/>
  <c r="EF216" i="2"/>
  <c r="FG216" i="2" s="1"/>
  <c r="FH216" i="2" s="1"/>
  <c r="EF217" i="2"/>
  <c r="FG217" i="2" s="1"/>
  <c r="FH217" i="2" s="1"/>
  <c r="EF218" i="2"/>
  <c r="FG218" i="2" s="1"/>
  <c r="FH218" i="2" s="1"/>
  <c r="EF83" i="2"/>
  <c r="FG83" i="2" s="1"/>
  <c r="FH83" i="2" s="1"/>
  <c r="EF219" i="2"/>
  <c r="FG219" i="2" s="1"/>
  <c r="FH219" i="2" s="1"/>
  <c r="EF220" i="2"/>
  <c r="EF221" i="2"/>
  <c r="FG221" i="2" s="1"/>
  <c r="FH221" i="2" s="1"/>
  <c r="EF222" i="2"/>
  <c r="FG222" i="2" s="1"/>
  <c r="FH222" i="2" s="1"/>
  <c r="EF223" i="2"/>
  <c r="FG223" i="2" s="1"/>
  <c r="FH223" i="2" s="1"/>
  <c r="EF8" i="2"/>
  <c r="FG8" i="2" s="1"/>
  <c r="FH8" i="2" s="1"/>
  <c r="EF224" i="2"/>
  <c r="FG224" i="2" s="1"/>
  <c r="FH224" i="2" s="1"/>
  <c r="EF225" i="2"/>
  <c r="FG225" i="2" s="1"/>
  <c r="FH225" i="2" s="1"/>
  <c r="EF9" i="2"/>
  <c r="FG9" i="2" s="1"/>
  <c r="FH9" i="2" s="1"/>
  <c r="EF226" i="2"/>
  <c r="EF50" i="2"/>
  <c r="FG50" i="2" s="1"/>
  <c r="FH50" i="2" s="1"/>
  <c r="EF227" i="2"/>
  <c r="FG227" i="2" s="1"/>
  <c r="FH227" i="2" s="1"/>
  <c r="EF228" i="2"/>
  <c r="FG228" i="2" s="1"/>
  <c r="FH228" i="2" s="1"/>
  <c r="EF229" i="2"/>
  <c r="FG229" i="2" s="1"/>
  <c r="FH229" i="2" s="1"/>
  <c r="EF230" i="2"/>
  <c r="FG230" i="2" s="1"/>
  <c r="FH230" i="2" s="1"/>
  <c r="EF231" i="2"/>
  <c r="FG231" i="2" s="1"/>
  <c r="FH231" i="2" s="1"/>
  <c r="EF232" i="2"/>
  <c r="FG232" i="2" s="1"/>
  <c r="FH232" i="2" s="1"/>
  <c r="EF51" i="2"/>
  <c r="EF233" i="2"/>
  <c r="FG233" i="2" s="1"/>
  <c r="FH233" i="2" s="1"/>
  <c r="EF234" i="2"/>
  <c r="FG234" i="2" s="1"/>
  <c r="FH234" i="2" s="1"/>
  <c r="EF235" i="2"/>
  <c r="FG235" i="2" s="1"/>
  <c r="FH235" i="2" s="1"/>
  <c r="EF236" i="2"/>
  <c r="FG236" i="2" s="1"/>
  <c r="FH236" i="2" s="1"/>
  <c r="EF237" i="2"/>
  <c r="FG237" i="2" s="1"/>
  <c r="FH237" i="2" s="1"/>
  <c r="EF238" i="2"/>
  <c r="FG238" i="2" s="1"/>
  <c r="FH238" i="2" s="1"/>
  <c r="EF239" i="2"/>
  <c r="FG239" i="2" s="1"/>
  <c r="FH239" i="2" s="1"/>
  <c r="EF240" i="2"/>
  <c r="EF241" i="2"/>
  <c r="FG241" i="2" s="1"/>
  <c r="FH241" i="2" s="1"/>
  <c r="EF242" i="2"/>
  <c r="FG242" i="2" s="1"/>
  <c r="FH242" i="2" s="1"/>
  <c r="EF24" i="2"/>
  <c r="FG24" i="2" s="1"/>
  <c r="FH24" i="2" s="1"/>
  <c r="EF30" i="2"/>
  <c r="FG30" i="2" s="1"/>
  <c r="FH30" i="2" s="1"/>
  <c r="EF243" i="2"/>
  <c r="FG243" i="2" s="1"/>
  <c r="FH243" i="2" s="1"/>
  <c r="EF52" i="2"/>
  <c r="FG52" i="2" s="1"/>
  <c r="FH52" i="2" s="1"/>
  <c r="EF53" i="2"/>
  <c r="FG53" i="2" s="1"/>
  <c r="FH53" i="2" s="1"/>
  <c r="EF244" i="2"/>
  <c r="EF245" i="2"/>
  <c r="FG245" i="2" s="1"/>
  <c r="FH245" i="2" s="1"/>
  <c r="EF246" i="2"/>
  <c r="FG246" i="2" s="1"/>
  <c r="FH246" i="2" s="1"/>
  <c r="EF247" i="2"/>
  <c r="FG247" i="2" s="1"/>
  <c r="FH247" i="2" s="1"/>
  <c r="EF54" i="2"/>
  <c r="FG54" i="2" s="1"/>
  <c r="FH54" i="2" s="1"/>
  <c r="EF248" i="2"/>
  <c r="FG248" i="2" s="1"/>
  <c r="FH248" i="2" s="1"/>
  <c r="EF249" i="2"/>
  <c r="FG249" i="2" s="1"/>
  <c r="FH249" i="2" s="1"/>
  <c r="EF55" i="2"/>
  <c r="FG55" i="2" s="1"/>
  <c r="FH55" i="2" s="1"/>
  <c r="EF56" i="2"/>
  <c r="EF250" i="2"/>
  <c r="FG250" i="2" s="1"/>
  <c r="FH250" i="2" s="1"/>
  <c r="EF251" i="2"/>
  <c r="FG251" i="2" s="1"/>
  <c r="FH251" i="2" s="1"/>
  <c r="EF252" i="2"/>
  <c r="FG252" i="2" s="1"/>
  <c r="FH252" i="2" s="1"/>
  <c r="EF84" i="2"/>
  <c r="FG84" i="2" s="1"/>
  <c r="FH84" i="2" s="1"/>
  <c r="EF253" i="2"/>
  <c r="FG253" i="2" s="1"/>
  <c r="FH253" i="2" s="1"/>
  <c r="EF254" i="2"/>
  <c r="FG254" i="2" s="1"/>
  <c r="FH254" i="2" s="1"/>
  <c r="EF255" i="2"/>
  <c r="FG255" i="2" s="1"/>
  <c r="FH255" i="2" s="1"/>
  <c r="EF57" i="2"/>
  <c r="EF10" i="2"/>
  <c r="FG10" i="2" s="1"/>
  <c r="FH10" i="2" s="1"/>
  <c r="EF58" i="2"/>
  <c r="FG58" i="2" s="1"/>
  <c r="FH58" i="2" s="1"/>
  <c r="EF256" i="2"/>
  <c r="FG256" i="2" s="1"/>
  <c r="FH256" i="2" s="1"/>
  <c r="EF257" i="2"/>
  <c r="FG257" i="2" s="1"/>
  <c r="FH257" i="2" s="1"/>
  <c r="EF258" i="2"/>
  <c r="FG258" i="2" s="1"/>
  <c r="FH258" i="2" s="1"/>
  <c r="EF259" i="2"/>
  <c r="FG259" i="2" s="1"/>
  <c r="FH259" i="2" s="1"/>
  <c r="EF59" i="2"/>
  <c r="FG59" i="2" s="1"/>
  <c r="FH59" i="2" s="1"/>
  <c r="EF260" i="2"/>
  <c r="EF60" i="2"/>
  <c r="FG60" i="2" s="1"/>
  <c r="FH60" i="2" s="1"/>
  <c r="EF261" i="2"/>
  <c r="FG261" i="2" s="1"/>
  <c r="FH261" i="2" s="1"/>
  <c r="EF262" i="2"/>
  <c r="FG262" i="2" s="1"/>
  <c r="FH262" i="2" s="1"/>
  <c r="EF263" i="2"/>
  <c r="FG263" i="2" s="1"/>
  <c r="FH263" i="2" s="1"/>
  <c r="EF61" i="2"/>
  <c r="FG61" i="2" s="1"/>
  <c r="FH61" i="2" s="1"/>
  <c r="EF264" i="2"/>
  <c r="FG264" i="2" s="1"/>
  <c r="FH264" i="2" s="1"/>
  <c r="EF85" i="2"/>
  <c r="FG85" i="2" s="1"/>
  <c r="FH85" i="2" s="1"/>
  <c r="EF265" i="2"/>
  <c r="EF266" i="2"/>
  <c r="FG266" i="2" s="1"/>
  <c r="FH266" i="2" s="1"/>
  <c r="EF267" i="2"/>
  <c r="FG267" i="2" s="1"/>
  <c r="FH267" i="2" s="1"/>
  <c r="EF268" i="2"/>
  <c r="FG268" i="2" s="1"/>
  <c r="FH268" i="2" s="1"/>
  <c r="EF269" i="2"/>
  <c r="FG269" i="2" s="1"/>
  <c r="FH269" i="2" s="1"/>
  <c r="EF270" i="2"/>
  <c r="FG270" i="2" s="1"/>
  <c r="FH270" i="2" s="1"/>
  <c r="EF62" i="2"/>
  <c r="FG62" i="2" s="1"/>
  <c r="FH62" i="2" s="1"/>
  <c r="EF271" i="2"/>
  <c r="FG271" i="2" s="1"/>
  <c r="FH271" i="2" s="1"/>
  <c r="EF272" i="2"/>
  <c r="EF273" i="2"/>
  <c r="FG273" i="2" s="1"/>
  <c r="FH273" i="2" s="1"/>
  <c r="EF274" i="2"/>
  <c r="FG274" i="2" s="1"/>
  <c r="FH274" i="2" s="1"/>
  <c r="EF275" i="2"/>
  <c r="FG275" i="2" s="1"/>
  <c r="FH275" i="2" s="1"/>
  <c r="EF276" i="2"/>
  <c r="FG276" i="2" s="1"/>
  <c r="FH276" i="2" s="1"/>
  <c r="EF277" i="2"/>
  <c r="FG277" i="2" s="1"/>
  <c r="FH277" i="2" s="1"/>
  <c r="EF278" i="2"/>
  <c r="FG278" i="2" s="1"/>
  <c r="FH278" i="2" s="1"/>
  <c r="EF279" i="2"/>
  <c r="FG279" i="2" s="1"/>
  <c r="FH279" i="2" s="1"/>
  <c r="EF280" i="2"/>
  <c r="EF281" i="2"/>
  <c r="FG281" i="2" s="1"/>
  <c r="FH281" i="2" s="1"/>
  <c r="EF11" i="2"/>
  <c r="FG11" i="2" s="1"/>
  <c r="FH11" i="2" s="1"/>
  <c r="EF282" i="2"/>
  <c r="FG282" i="2" s="1"/>
  <c r="FH282" i="2" s="1"/>
  <c r="EF283" i="2"/>
  <c r="FG283" i="2" s="1"/>
  <c r="FH283" i="2" s="1"/>
  <c r="EF284" i="2"/>
  <c r="FG284" i="2" s="1"/>
  <c r="FH284" i="2" s="1"/>
  <c r="EF285" i="2"/>
  <c r="FG285" i="2" s="1"/>
  <c r="FH285" i="2" s="1"/>
  <c r="EF286" i="2"/>
  <c r="FG286" i="2" s="1"/>
  <c r="FH286" i="2" s="1"/>
  <c r="EF287" i="2"/>
  <c r="EF12" i="2"/>
  <c r="FG12" i="2" s="1"/>
  <c r="FH12" i="2" s="1"/>
  <c r="EF288" i="2"/>
  <c r="FG288" i="2" s="1"/>
  <c r="FH288" i="2" s="1"/>
  <c r="EF289" i="2"/>
  <c r="FG289" i="2" s="1"/>
  <c r="FH289" i="2" s="1"/>
  <c r="EF290" i="2"/>
  <c r="FG290" i="2" s="1"/>
  <c r="FH290" i="2" s="1"/>
  <c r="EF291" i="2"/>
  <c r="FG291" i="2" s="1"/>
  <c r="FH291" i="2" s="1"/>
  <c r="EF63" i="2"/>
  <c r="FG63" i="2" s="1"/>
  <c r="FH63" i="2" s="1"/>
  <c r="EF292" i="2"/>
  <c r="FG292" i="2" s="1"/>
  <c r="FH292" i="2" s="1"/>
  <c r="EF64" i="2"/>
  <c r="EF293" i="2"/>
  <c r="FG293" i="2" s="1"/>
  <c r="FH293" i="2" s="1"/>
  <c r="EF294" i="2"/>
  <c r="FG294" i="2" s="1"/>
  <c r="FH294" i="2" s="1"/>
  <c r="EF295" i="2"/>
  <c r="FG295" i="2" s="1"/>
  <c r="FH295" i="2" s="1"/>
  <c r="EF296" i="2"/>
  <c r="FG296" i="2" s="1"/>
  <c r="FH296" i="2" s="1"/>
  <c r="EF297" i="2"/>
  <c r="FG297" i="2" s="1"/>
  <c r="FH297" i="2" s="1"/>
  <c r="EF298" i="2"/>
  <c r="FG298" i="2" s="1"/>
  <c r="FH298" i="2" s="1"/>
  <c r="EF65" i="2"/>
  <c r="FG65" i="2" s="1"/>
  <c r="FH65" i="2" s="1"/>
  <c r="EF66" i="2"/>
  <c r="EF67" i="2"/>
  <c r="FG67" i="2" s="1"/>
  <c r="FH67" i="2" s="1"/>
  <c r="EF68" i="2"/>
  <c r="FG68" i="2" s="1"/>
  <c r="FH68" i="2" s="1"/>
  <c r="EF299" i="2"/>
  <c r="FG299" i="2" s="1"/>
  <c r="FH299" i="2" s="1"/>
  <c r="EF300" i="2"/>
  <c r="FG300" i="2" s="1"/>
  <c r="FH300" i="2" s="1"/>
  <c r="EF301" i="2"/>
  <c r="FG301" i="2" s="1"/>
  <c r="FH301" i="2" s="1"/>
  <c r="EF13" i="2"/>
  <c r="FG13" i="2" s="1"/>
  <c r="FH13" i="2" s="1"/>
  <c r="EF69" i="2"/>
  <c r="FG69" i="2" s="1"/>
  <c r="FH69" i="2" s="1"/>
  <c r="EF302" i="2"/>
  <c r="EF303" i="2"/>
  <c r="FG303" i="2" s="1"/>
  <c r="FH303" i="2" s="1"/>
  <c r="EF304" i="2"/>
  <c r="FG304" i="2" s="1"/>
  <c r="FH304" i="2" s="1"/>
  <c r="EF305" i="2"/>
  <c r="FG305" i="2" s="1"/>
  <c r="FH305" i="2" s="1"/>
  <c r="EF306" i="2"/>
  <c r="FG306" i="2" s="1"/>
  <c r="FH306" i="2" s="1"/>
  <c r="EF307" i="2"/>
  <c r="FG307" i="2" s="1"/>
  <c r="FH307" i="2" s="1"/>
  <c r="EF308" i="2"/>
  <c r="FG308" i="2" s="1"/>
  <c r="FH308" i="2" s="1"/>
  <c r="EF309" i="2"/>
  <c r="FG309" i="2" s="1"/>
  <c r="FH309" i="2" s="1"/>
  <c r="EF310" i="2"/>
  <c r="EF14" i="2"/>
  <c r="FG14" i="2" s="1"/>
  <c r="FH14" i="2" s="1"/>
  <c r="EF15" i="2"/>
  <c r="FG15" i="2" s="1"/>
  <c r="FH15" i="2" s="1"/>
  <c r="EF311" i="2"/>
  <c r="FG311" i="2" s="1"/>
  <c r="FH311" i="2" s="1"/>
  <c r="EF16" i="2"/>
  <c r="FG16" i="2" s="1"/>
  <c r="FH16" i="2" s="1"/>
  <c r="EF312" i="2"/>
  <c r="FG312" i="2" s="1"/>
  <c r="FH312" i="2" s="1"/>
  <c r="EF70" i="2"/>
  <c r="FG70" i="2" s="1"/>
  <c r="FH70" i="2" s="1"/>
  <c r="EF313" i="2"/>
  <c r="FG313" i="2" s="1"/>
  <c r="FH313" i="2" s="1"/>
  <c r="EF314" i="2"/>
  <c r="EF315" i="2"/>
  <c r="FG315" i="2" s="1"/>
  <c r="FH315" i="2" s="1"/>
  <c r="EF316" i="2"/>
  <c r="FG316" i="2" s="1"/>
  <c r="FH316" i="2" s="1"/>
  <c r="EF317" i="2"/>
  <c r="FG317" i="2" s="1"/>
  <c r="FH317" i="2" s="1"/>
  <c r="EF318" i="2"/>
  <c r="FG318" i="2" s="1"/>
  <c r="FH318" i="2" s="1"/>
  <c r="EF17" i="2"/>
  <c r="FG17" i="2" s="1"/>
  <c r="FH17" i="2" s="1"/>
  <c r="EF319" i="2"/>
  <c r="FG319" i="2" s="1"/>
  <c r="FH319" i="2" s="1"/>
  <c r="EF71" i="2"/>
  <c r="FG71" i="2" s="1"/>
  <c r="FH71" i="2" s="1"/>
  <c r="EF320" i="2"/>
  <c r="EF321" i="2"/>
  <c r="FG321" i="2" s="1"/>
  <c r="FH321" i="2" s="1"/>
  <c r="EF322" i="2"/>
  <c r="FG322" i="2" s="1"/>
  <c r="FH322" i="2" s="1"/>
  <c r="EF323" i="2"/>
  <c r="FG323" i="2" s="1"/>
  <c r="FH323" i="2" s="1"/>
  <c r="EF324" i="2"/>
  <c r="FG324" i="2" s="1"/>
  <c r="FH324" i="2" s="1"/>
  <c r="EF325" i="2"/>
  <c r="FG325" i="2" s="1"/>
  <c r="FH325" i="2" s="1"/>
  <c r="EF326" i="2"/>
  <c r="FG326" i="2" s="1"/>
  <c r="FH326" i="2" s="1"/>
  <c r="EF327" i="2"/>
  <c r="FG327" i="2" s="1"/>
  <c r="FH327" i="2" s="1"/>
  <c r="EF328" i="2"/>
  <c r="EF72" i="2"/>
  <c r="FG72" i="2" s="1"/>
  <c r="FH72" i="2" s="1"/>
  <c r="EF329" i="2"/>
  <c r="FG329" i="2" s="1"/>
  <c r="FH329" i="2" s="1"/>
  <c r="EF73" i="2"/>
  <c r="FG73" i="2" s="1"/>
  <c r="FH73" i="2" s="1"/>
  <c r="EF74" i="2"/>
  <c r="FG74" i="2" s="1"/>
  <c r="FH74" i="2" s="1"/>
  <c r="EF330" i="2"/>
  <c r="FG330" i="2" s="1"/>
  <c r="FH330" i="2" s="1"/>
  <c r="EF75" i="2"/>
  <c r="FG75" i="2" s="1"/>
  <c r="FH75" i="2" s="1"/>
  <c r="EF331" i="2"/>
  <c r="FG331" i="2" s="1"/>
  <c r="FH331" i="2" s="1"/>
  <c r="EF332" i="2"/>
  <c r="EF333" i="2"/>
  <c r="FG333" i="2" s="1"/>
  <c r="FH333" i="2" s="1"/>
  <c r="EF334" i="2"/>
  <c r="FG334" i="2" s="1"/>
  <c r="FH334" i="2" s="1"/>
  <c r="EF335" i="2"/>
  <c r="FG335" i="2" s="1"/>
  <c r="FH335" i="2" s="1"/>
  <c r="EF336" i="2"/>
  <c r="FG336" i="2" s="1"/>
  <c r="FH336" i="2" s="1"/>
  <c r="EF337" i="2"/>
  <c r="FG337" i="2" s="1"/>
  <c r="FH337" i="2" s="1"/>
  <c r="EF76" i="2"/>
  <c r="FG76" i="2" s="1"/>
  <c r="FH76" i="2" s="1"/>
  <c r="EF77" i="2"/>
  <c r="FG77" i="2" s="1"/>
  <c r="FH77" i="2" s="1"/>
  <c r="EF338" i="2"/>
  <c r="EF339" i="2"/>
  <c r="FG339" i="2" s="1"/>
  <c r="FH339" i="2" s="1"/>
  <c r="EF340" i="2"/>
  <c r="FG340" i="2" s="1"/>
  <c r="FH340" i="2" s="1"/>
  <c r="EF341" i="2"/>
  <c r="FG341" i="2" s="1"/>
  <c r="FH341" i="2" s="1"/>
  <c r="EF342" i="2"/>
  <c r="FG342" i="2" s="1"/>
  <c r="FH342" i="2" s="1"/>
  <c r="EF343" i="2"/>
  <c r="FG343" i="2" s="1"/>
  <c r="FH343" i="2" s="1"/>
  <c r="EF344" i="2"/>
  <c r="FG344" i="2" s="1"/>
  <c r="FH344" i="2" s="1"/>
  <c r="EF345" i="2"/>
  <c r="FG345" i="2" s="1"/>
  <c r="FH345" i="2" s="1"/>
  <c r="EF346" i="2"/>
  <c r="EF347" i="2"/>
  <c r="FG347" i="2" s="1"/>
  <c r="FH347" i="2" s="1"/>
  <c r="EF18" i="2"/>
  <c r="FG18" i="2" s="1"/>
  <c r="FH18" i="2" s="1"/>
  <c r="EF348" i="2"/>
  <c r="FG348" i="2" s="1"/>
  <c r="FH348" i="2" s="1"/>
  <c r="EF31" i="2"/>
  <c r="FG31" i="2" s="1"/>
  <c r="FH31" i="2" s="1"/>
  <c r="EF349" i="2"/>
  <c r="FG349" i="2" s="1"/>
  <c r="FH349" i="2" s="1"/>
  <c r="EF350" i="2"/>
  <c r="FG350" i="2" s="1"/>
  <c r="FH350" i="2" s="1"/>
  <c r="EF351" i="2"/>
  <c r="FG351" i="2" s="1"/>
  <c r="FH351" i="2" s="1"/>
  <c r="EF352" i="2"/>
  <c r="EF19" i="2"/>
  <c r="FG19" i="2" s="1"/>
  <c r="FH19" i="2" s="1"/>
  <c r="EF353" i="2"/>
  <c r="FG353" i="2" s="1"/>
  <c r="FH353" i="2" s="1"/>
  <c r="EF354" i="2"/>
  <c r="FG354" i="2" s="1"/>
  <c r="FH354" i="2" s="1"/>
  <c r="EF355" i="2"/>
  <c r="FG355" i="2" s="1"/>
  <c r="FH355" i="2" s="1"/>
  <c r="EF356" i="2"/>
  <c r="FG356" i="2" s="1"/>
  <c r="FH356" i="2" s="1"/>
  <c r="EF86" i="2"/>
  <c r="FG86" i="2" s="1"/>
  <c r="FH86" i="2" s="1"/>
  <c r="EF357" i="2"/>
  <c r="FG357" i="2" s="1"/>
  <c r="FH357" i="2" s="1"/>
  <c r="EF358" i="2"/>
  <c r="EF359" i="2"/>
  <c r="FG359" i="2" s="1"/>
  <c r="FH359" i="2" s="1"/>
  <c r="EF360" i="2"/>
  <c r="FG360" i="2" s="1"/>
  <c r="FH360" i="2" s="1"/>
  <c r="EF361" i="2"/>
  <c r="FG361" i="2" s="1"/>
  <c r="FH361" i="2" s="1"/>
  <c r="EF20" i="2"/>
  <c r="FG20" i="2" s="1"/>
  <c r="FH20" i="2" s="1"/>
  <c r="EF87" i="2"/>
  <c r="FG87" i="2" s="1"/>
  <c r="FH87" i="2" s="1"/>
  <c r="EF78" i="2"/>
  <c r="FG78" i="2" s="1"/>
  <c r="FH78" i="2" s="1"/>
  <c r="EF362" i="2"/>
  <c r="FG362" i="2" s="1"/>
  <c r="FH362" i="2" s="1"/>
  <c r="EF21" i="2"/>
  <c r="EF363" i="2"/>
  <c r="FG363" i="2" s="1"/>
  <c r="FH363" i="2" s="1"/>
  <c r="EF364" i="2"/>
  <c r="FG364" i="2" s="1"/>
  <c r="FH364" i="2" s="1"/>
  <c r="EF365" i="2"/>
  <c r="FG365" i="2" s="1"/>
  <c r="FH365" i="2" s="1"/>
  <c r="EF366" i="2"/>
  <c r="FG366" i="2" s="1"/>
  <c r="FH366" i="2" s="1"/>
  <c r="EF367" i="2"/>
  <c r="FG367" i="2" s="1"/>
  <c r="FH367" i="2" s="1"/>
  <c r="EF368" i="2"/>
  <c r="FG368" i="2" s="1"/>
  <c r="FH368" i="2" s="1"/>
  <c r="EF22" i="2"/>
  <c r="FG22" i="2" s="1"/>
  <c r="FH22" i="2" s="1"/>
  <c r="EF369" i="2"/>
  <c r="EF370" i="2"/>
  <c r="FG370" i="2" s="1"/>
  <c r="FH370" i="2" s="1"/>
  <c r="EF371" i="2"/>
  <c r="FG371" i="2" s="1"/>
  <c r="FH371" i="2" s="1"/>
  <c r="EF372" i="2"/>
  <c r="FG372" i="2" s="1"/>
  <c r="FH372" i="2" s="1"/>
  <c r="EF79" i="2"/>
  <c r="FG79" i="2" s="1"/>
  <c r="FH79" i="2" s="1"/>
  <c r="EF23" i="2"/>
  <c r="FG23" i="2" s="1"/>
  <c r="FH23" i="2" s="1"/>
  <c r="EC88" i="2"/>
  <c r="FI88" i="2" s="1"/>
  <c r="FJ88" i="2" s="1"/>
  <c r="EC89" i="2"/>
  <c r="FI89" i="2" s="1"/>
  <c r="FJ89" i="2" s="1"/>
  <c r="EC32" i="2"/>
  <c r="FI32" i="2" s="1"/>
  <c r="FJ32" i="2" s="1"/>
  <c r="EC90" i="2"/>
  <c r="FI90" i="2" s="1"/>
  <c r="FJ90" i="2" s="1"/>
  <c r="EC91" i="2"/>
  <c r="EC92" i="2"/>
  <c r="FI92" i="2" s="1"/>
  <c r="FJ92" i="2" s="1"/>
  <c r="EC93" i="2"/>
  <c r="FI93" i="2" s="1"/>
  <c r="FJ93" i="2" s="1"/>
  <c r="EC94" i="2"/>
  <c r="EC95" i="2"/>
  <c r="FI95" i="2" s="1"/>
  <c r="FJ95" i="2" s="1"/>
  <c r="EC96" i="2"/>
  <c r="FI96" i="2" s="1"/>
  <c r="FJ96" i="2" s="1"/>
  <c r="EC97" i="2"/>
  <c r="FI97" i="2" s="1"/>
  <c r="FJ97" i="2" s="1"/>
  <c r="EC98" i="2"/>
  <c r="FI98" i="2" s="1"/>
  <c r="FJ98" i="2" s="1"/>
  <c r="EC2" i="2"/>
  <c r="EC99" i="2"/>
  <c r="FI99" i="2" s="1"/>
  <c r="FJ99" i="2" s="1"/>
  <c r="EC100" i="2"/>
  <c r="FI100" i="2" s="1"/>
  <c r="FJ100" i="2" s="1"/>
  <c r="EC101" i="2"/>
  <c r="EC102" i="2"/>
  <c r="FI102" i="2" s="1"/>
  <c r="FJ102" i="2" s="1"/>
  <c r="EC103" i="2"/>
  <c r="FI103" i="2" s="1"/>
  <c r="FJ103" i="2" s="1"/>
  <c r="EC25" i="2"/>
  <c r="FI25" i="2" s="1"/>
  <c r="FJ25" i="2" s="1"/>
  <c r="EC104" i="2"/>
  <c r="FI104" i="2" s="1"/>
  <c r="FJ104" i="2" s="1"/>
  <c r="EC105" i="2"/>
  <c r="EC26" i="2"/>
  <c r="FI26" i="2" s="1"/>
  <c r="FJ26" i="2" s="1"/>
  <c r="EC106" i="2"/>
  <c r="FI106" i="2" s="1"/>
  <c r="FJ106" i="2" s="1"/>
  <c r="EC107" i="2"/>
  <c r="EC108" i="2"/>
  <c r="FI108" i="2" s="1"/>
  <c r="FJ108" i="2" s="1"/>
  <c r="EC109" i="2"/>
  <c r="FI109" i="2" s="1"/>
  <c r="FJ109" i="2" s="1"/>
  <c r="EC3" i="2"/>
  <c r="FI3" i="2" s="1"/>
  <c r="FJ3" i="2" s="1"/>
  <c r="EC110" i="2"/>
  <c r="FI110" i="2" s="1"/>
  <c r="FJ110" i="2" s="1"/>
  <c r="EC111" i="2"/>
  <c r="EC27" i="2"/>
  <c r="FI27" i="2" s="1"/>
  <c r="FJ27" i="2" s="1"/>
  <c r="EC112" i="2"/>
  <c r="FI112" i="2" s="1"/>
  <c r="FJ112" i="2" s="1"/>
  <c r="EC33" i="2"/>
  <c r="EC113" i="2"/>
  <c r="FI113" i="2" s="1"/>
  <c r="FJ113" i="2" s="1"/>
  <c r="EC114" i="2"/>
  <c r="FI114" i="2" s="1"/>
  <c r="FJ114" i="2" s="1"/>
  <c r="EC115" i="2"/>
  <c r="FI115" i="2" s="1"/>
  <c r="FJ115" i="2" s="1"/>
  <c r="EC116" i="2"/>
  <c r="FI116" i="2" s="1"/>
  <c r="FJ116" i="2" s="1"/>
  <c r="EC34" i="2"/>
  <c r="EC117" i="2"/>
  <c r="FI117" i="2" s="1"/>
  <c r="FJ117" i="2" s="1"/>
  <c r="EC118" i="2"/>
  <c r="FI118" i="2" s="1"/>
  <c r="FJ118" i="2" s="1"/>
  <c r="EC119" i="2"/>
  <c r="EC120" i="2"/>
  <c r="FI120" i="2" s="1"/>
  <c r="FJ120" i="2" s="1"/>
  <c r="EC35" i="2"/>
  <c r="FI35" i="2" s="1"/>
  <c r="FJ35" i="2" s="1"/>
  <c r="EC121" i="2"/>
  <c r="EC122" i="2"/>
  <c r="FI122" i="2" s="1"/>
  <c r="FJ122" i="2" s="1"/>
  <c r="EC123" i="2"/>
  <c r="EC124" i="2"/>
  <c r="FI124" i="2" s="1"/>
  <c r="FJ124" i="2" s="1"/>
  <c r="EC36" i="2"/>
  <c r="FI36" i="2" s="1"/>
  <c r="FJ36" i="2" s="1"/>
  <c r="EC125" i="2"/>
  <c r="EC126" i="2"/>
  <c r="FI126" i="2" s="1"/>
  <c r="FJ126" i="2" s="1"/>
  <c r="EC127" i="2"/>
  <c r="FI127" i="2" s="1"/>
  <c r="FJ127" i="2" s="1"/>
  <c r="EC128" i="2"/>
  <c r="FI128" i="2" s="1"/>
  <c r="FJ128" i="2" s="1"/>
  <c r="EC129" i="2"/>
  <c r="FI129" i="2" s="1"/>
  <c r="FJ129" i="2" s="1"/>
  <c r="EC130" i="2"/>
  <c r="EC131" i="2"/>
  <c r="FI131" i="2" s="1"/>
  <c r="FJ131" i="2" s="1"/>
  <c r="EC4" i="2"/>
  <c r="FI4" i="2" s="1"/>
  <c r="FJ4" i="2" s="1"/>
  <c r="EC5" i="2"/>
  <c r="EC132" i="2"/>
  <c r="FI132" i="2" s="1"/>
  <c r="FJ132" i="2" s="1"/>
  <c r="EC133" i="2"/>
  <c r="FI133" i="2" s="1"/>
  <c r="FJ133" i="2" s="1"/>
  <c r="EC134" i="2"/>
  <c r="FI134" i="2" s="1"/>
  <c r="FJ134" i="2" s="1"/>
  <c r="EC135" i="2"/>
  <c r="FI135" i="2" s="1"/>
  <c r="FJ135" i="2" s="1"/>
  <c r="EC136" i="2"/>
  <c r="EC137" i="2"/>
  <c r="FI137" i="2" s="1"/>
  <c r="FJ137" i="2" s="1"/>
  <c r="EC37" i="2"/>
  <c r="FI37" i="2" s="1"/>
  <c r="FJ37" i="2" s="1"/>
  <c r="EC138" i="2"/>
  <c r="EC139" i="2"/>
  <c r="FI139" i="2" s="1"/>
  <c r="FJ139" i="2" s="1"/>
  <c r="EC140" i="2"/>
  <c r="FI140" i="2" s="1"/>
  <c r="FJ140" i="2" s="1"/>
  <c r="EC141" i="2"/>
  <c r="FI141" i="2" s="1"/>
  <c r="FJ141" i="2" s="1"/>
  <c r="EC142" i="2"/>
  <c r="FI142" i="2" s="1"/>
  <c r="FJ142" i="2" s="1"/>
  <c r="EC143" i="2"/>
  <c r="EC144" i="2"/>
  <c r="FI144" i="2" s="1"/>
  <c r="FJ144" i="2" s="1"/>
  <c r="EC145" i="2"/>
  <c r="FI145" i="2" s="1"/>
  <c r="FJ145" i="2" s="1"/>
  <c r="EC146" i="2"/>
  <c r="EC147" i="2"/>
  <c r="FI147" i="2" s="1"/>
  <c r="FJ147" i="2" s="1"/>
  <c r="EC148" i="2"/>
  <c r="FI148" i="2" s="1"/>
  <c r="FJ148" i="2" s="1"/>
  <c r="EC149" i="2"/>
  <c r="FI149" i="2" s="1"/>
  <c r="FJ149" i="2" s="1"/>
  <c r="EC6" i="2"/>
  <c r="FI6" i="2" s="1"/>
  <c r="FJ6" i="2" s="1"/>
  <c r="EC150" i="2"/>
  <c r="EC151" i="2"/>
  <c r="FI151" i="2" s="1"/>
  <c r="FJ151" i="2" s="1"/>
  <c r="EC152" i="2"/>
  <c r="FI152" i="2" s="1"/>
  <c r="FJ152" i="2" s="1"/>
  <c r="EC153" i="2"/>
  <c r="EC154" i="2"/>
  <c r="FI154" i="2" s="1"/>
  <c r="FJ154" i="2" s="1"/>
  <c r="EC155" i="2"/>
  <c r="FI155" i="2" s="1"/>
  <c r="FJ155" i="2" s="1"/>
  <c r="EC156" i="2"/>
  <c r="FI156" i="2" s="1"/>
  <c r="FJ156" i="2" s="1"/>
  <c r="EC157" i="2"/>
  <c r="FI157" i="2" s="1"/>
  <c r="FJ157" i="2" s="1"/>
  <c r="EC38" i="2"/>
  <c r="EC39" i="2"/>
  <c r="FI39" i="2" s="1"/>
  <c r="FJ39" i="2" s="1"/>
  <c r="EC158" i="2"/>
  <c r="FI158" i="2" s="1"/>
  <c r="FJ158" i="2" s="1"/>
  <c r="EC159" i="2"/>
  <c r="EC40" i="2"/>
  <c r="FI40" i="2" s="1"/>
  <c r="FJ40" i="2" s="1"/>
  <c r="EC160" i="2"/>
  <c r="FI160" i="2" s="1"/>
  <c r="FJ160" i="2" s="1"/>
  <c r="EC161" i="2"/>
  <c r="FI161" i="2" s="1"/>
  <c r="FJ161" i="2" s="1"/>
  <c r="EC162" i="2"/>
  <c r="FI162" i="2" s="1"/>
  <c r="FJ162" i="2" s="1"/>
  <c r="EC41" i="2"/>
  <c r="EC163" i="2"/>
  <c r="FI163" i="2" s="1"/>
  <c r="FJ163" i="2" s="1"/>
  <c r="EC164" i="2"/>
  <c r="FI164" i="2" s="1"/>
  <c r="FJ164" i="2" s="1"/>
  <c r="EC165" i="2"/>
  <c r="EC166" i="2"/>
  <c r="FI166" i="2" s="1"/>
  <c r="FJ166" i="2" s="1"/>
  <c r="EC167" i="2"/>
  <c r="FI167" i="2" s="1"/>
  <c r="FJ167" i="2" s="1"/>
  <c r="EC168" i="2"/>
  <c r="FI168" i="2" s="1"/>
  <c r="FJ168" i="2" s="1"/>
  <c r="EC169" i="2"/>
  <c r="FI169" i="2" s="1"/>
  <c r="FJ169" i="2" s="1"/>
  <c r="EC170" i="2"/>
  <c r="EC171" i="2"/>
  <c r="FI171" i="2" s="1"/>
  <c r="FJ171" i="2" s="1"/>
  <c r="EC172" i="2"/>
  <c r="FI172" i="2" s="1"/>
  <c r="FJ172" i="2" s="1"/>
  <c r="EC173" i="2"/>
  <c r="EC174" i="2"/>
  <c r="FI174" i="2" s="1"/>
  <c r="FJ174" i="2" s="1"/>
  <c r="EC175" i="2"/>
  <c r="FI175" i="2" s="1"/>
  <c r="FJ175" i="2" s="1"/>
  <c r="EC176" i="2"/>
  <c r="FI176" i="2" s="1"/>
  <c r="FJ176" i="2" s="1"/>
  <c r="EC177" i="2"/>
  <c r="FI177" i="2" s="1"/>
  <c r="FJ177" i="2" s="1"/>
  <c r="EC42" i="2"/>
  <c r="EC80" i="2"/>
  <c r="FI80" i="2" s="1"/>
  <c r="FJ80" i="2" s="1"/>
  <c r="EC178" i="2"/>
  <c r="FI178" i="2" s="1"/>
  <c r="FJ178" i="2" s="1"/>
  <c r="EC43" i="2"/>
  <c r="EC179" i="2"/>
  <c r="FI179" i="2" s="1"/>
  <c r="FJ179" i="2" s="1"/>
  <c r="EC180" i="2"/>
  <c r="FI180" i="2" s="1"/>
  <c r="FJ180" i="2" s="1"/>
  <c r="EC81" i="2"/>
  <c r="FI81" i="2" s="1"/>
  <c r="FJ81" i="2" s="1"/>
  <c r="EC181" i="2"/>
  <c r="FI181" i="2" s="1"/>
  <c r="FJ181" i="2" s="1"/>
  <c r="EC82" i="2"/>
  <c r="EC182" i="2"/>
  <c r="FI182" i="2" s="1"/>
  <c r="FJ182" i="2" s="1"/>
  <c r="EC28" i="2"/>
  <c r="FI28" i="2" s="1"/>
  <c r="FJ28" i="2" s="1"/>
  <c r="EC183" i="2"/>
  <c r="EC184" i="2"/>
  <c r="FI184" i="2" s="1"/>
  <c r="FJ184" i="2" s="1"/>
  <c r="EC185" i="2"/>
  <c r="FI185" i="2" s="1"/>
  <c r="FJ185" i="2" s="1"/>
  <c r="EC44" i="2"/>
  <c r="FI44" i="2" s="1"/>
  <c r="FJ44" i="2" s="1"/>
  <c r="EC186" i="2"/>
  <c r="FI186" i="2" s="1"/>
  <c r="FJ186" i="2" s="1"/>
  <c r="EC187" i="2"/>
  <c r="EC188" i="2"/>
  <c r="FI188" i="2" s="1"/>
  <c r="FJ188" i="2" s="1"/>
  <c r="EC189" i="2"/>
  <c r="FI189" i="2" s="1"/>
  <c r="FJ189" i="2" s="1"/>
  <c r="EC7" i="2"/>
  <c r="EC190" i="2"/>
  <c r="FI190" i="2" s="1"/>
  <c r="FJ190" i="2" s="1"/>
  <c r="EC191" i="2"/>
  <c r="FI191" i="2" s="1"/>
  <c r="FJ191" i="2" s="1"/>
  <c r="EC45" i="2"/>
  <c r="FI45" i="2" s="1"/>
  <c r="FJ45" i="2" s="1"/>
  <c r="EC192" i="2"/>
  <c r="FI192" i="2" s="1"/>
  <c r="FJ192" i="2" s="1"/>
  <c r="EC193" i="2"/>
  <c r="EC194" i="2"/>
  <c r="FI194" i="2" s="1"/>
  <c r="FJ194" i="2" s="1"/>
  <c r="EC195" i="2"/>
  <c r="FI195" i="2" s="1"/>
  <c r="FJ195" i="2" s="1"/>
  <c r="EC196" i="2"/>
  <c r="EC197" i="2"/>
  <c r="FI197" i="2" s="1"/>
  <c r="FJ197" i="2" s="1"/>
  <c r="EC46" i="2"/>
  <c r="FI46" i="2" s="1"/>
  <c r="FJ46" i="2" s="1"/>
  <c r="EC198" i="2"/>
  <c r="FI198" i="2" s="1"/>
  <c r="FJ198" i="2" s="1"/>
  <c r="EC199" i="2"/>
  <c r="FI199" i="2" s="1"/>
  <c r="FJ199" i="2" s="1"/>
  <c r="EC200" i="2"/>
  <c r="EC201" i="2"/>
  <c r="FI201" i="2" s="1"/>
  <c r="FJ201" i="2" s="1"/>
  <c r="EC202" i="2"/>
  <c r="FI202" i="2" s="1"/>
  <c r="FJ202" i="2" s="1"/>
  <c r="EC47" i="2"/>
  <c r="EC48" i="2"/>
  <c r="FI48" i="2" s="1"/>
  <c r="FJ48" i="2" s="1"/>
  <c r="EC203" i="2"/>
  <c r="FI203" i="2" s="1"/>
  <c r="FJ203" i="2" s="1"/>
  <c r="EC204" i="2"/>
  <c r="FI204" i="2" s="1"/>
  <c r="FJ204" i="2" s="1"/>
  <c r="EC205" i="2"/>
  <c r="FI205" i="2" s="1"/>
  <c r="FJ205" i="2" s="1"/>
  <c r="EC206" i="2"/>
  <c r="EC29" i="2"/>
  <c r="FI29" i="2" s="1"/>
  <c r="FJ29" i="2" s="1"/>
  <c r="EC207" i="2"/>
  <c r="FI207" i="2" s="1"/>
  <c r="FJ207" i="2" s="1"/>
  <c r="EC208" i="2"/>
  <c r="EC209" i="2"/>
  <c r="FI209" i="2" s="1"/>
  <c r="FJ209" i="2" s="1"/>
  <c r="EC210" i="2"/>
  <c r="FI210" i="2" s="1"/>
  <c r="FJ210" i="2" s="1"/>
  <c r="EC211" i="2"/>
  <c r="FI211" i="2" s="1"/>
  <c r="FJ211" i="2" s="1"/>
  <c r="EC212" i="2"/>
  <c r="FI212" i="2" s="1"/>
  <c r="FJ212" i="2" s="1"/>
  <c r="EC49" i="2"/>
  <c r="EC213" i="2"/>
  <c r="FI213" i="2" s="1"/>
  <c r="FJ213" i="2" s="1"/>
  <c r="EC214" i="2"/>
  <c r="FI214" i="2" s="1"/>
  <c r="FJ214" i="2" s="1"/>
  <c r="EC215" i="2"/>
  <c r="EC216" i="2"/>
  <c r="FI216" i="2" s="1"/>
  <c r="FJ216" i="2" s="1"/>
  <c r="EC217" i="2"/>
  <c r="FI217" i="2" s="1"/>
  <c r="FJ217" i="2" s="1"/>
  <c r="EC218" i="2"/>
  <c r="FI218" i="2" s="1"/>
  <c r="FJ218" i="2" s="1"/>
  <c r="EC83" i="2"/>
  <c r="FI83" i="2" s="1"/>
  <c r="FJ83" i="2" s="1"/>
  <c r="EC219" i="2"/>
  <c r="EC220" i="2"/>
  <c r="FI220" i="2" s="1"/>
  <c r="FJ220" i="2" s="1"/>
  <c r="EC221" i="2"/>
  <c r="FI221" i="2" s="1"/>
  <c r="FJ221" i="2" s="1"/>
  <c r="EC222" i="2"/>
  <c r="EC223" i="2"/>
  <c r="FI223" i="2" s="1"/>
  <c r="FJ223" i="2" s="1"/>
  <c r="EC8" i="2"/>
  <c r="FI8" i="2" s="1"/>
  <c r="FJ8" i="2" s="1"/>
  <c r="EC224" i="2"/>
  <c r="FI224" i="2" s="1"/>
  <c r="FJ224" i="2" s="1"/>
  <c r="EC225" i="2"/>
  <c r="FI225" i="2" s="1"/>
  <c r="FJ225" i="2" s="1"/>
  <c r="EC9" i="2"/>
  <c r="EC226" i="2"/>
  <c r="FI226" i="2" s="1"/>
  <c r="FJ226" i="2" s="1"/>
  <c r="EC50" i="2"/>
  <c r="FI50" i="2" s="1"/>
  <c r="FJ50" i="2" s="1"/>
  <c r="EC227" i="2"/>
  <c r="EC228" i="2"/>
  <c r="FI228" i="2" s="1"/>
  <c r="FJ228" i="2" s="1"/>
  <c r="EC229" i="2"/>
  <c r="FI229" i="2" s="1"/>
  <c r="FJ229" i="2" s="1"/>
  <c r="EC230" i="2"/>
  <c r="FI230" i="2" s="1"/>
  <c r="FJ230" i="2" s="1"/>
  <c r="EC231" i="2"/>
  <c r="FI231" i="2" s="1"/>
  <c r="FJ231" i="2" s="1"/>
  <c r="EC232" i="2"/>
  <c r="EC51" i="2"/>
  <c r="FI51" i="2" s="1"/>
  <c r="FJ51" i="2" s="1"/>
  <c r="EC233" i="2"/>
  <c r="FI233" i="2" s="1"/>
  <c r="FJ233" i="2" s="1"/>
  <c r="EC234" i="2"/>
  <c r="EC235" i="2"/>
  <c r="FI235" i="2" s="1"/>
  <c r="FJ235" i="2" s="1"/>
  <c r="EC236" i="2"/>
  <c r="FI236" i="2" s="1"/>
  <c r="FJ236" i="2" s="1"/>
  <c r="EC237" i="2"/>
  <c r="FI237" i="2" s="1"/>
  <c r="FJ237" i="2" s="1"/>
  <c r="EC238" i="2"/>
  <c r="FI238" i="2" s="1"/>
  <c r="FJ238" i="2" s="1"/>
  <c r="EC239" i="2"/>
  <c r="EC240" i="2"/>
  <c r="FI240" i="2" s="1"/>
  <c r="FJ240" i="2" s="1"/>
  <c r="EC241" i="2"/>
  <c r="FI241" i="2" s="1"/>
  <c r="FJ241" i="2" s="1"/>
  <c r="EC242" i="2"/>
  <c r="EC24" i="2"/>
  <c r="FI24" i="2" s="1"/>
  <c r="FJ24" i="2" s="1"/>
  <c r="EC30" i="2"/>
  <c r="FI30" i="2" s="1"/>
  <c r="FJ30" i="2" s="1"/>
  <c r="EC243" i="2"/>
  <c r="FI243" i="2" s="1"/>
  <c r="FJ243" i="2" s="1"/>
  <c r="EC52" i="2"/>
  <c r="FI52" i="2" s="1"/>
  <c r="FJ52" i="2" s="1"/>
  <c r="EC53" i="2"/>
  <c r="EC244" i="2"/>
  <c r="FI244" i="2" s="1"/>
  <c r="FJ244" i="2" s="1"/>
  <c r="EC245" i="2"/>
  <c r="FI245" i="2" s="1"/>
  <c r="FJ245" i="2" s="1"/>
  <c r="EC246" i="2"/>
  <c r="EC247" i="2"/>
  <c r="FI247" i="2" s="1"/>
  <c r="FJ247" i="2" s="1"/>
  <c r="EC54" i="2"/>
  <c r="FI54" i="2" s="1"/>
  <c r="FJ54" i="2" s="1"/>
  <c r="EC248" i="2"/>
  <c r="FI248" i="2" s="1"/>
  <c r="FJ248" i="2" s="1"/>
  <c r="EC249" i="2"/>
  <c r="FI249" i="2" s="1"/>
  <c r="FJ249" i="2" s="1"/>
  <c r="EC55" i="2"/>
  <c r="EC56" i="2"/>
  <c r="FI56" i="2" s="1"/>
  <c r="FJ56" i="2" s="1"/>
  <c r="EC250" i="2"/>
  <c r="FI250" i="2" s="1"/>
  <c r="FJ250" i="2" s="1"/>
  <c r="EC251" i="2"/>
  <c r="EC252" i="2"/>
  <c r="FI252" i="2" s="1"/>
  <c r="FJ252" i="2" s="1"/>
  <c r="EC84" i="2"/>
  <c r="FI84" i="2" s="1"/>
  <c r="FJ84" i="2" s="1"/>
  <c r="EC253" i="2"/>
  <c r="FI253" i="2" s="1"/>
  <c r="FJ253" i="2" s="1"/>
  <c r="EC254" i="2"/>
  <c r="FI254" i="2" s="1"/>
  <c r="FJ254" i="2" s="1"/>
  <c r="EC255" i="2"/>
  <c r="EC57" i="2"/>
  <c r="FI57" i="2" s="1"/>
  <c r="FJ57" i="2" s="1"/>
  <c r="EC10" i="2"/>
  <c r="FI10" i="2" s="1"/>
  <c r="FJ10" i="2" s="1"/>
  <c r="EC58" i="2"/>
  <c r="EC256" i="2"/>
  <c r="FI256" i="2" s="1"/>
  <c r="FJ256" i="2" s="1"/>
  <c r="EC257" i="2"/>
  <c r="FI257" i="2" s="1"/>
  <c r="FJ257" i="2" s="1"/>
  <c r="EC258" i="2"/>
  <c r="FI258" i="2" s="1"/>
  <c r="FJ258" i="2" s="1"/>
  <c r="EC259" i="2"/>
  <c r="FI259" i="2" s="1"/>
  <c r="FJ259" i="2" s="1"/>
  <c r="EC59" i="2"/>
  <c r="EC260" i="2"/>
  <c r="FI260" i="2" s="1"/>
  <c r="FJ260" i="2" s="1"/>
  <c r="EC60" i="2"/>
  <c r="FI60" i="2" s="1"/>
  <c r="FJ60" i="2" s="1"/>
  <c r="EC261" i="2"/>
  <c r="EC262" i="2"/>
  <c r="FI262" i="2" s="1"/>
  <c r="FJ262" i="2" s="1"/>
  <c r="EC263" i="2"/>
  <c r="FI263" i="2" s="1"/>
  <c r="FJ263" i="2" s="1"/>
  <c r="EC61" i="2"/>
  <c r="FI61" i="2" s="1"/>
  <c r="FJ61" i="2" s="1"/>
  <c r="EC264" i="2"/>
  <c r="FI264" i="2" s="1"/>
  <c r="FJ264" i="2" s="1"/>
  <c r="EC85" i="2"/>
  <c r="EC265" i="2"/>
  <c r="FI265" i="2" s="1"/>
  <c r="FJ265" i="2" s="1"/>
  <c r="EC266" i="2"/>
  <c r="FI266" i="2" s="1"/>
  <c r="FJ266" i="2" s="1"/>
  <c r="EC267" i="2"/>
  <c r="EC268" i="2"/>
  <c r="FI268" i="2" s="1"/>
  <c r="FJ268" i="2" s="1"/>
  <c r="EC269" i="2"/>
  <c r="FI269" i="2" s="1"/>
  <c r="FJ269" i="2" s="1"/>
  <c r="EC270" i="2"/>
  <c r="FI270" i="2" s="1"/>
  <c r="FJ270" i="2" s="1"/>
  <c r="EC62" i="2"/>
  <c r="FI62" i="2" s="1"/>
  <c r="FJ62" i="2" s="1"/>
  <c r="EC271" i="2"/>
  <c r="EC272" i="2"/>
  <c r="FI272" i="2" s="1"/>
  <c r="FJ272" i="2" s="1"/>
  <c r="EC273" i="2"/>
  <c r="FI273" i="2" s="1"/>
  <c r="FJ273" i="2" s="1"/>
  <c r="EC274" i="2"/>
  <c r="EC275" i="2"/>
  <c r="FI275" i="2" s="1"/>
  <c r="FJ275" i="2" s="1"/>
  <c r="EC276" i="2"/>
  <c r="FI276" i="2" s="1"/>
  <c r="FJ276" i="2" s="1"/>
  <c r="EC277" i="2"/>
  <c r="FI277" i="2" s="1"/>
  <c r="FJ277" i="2" s="1"/>
  <c r="EC278" i="2"/>
  <c r="FI278" i="2" s="1"/>
  <c r="FJ278" i="2" s="1"/>
  <c r="EC279" i="2"/>
  <c r="EC280" i="2"/>
  <c r="FI280" i="2" s="1"/>
  <c r="FJ280" i="2" s="1"/>
  <c r="EC281" i="2"/>
  <c r="FI281" i="2" s="1"/>
  <c r="FJ281" i="2" s="1"/>
  <c r="EC11" i="2"/>
  <c r="EC282" i="2"/>
  <c r="FI282" i="2" s="1"/>
  <c r="FJ282" i="2" s="1"/>
  <c r="EC283" i="2"/>
  <c r="FI283" i="2" s="1"/>
  <c r="FJ283" i="2" s="1"/>
  <c r="EC284" i="2"/>
  <c r="FI284" i="2" s="1"/>
  <c r="FJ284" i="2" s="1"/>
  <c r="EC285" i="2"/>
  <c r="FI285" i="2" s="1"/>
  <c r="FJ285" i="2" s="1"/>
  <c r="EC286" i="2"/>
  <c r="EC287" i="2"/>
  <c r="FI287" i="2" s="1"/>
  <c r="FJ287" i="2" s="1"/>
  <c r="EC12" i="2"/>
  <c r="FI12" i="2" s="1"/>
  <c r="FJ12" i="2" s="1"/>
  <c r="EC288" i="2"/>
  <c r="EC289" i="2"/>
  <c r="FI289" i="2" s="1"/>
  <c r="FJ289" i="2" s="1"/>
  <c r="EC290" i="2"/>
  <c r="FI290" i="2" s="1"/>
  <c r="FJ290" i="2" s="1"/>
  <c r="EC291" i="2"/>
  <c r="FI291" i="2" s="1"/>
  <c r="FJ291" i="2" s="1"/>
  <c r="EC63" i="2"/>
  <c r="FI63" i="2" s="1"/>
  <c r="FJ63" i="2" s="1"/>
  <c r="EC292" i="2"/>
  <c r="EC64" i="2"/>
  <c r="FI64" i="2" s="1"/>
  <c r="FJ64" i="2" s="1"/>
  <c r="EC293" i="2"/>
  <c r="FI293" i="2" s="1"/>
  <c r="FJ293" i="2" s="1"/>
  <c r="EC294" i="2"/>
  <c r="EC295" i="2"/>
  <c r="FI295" i="2" s="1"/>
  <c r="FJ295" i="2" s="1"/>
  <c r="EC296" i="2"/>
  <c r="FI296" i="2" s="1"/>
  <c r="FJ296" i="2" s="1"/>
  <c r="EC297" i="2"/>
  <c r="FI297" i="2" s="1"/>
  <c r="FJ297" i="2" s="1"/>
  <c r="EC298" i="2"/>
  <c r="FI298" i="2" s="1"/>
  <c r="FJ298" i="2" s="1"/>
  <c r="EC65" i="2"/>
  <c r="EC66" i="2"/>
  <c r="FI66" i="2" s="1"/>
  <c r="FJ66" i="2" s="1"/>
  <c r="EC67" i="2"/>
  <c r="FI67" i="2" s="1"/>
  <c r="FJ67" i="2" s="1"/>
  <c r="EC68" i="2"/>
  <c r="EC299" i="2"/>
  <c r="FI299" i="2" s="1"/>
  <c r="FJ299" i="2" s="1"/>
  <c r="EC300" i="2"/>
  <c r="FI300" i="2" s="1"/>
  <c r="FJ300" i="2" s="1"/>
  <c r="EC301" i="2"/>
  <c r="FI301" i="2" s="1"/>
  <c r="FJ301" i="2" s="1"/>
  <c r="EC13" i="2"/>
  <c r="FI13" i="2" s="1"/>
  <c r="FJ13" i="2" s="1"/>
  <c r="EC69" i="2"/>
  <c r="EC302" i="2"/>
  <c r="FI302" i="2" s="1"/>
  <c r="FJ302" i="2" s="1"/>
  <c r="EC303" i="2"/>
  <c r="FI303" i="2" s="1"/>
  <c r="FJ303" i="2" s="1"/>
  <c r="EC304" i="2"/>
  <c r="EC305" i="2"/>
  <c r="FI305" i="2" s="1"/>
  <c r="FJ305" i="2" s="1"/>
  <c r="EC306" i="2"/>
  <c r="FI306" i="2" s="1"/>
  <c r="FJ306" i="2" s="1"/>
  <c r="EC307" i="2"/>
  <c r="FI307" i="2" s="1"/>
  <c r="FJ307" i="2" s="1"/>
  <c r="EC308" i="2"/>
  <c r="FI308" i="2" s="1"/>
  <c r="FJ308" i="2" s="1"/>
  <c r="EC309" i="2"/>
  <c r="EC310" i="2"/>
  <c r="FI310" i="2" s="1"/>
  <c r="FJ310" i="2" s="1"/>
  <c r="EC14" i="2"/>
  <c r="FI14" i="2" s="1"/>
  <c r="FJ14" i="2" s="1"/>
  <c r="EC15" i="2"/>
  <c r="EC311" i="2"/>
  <c r="FI311" i="2" s="1"/>
  <c r="FJ311" i="2" s="1"/>
  <c r="EC16" i="2"/>
  <c r="FI16" i="2" s="1"/>
  <c r="FJ16" i="2" s="1"/>
  <c r="EC312" i="2"/>
  <c r="FI312" i="2" s="1"/>
  <c r="FJ312" i="2" s="1"/>
  <c r="EC70" i="2"/>
  <c r="FI70" i="2" s="1"/>
  <c r="FJ70" i="2" s="1"/>
  <c r="EC313" i="2"/>
  <c r="EC314" i="2"/>
  <c r="FI314" i="2" s="1"/>
  <c r="FJ314" i="2" s="1"/>
  <c r="EC315" i="2"/>
  <c r="FI315" i="2" s="1"/>
  <c r="FJ315" i="2" s="1"/>
  <c r="EC316" i="2"/>
  <c r="EC317" i="2"/>
  <c r="FI317" i="2" s="1"/>
  <c r="FJ317" i="2" s="1"/>
  <c r="EC318" i="2"/>
  <c r="FI318" i="2" s="1"/>
  <c r="FJ318" i="2" s="1"/>
  <c r="EC17" i="2"/>
  <c r="FI17" i="2" s="1"/>
  <c r="FJ17" i="2" s="1"/>
  <c r="EC319" i="2"/>
  <c r="FI319" i="2" s="1"/>
  <c r="FJ319" i="2" s="1"/>
  <c r="EC71" i="2"/>
  <c r="EC320" i="2"/>
  <c r="FI320" i="2" s="1"/>
  <c r="FJ320" i="2" s="1"/>
  <c r="EC321" i="2"/>
  <c r="FI321" i="2" s="1"/>
  <c r="FJ321" i="2" s="1"/>
  <c r="EC322" i="2"/>
  <c r="EC323" i="2"/>
  <c r="FI323" i="2" s="1"/>
  <c r="FJ323" i="2" s="1"/>
  <c r="EC324" i="2"/>
  <c r="FI324" i="2" s="1"/>
  <c r="FJ324" i="2" s="1"/>
  <c r="EC325" i="2"/>
  <c r="FI325" i="2" s="1"/>
  <c r="FJ325" i="2" s="1"/>
  <c r="EC326" i="2"/>
  <c r="FI326" i="2" s="1"/>
  <c r="FJ326" i="2" s="1"/>
  <c r="EC327" i="2"/>
  <c r="EC328" i="2"/>
  <c r="FI328" i="2" s="1"/>
  <c r="FJ328" i="2" s="1"/>
  <c r="EC72" i="2"/>
  <c r="FI72" i="2" s="1"/>
  <c r="FJ72" i="2" s="1"/>
  <c r="EC329" i="2"/>
  <c r="EC73" i="2"/>
  <c r="FI73" i="2" s="1"/>
  <c r="FJ73" i="2" s="1"/>
  <c r="EC74" i="2"/>
  <c r="FI74" i="2" s="1"/>
  <c r="FJ74" i="2" s="1"/>
  <c r="EC330" i="2"/>
  <c r="FI330" i="2" s="1"/>
  <c r="FJ330" i="2" s="1"/>
  <c r="EC75" i="2"/>
  <c r="FI75" i="2" s="1"/>
  <c r="FJ75" i="2" s="1"/>
  <c r="EC331" i="2"/>
  <c r="EC332" i="2"/>
  <c r="FI332" i="2" s="1"/>
  <c r="FJ332" i="2" s="1"/>
  <c r="EC333" i="2"/>
  <c r="FI333" i="2" s="1"/>
  <c r="FJ333" i="2" s="1"/>
  <c r="EC334" i="2"/>
  <c r="EC335" i="2"/>
  <c r="FI335" i="2" s="1"/>
  <c r="FJ335" i="2" s="1"/>
  <c r="EC336" i="2"/>
  <c r="FI336" i="2" s="1"/>
  <c r="FJ336" i="2" s="1"/>
  <c r="EC337" i="2"/>
  <c r="FI337" i="2" s="1"/>
  <c r="FJ337" i="2" s="1"/>
  <c r="EC76" i="2"/>
  <c r="FI76" i="2" s="1"/>
  <c r="FJ76" i="2" s="1"/>
  <c r="EC77" i="2"/>
  <c r="EC338" i="2"/>
  <c r="FI338" i="2" s="1"/>
  <c r="FJ338" i="2" s="1"/>
  <c r="EC339" i="2"/>
  <c r="FI339" i="2" s="1"/>
  <c r="FJ339" i="2" s="1"/>
  <c r="EC340" i="2"/>
  <c r="EC341" i="2"/>
  <c r="FI341" i="2" s="1"/>
  <c r="FJ341" i="2" s="1"/>
  <c r="EC342" i="2"/>
  <c r="FI342" i="2" s="1"/>
  <c r="FJ342" i="2" s="1"/>
  <c r="EC343" i="2"/>
  <c r="FI343" i="2" s="1"/>
  <c r="FJ343" i="2" s="1"/>
  <c r="EC344" i="2"/>
  <c r="FI344" i="2" s="1"/>
  <c r="FJ344" i="2" s="1"/>
  <c r="EC345" i="2"/>
  <c r="EC346" i="2"/>
  <c r="FI346" i="2" s="1"/>
  <c r="FJ346" i="2" s="1"/>
  <c r="EC347" i="2"/>
  <c r="FI347" i="2" s="1"/>
  <c r="FJ347" i="2" s="1"/>
  <c r="EC18" i="2"/>
  <c r="EC348" i="2"/>
  <c r="FI348" i="2" s="1"/>
  <c r="FJ348" i="2" s="1"/>
  <c r="EC31" i="2"/>
  <c r="FI31" i="2" s="1"/>
  <c r="FJ31" i="2" s="1"/>
  <c r="EC349" i="2"/>
  <c r="FI349" i="2" s="1"/>
  <c r="FJ349" i="2" s="1"/>
  <c r="EC350" i="2"/>
  <c r="FI350" i="2" s="1"/>
  <c r="FJ350" i="2" s="1"/>
  <c r="EC351" i="2"/>
  <c r="EC352" i="2"/>
  <c r="FI352" i="2" s="1"/>
  <c r="FJ352" i="2" s="1"/>
  <c r="EC19" i="2"/>
  <c r="FI19" i="2" s="1"/>
  <c r="FJ19" i="2" s="1"/>
  <c r="EC353" i="2"/>
  <c r="EC354" i="2"/>
  <c r="FI354" i="2" s="1"/>
  <c r="FJ354" i="2" s="1"/>
  <c r="EC355" i="2"/>
  <c r="FI355" i="2" s="1"/>
  <c r="FJ355" i="2" s="1"/>
  <c r="EC356" i="2"/>
  <c r="FI356" i="2" s="1"/>
  <c r="FJ356" i="2" s="1"/>
  <c r="EC86" i="2"/>
  <c r="FI86" i="2" s="1"/>
  <c r="FJ86" i="2" s="1"/>
  <c r="EC357" i="2"/>
  <c r="EC358" i="2"/>
  <c r="FI358" i="2" s="1"/>
  <c r="FJ358" i="2" s="1"/>
  <c r="EC359" i="2"/>
  <c r="FI359" i="2" s="1"/>
  <c r="FJ359" i="2" s="1"/>
  <c r="EC360" i="2"/>
  <c r="EC361" i="2"/>
  <c r="FI361" i="2" s="1"/>
  <c r="FJ361" i="2" s="1"/>
  <c r="EC20" i="2"/>
  <c r="FI20" i="2" s="1"/>
  <c r="FJ20" i="2" s="1"/>
  <c r="EC87" i="2"/>
  <c r="FI87" i="2" s="1"/>
  <c r="FJ87" i="2" s="1"/>
  <c r="EC78" i="2"/>
  <c r="FI78" i="2" s="1"/>
  <c r="FJ78" i="2" s="1"/>
  <c r="EC362" i="2"/>
  <c r="EC21" i="2"/>
  <c r="FI21" i="2" s="1"/>
  <c r="FJ21" i="2" s="1"/>
  <c r="EC363" i="2"/>
  <c r="FI363" i="2" s="1"/>
  <c r="FJ363" i="2" s="1"/>
  <c r="EC364" i="2"/>
  <c r="EC365" i="2"/>
  <c r="FI365" i="2" s="1"/>
  <c r="FJ365" i="2" s="1"/>
  <c r="EC366" i="2"/>
  <c r="FI366" i="2" s="1"/>
  <c r="FJ366" i="2" s="1"/>
  <c r="EC367" i="2"/>
  <c r="FI367" i="2" s="1"/>
  <c r="FJ367" i="2" s="1"/>
  <c r="EC368" i="2"/>
  <c r="FI368" i="2" s="1"/>
  <c r="FJ368" i="2" s="1"/>
  <c r="EC22" i="2"/>
  <c r="EC369" i="2"/>
  <c r="FI369" i="2" s="1"/>
  <c r="FJ369" i="2" s="1"/>
  <c r="EC370" i="2"/>
  <c r="FI370" i="2" s="1"/>
  <c r="FJ370" i="2" s="1"/>
  <c r="EC371" i="2"/>
  <c r="EC372" i="2"/>
  <c r="FI372" i="2" s="1"/>
  <c r="FJ372" i="2" s="1"/>
  <c r="EC79" i="2"/>
  <c r="FI79" i="2" s="1"/>
  <c r="FJ79" i="2" s="1"/>
  <c r="EC23" i="2"/>
  <c r="FI23" i="2" s="1"/>
  <c r="FJ23" i="2" s="1"/>
  <c r="DZ89" i="2"/>
  <c r="EA89" i="2"/>
  <c r="EB89" i="2"/>
  <c r="DZ32" i="2"/>
  <c r="EA32" i="2"/>
  <c r="EB32" i="2"/>
  <c r="DZ90" i="2"/>
  <c r="EA90" i="2"/>
  <c r="EB90" i="2"/>
  <c r="DZ91" i="2"/>
  <c r="EA91" i="2"/>
  <c r="EB91" i="2"/>
  <c r="DZ92" i="2"/>
  <c r="EA92" i="2"/>
  <c r="EB92" i="2"/>
  <c r="DZ93" i="2"/>
  <c r="EA93" i="2"/>
  <c r="EB93" i="2"/>
  <c r="DZ94" i="2"/>
  <c r="EA94" i="2"/>
  <c r="EB94" i="2"/>
  <c r="DZ95" i="2"/>
  <c r="EA95" i="2"/>
  <c r="EB95" i="2"/>
  <c r="DZ96" i="2"/>
  <c r="EA96" i="2"/>
  <c r="EB96" i="2"/>
  <c r="DZ97" i="2"/>
  <c r="EA97" i="2"/>
  <c r="EB97" i="2"/>
  <c r="DZ98" i="2"/>
  <c r="EA98" i="2"/>
  <c r="EB98" i="2"/>
  <c r="DZ2" i="2"/>
  <c r="EA2" i="2"/>
  <c r="EB2" i="2"/>
  <c r="DZ99" i="2"/>
  <c r="EA99" i="2"/>
  <c r="EB99" i="2"/>
  <c r="DZ100" i="2"/>
  <c r="EA100" i="2"/>
  <c r="EB100" i="2"/>
  <c r="DZ101" i="2"/>
  <c r="EA101" i="2"/>
  <c r="EB101" i="2"/>
  <c r="DZ102" i="2"/>
  <c r="EA102" i="2"/>
  <c r="EB102" i="2"/>
  <c r="DZ103" i="2"/>
  <c r="EA103" i="2"/>
  <c r="EB103" i="2"/>
  <c r="DZ25" i="2"/>
  <c r="EA25" i="2"/>
  <c r="EB25" i="2"/>
  <c r="DZ104" i="2"/>
  <c r="EA104" i="2"/>
  <c r="EB104" i="2"/>
  <c r="DZ105" i="2"/>
  <c r="EA105" i="2"/>
  <c r="EB105" i="2"/>
  <c r="DZ26" i="2"/>
  <c r="EA26" i="2"/>
  <c r="EB26" i="2"/>
  <c r="DZ106" i="2"/>
  <c r="EA106" i="2"/>
  <c r="EB106" i="2"/>
  <c r="DZ107" i="2"/>
  <c r="EA107" i="2"/>
  <c r="EB107" i="2"/>
  <c r="DZ108" i="2"/>
  <c r="EA108" i="2"/>
  <c r="EB108" i="2"/>
  <c r="DZ109" i="2"/>
  <c r="EA109" i="2"/>
  <c r="EB109" i="2"/>
  <c r="DZ3" i="2"/>
  <c r="EA3" i="2"/>
  <c r="EB3" i="2"/>
  <c r="DZ110" i="2"/>
  <c r="EA110" i="2"/>
  <c r="EB110" i="2"/>
  <c r="DZ111" i="2"/>
  <c r="EA111" i="2"/>
  <c r="EB111" i="2"/>
  <c r="DZ27" i="2"/>
  <c r="EA27" i="2"/>
  <c r="EB27" i="2"/>
  <c r="DZ112" i="2"/>
  <c r="EA112" i="2"/>
  <c r="EB112" i="2"/>
  <c r="DZ33" i="2"/>
  <c r="EA33" i="2"/>
  <c r="EB33" i="2"/>
  <c r="DZ113" i="2"/>
  <c r="EA113" i="2"/>
  <c r="EB113" i="2"/>
  <c r="DZ114" i="2"/>
  <c r="EA114" i="2"/>
  <c r="EB114" i="2"/>
  <c r="DZ115" i="2"/>
  <c r="EA115" i="2"/>
  <c r="EB115" i="2"/>
  <c r="DZ116" i="2"/>
  <c r="EA116" i="2"/>
  <c r="EB116" i="2"/>
  <c r="DZ34" i="2"/>
  <c r="EA34" i="2"/>
  <c r="EB34" i="2"/>
  <c r="DZ117" i="2"/>
  <c r="EA117" i="2"/>
  <c r="EB117" i="2"/>
  <c r="DZ118" i="2"/>
  <c r="EA118" i="2"/>
  <c r="EB118" i="2"/>
  <c r="DZ119" i="2"/>
  <c r="EA119" i="2"/>
  <c r="EB119" i="2"/>
  <c r="DZ120" i="2"/>
  <c r="EA120" i="2"/>
  <c r="EB120" i="2"/>
  <c r="DZ35" i="2"/>
  <c r="EA35" i="2"/>
  <c r="EB35" i="2"/>
  <c r="DZ121" i="2"/>
  <c r="EA121" i="2"/>
  <c r="EB121" i="2"/>
  <c r="DZ122" i="2"/>
  <c r="EA122" i="2"/>
  <c r="EB122" i="2"/>
  <c r="DZ123" i="2"/>
  <c r="EA123" i="2"/>
  <c r="EB123" i="2"/>
  <c r="DZ124" i="2"/>
  <c r="EA124" i="2"/>
  <c r="EB124" i="2"/>
  <c r="DZ36" i="2"/>
  <c r="EA36" i="2"/>
  <c r="EB36" i="2"/>
  <c r="DZ125" i="2"/>
  <c r="EA125" i="2"/>
  <c r="EB125" i="2"/>
  <c r="DZ126" i="2"/>
  <c r="EA126" i="2"/>
  <c r="EB126" i="2"/>
  <c r="DZ127" i="2"/>
  <c r="EA127" i="2"/>
  <c r="EB127" i="2"/>
  <c r="DZ128" i="2"/>
  <c r="EA128" i="2"/>
  <c r="EB128" i="2"/>
  <c r="DZ129" i="2"/>
  <c r="EA129" i="2"/>
  <c r="EB129" i="2"/>
  <c r="DZ130" i="2"/>
  <c r="EA130" i="2"/>
  <c r="EB130" i="2"/>
  <c r="DZ131" i="2"/>
  <c r="EA131" i="2"/>
  <c r="EB131" i="2"/>
  <c r="DZ4" i="2"/>
  <c r="EA4" i="2"/>
  <c r="EB4" i="2"/>
  <c r="DZ5" i="2"/>
  <c r="EA5" i="2"/>
  <c r="EB5" i="2"/>
  <c r="DZ132" i="2"/>
  <c r="EA132" i="2"/>
  <c r="EB132" i="2"/>
  <c r="DZ133" i="2"/>
  <c r="EA133" i="2"/>
  <c r="EB133" i="2"/>
  <c r="DZ134" i="2"/>
  <c r="EA134" i="2"/>
  <c r="EB134" i="2"/>
  <c r="DZ135" i="2"/>
  <c r="EA135" i="2"/>
  <c r="EB135" i="2"/>
  <c r="DZ136" i="2"/>
  <c r="EA136" i="2"/>
  <c r="EB136" i="2"/>
  <c r="DZ137" i="2"/>
  <c r="EA137" i="2"/>
  <c r="EB137" i="2"/>
  <c r="DZ37" i="2"/>
  <c r="EA37" i="2"/>
  <c r="EB37" i="2"/>
  <c r="DZ138" i="2"/>
  <c r="EA138" i="2"/>
  <c r="EB138" i="2"/>
  <c r="DZ139" i="2"/>
  <c r="EA139" i="2"/>
  <c r="EB139" i="2"/>
  <c r="DZ140" i="2"/>
  <c r="EA140" i="2"/>
  <c r="EB140" i="2"/>
  <c r="DZ141" i="2"/>
  <c r="EA141" i="2"/>
  <c r="EB141" i="2"/>
  <c r="DZ142" i="2"/>
  <c r="EA142" i="2"/>
  <c r="EB142" i="2"/>
  <c r="DZ143" i="2"/>
  <c r="EA143" i="2"/>
  <c r="EB143" i="2"/>
  <c r="DZ144" i="2"/>
  <c r="EA144" i="2"/>
  <c r="EB144" i="2"/>
  <c r="DZ145" i="2"/>
  <c r="EA145" i="2"/>
  <c r="EB145" i="2"/>
  <c r="DZ146" i="2"/>
  <c r="EA146" i="2"/>
  <c r="EB146" i="2"/>
  <c r="DZ147" i="2"/>
  <c r="EA147" i="2"/>
  <c r="EB147" i="2"/>
  <c r="DZ148" i="2"/>
  <c r="EA148" i="2"/>
  <c r="EB148" i="2"/>
  <c r="DZ149" i="2"/>
  <c r="EA149" i="2"/>
  <c r="EB149" i="2"/>
  <c r="DZ6" i="2"/>
  <c r="EA6" i="2"/>
  <c r="EB6" i="2"/>
  <c r="DZ150" i="2"/>
  <c r="EA150" i="2"/>
  <c r="EB150" i="2"/>
  <c r="DZ151" i="2"/>
  <c r="EA151" i="2"/>
  <c r="EB151" i="2"/>
  <c r="DZ152" i="2"/>
  <c r="EA152" i="2"/>
  <c r="EB152" i="2"/>
  <c r="DZ153" i="2"/>
  <c r="EA153" i="2"/>
  <c r="EB153" i="2"/>
  <c r="DZ154" i="2"/>
  <c r="EA154" i="2"/>
  <c r="EB154" i="2"/>
  <c r="DZ155" i="2"/>
  <c r="EA155" i="2"/>
  <c r="EB155" i="2"/>
  <c r="DZ156" i="2"/>
  <c r="EA156" i="2"/>
  <c r="EB156" i="2"/>
  <c r="DZ157" i="2"/>
  <c r="EA157" i="2"/>
  <c r="EB157" i="2"/>
  <c r="DZ38" i="2"/>
  <c r="EA38" i="2"/>
  <c r="EB38" i="2"/>
  <c r="DZ39" i="2"/>
  <c r="EA39" i="2"/>
  <c r="EB39" i="2"/>
  <c r="DZ158" i="2"/>
  <c r="EA158" i="2"/>
  <c r="EB158" i="2"/>
  <c r="DZ159" i="2"/>
  <c r="EA159" i="2"/>
  <c r="EB159" i="2"/>
  <c r="DZ40" i="2"/>
  <c r="EA40" i="2"/>
  <c r="EB40" i="2"/>
  <c r="DZ160" i="2"/>
  <c r="EA160" i="2"/>
  <c r="EB160" i="2"/>
  <c r="DZ161" i="2"/>
  <c r="EA161" i="2"/>
  <c r="EB161" i="2"/>
  <c r="DZ162" i="2"/>
  <c r="EA162" i="2"/>
  <c r="EB162" i="2"/>
  <c r="DZ41" i="2"/>
  <c r="EA41" i="2"/>
  <c r="EB41" i="2"/>
  <c r="DZ163" i="2"/>
  <c r="EA163" i="2"/>
  <c r="EB163" i="2"/>
  <c r="DZ164" i="2"/>
  <c r="EA164" i="2"/>
  <c r="EB164" i="2"/>
  <c r="DZ165" i="2"/>
  <c r="EA165" i="2"/>
  <c r="EB165" i="2"/>
  <c r="DZ166" i="2"/>
  <c r="EA166" i="2"/>
  <c r="EB166" i="2"/>
  <c r="DZ167" i="2"/>
  <c r="EA167" i="2"/>
  <c r="EB167" i="2"/>
  <c r="DZ168" i="2"/>
  <c r="EA168" i="2"/>
  <c r="EB168" i="2"/>
  <c r="DZ169" i="2"/>
  <c r="EA169" i="2"/>
  <c r="EB169" i="2"/>
  <c r="DZ170" i="2"/>
  <c r="EA170" i="2"/>
  <c r="EB170" i="2"/>
  <c r="DZ171" i="2"/>
  <c r="EA171" i="2"/>
  <c r="EB171" i="2"/>
  <c r="DZ172" i="2"/>
  <c r="EA172" i="2"/>
  <c r="EB172" i="2"/>
  <c r="DZ173" i="2"/>
  <c r="EA173" i="2"/>
  <c r="EB173" i="2"/>
  <c r="DZ174" i="2"/>
  <c r="EA174" i="2"/>
  <c r="EB174" i="2"/>
  <c r="DZ175" i="2"/>
  <c r="EA175" i="2"/>
  <c r="EB175" i="2"/>
  <c r="DZ176" i="2"/>
  <c r="EA176" i="2"/>
  <c r="EB176" i="2"/>
  <c r="DZ177" i="2"/>
  <c r="EA177" i="2"/>
  <c r="EB177" i="2"/>
  <c r="DZ42" i="2"/>
  <c r="EA42" i="2"/>
  <c r="EB42" i="2"/>
  <c r="DZ80" i="2"/>
  <c r="EA80" i="2"/>
  <c r="EB80" i="2"/>
  <c r="DZ178" i="2"/>
  <c r="EA178" i="2"/>
  <c r="EB178" i="2"/>
  <c r="DZ43" i="2"/>
  <c r="EA43" i="2"/>
  <c r="EB43" i="2"/>
  <c r="DZ179" i="2"/>
  <c r="EA179" i="2"/>
  <c r="EB179" i="2"/>
  <c r="DZ180" i="2"/>
  <c r="EA180" i="2"/>
  <c r="EB180" i="2"/>
  <c r="DZ81" i="2"/>
  <c r="EA81" i="2"/>
  <c r="EB81" i="2"/>
  <c r="DZ181" i="2"/>
  <c r="EA181" i="2"/>
  <c r="EB181" i="2"/>
  <c r="DZ82" i="2"/>
  <c r="EA82" i="2"/>
  <c r="EB82" i="2"/>
  <c r="DZ182" i="2"/>
  <c r="EA182" i="2"/>
  <c r="EB182" i="2"/>
  <c r="DZ28" i="2"/>
  <c r="EA28" i="2"/>
  <c r="EB28" i="2"/>
  <c r="DZ183" i="2"/>
  <c r="EA183" i="2"/>
  <c r="EB183" i="2"/>
  <c r="DZ184" i="2"/>
  <c r="EA184" i="2"/>
  <c r="EB184" i="2"/>
  <c r="DZ185" i="2"/>
  <c r="EA185" i="2"/>
  <c r="EB185" i="2"/>
  <c r="DZ44" i="2"/>
  <c r="EA44" i="2"/>
  <c r="EB44" i="2"/>
  <c r="DZ186" i="2"/>
  <c r="EA186" i="2"/>
  <c r="EB186" i="2"/>
  <c r="DZ187" i="2"/>
  <c r="EA187" i="2"/>
  <c r="EB187" i="2"/>
  <c r="DZ188" i="2"/>
  <c r="EA188" i="2"/>
  <c r="EB188" i="2"/>
  <c r="DZ189" i="2"/>
  <c r="EA189" i="2"/>
  <c r="EB189" i="2"/>
  <c r="DZ7" i="2"/>
  <c r="EA7" i="2"/>
  <c r="EB7" i="2"/>
  <c r="DZ190" i="2"/>
  <c r="EA190" i="2"/>
  <c r="EB190" i="2"/>
  <c r="DZ191" i="2"/>
  <c r="EA191" i="2"/>
  <c r="EB191" i="2"/>
  <c r="DZ45" i="2"/>
  <c r="EA45" i="2"/>
  <c r="EB45" i="2"/>
  <c r="DZ192" i="2"/>
  <c r="EA192" i="2"/>
  <c r="EB192" i="2"/>
  <c r="DZ193" i="2"/>
  <c r="EA193" i="2"/>
  <c r="EB193" i="2"/>
  <c r="DZ194" i="2"/>
  <c r="EA194" i="2"/>
  <c r="EB194" i="2"/>
  <c r="DZ195" i="2"/>
  <c r="EA195" i="2"/>
  <c r="EB195" i="2"/>
  <c r="DZ196" i="2"/>
  <c r="EA196" i="2"/>
  <c r="EB196" i="2"/>
  <c r="DZ197" i="2"/>
  <c r="EA197" i="2"/>
  <c r="EB197" i="2"/>
  <c r="DZ46" i="2"/>
  <c r="EA46" i="2"/>
  <c r="EB46" i="2"/>
  <c r="DZ198" i="2"/>
  <c r="EA198" i="2"/>
  <c r="EB198" i="2"/>
  <c r="DZ199" i="2"/>
  <c r="EA199" i="2"/>
  <c r="EB199" i="2"/>
  <c r="DZ200" i="2"/>
  <c r="EA200" i="2"/>
  <c r="EB200" i="2"/>
  <c r="DZ201" i="2"/>
  <c r="EA201" i="2"/>
  <c r="EB201" i="2"/>
  <c r="DZ202" i="2"/>
  <c r="EA202" i="2"/>
  <c r="EB202" i="2"/>
  <c r="DZ47" i="2"/>
  <c r="EA47" i="2"/>
  <c r="EB47" i="2"/>
  <c r="DZ48" i="2"/>
  <c r="EA48" i="2"/>
  <c r="EB48" i="2"/>
  <c r="DZ203" i="2"/>
  <c r="EA203" i="2"/>
  <c r="EB203" i="2"/>
  <c r="DZ204" i="2"/>
  <c r="EA204" i="2"/>
  <c r="EB204" i="2"/>
  <c r="DZ205" i="2"/>
  <c r="EA205" i="2"/>
  <c r="EB205" i="2"/>
  <c r="DZ206" i="2"/>
  <c r="EA206" i="2"/>
  <c r="EB206" i="2"/>
  <c r="DZ29" i="2"/>
  <c r="EA29" i="2"/>
  <c r="EB29" i="2"/>
  <c r="DZ207" i="2"/>
  <c r="EA207" i="2"/>
  <c r="EB207" i="2"/>
  <c r="DZ208" i="2"/>
  <c r="EA208" i="2"/>
  <c r="EB208" i="2"/>
  <c r="DZ209" i="2"/>
  <c r="EA209" i="2"/>
  <c r="EB209" i="2"/>
  <c r="DZ210" i="2"/>
  <c r="EA210" i="2"/>
  <c r="EB210" i="2"/>
  <c r="DZ211" i="2"/>
  <c r="EA211" i="2"/>
  <c r="EB211" i="2"/>
  <c r="DZ212" i="2"/>
  <c r="EA212" i="2"/>
  <c r="EB212" i="2"/>
  <c r="DZ49" i="2"/>
  <c r="EA49" i="2"/>
  <c r="EB49" i="2"/>
  <c r="DZ213" i="2"/>
  <c r="EA213" i="2"/>
  <c r="EB213" i="2"/>
  <c r="DZ214" i="2"/>
  <c r="EA214" i="2"/>
  <c r="EB214" i="2"/>
  <c r="DZ215" i="2"/>
  <c r="EA215" i="2"/>
  <c r="EB215" i="2"/>
  <c r="DZ216" i="2"/>
  <c r="EA216" i="2"/>
  <c r="EB216" i="2"/>
  <c r="DZ217" i="2"/>
  <c r="EA217" i="2"/>
  <c r="EB217" i="2"/>
  <c r="DZ218" i="2"/>
  <c r="EA218" i="2"/>
  <c r="EB218" i="2"/>
  <c r="DZ83" i="2"/>
  <c r="EA83" i="2"/>
  <c r="EB83" i="2"/>
  <c r="DZ219" i="2"/>
  <c r="EA219" i="2"/>
  <c r="EB219" i="2"/>
  <c r="DZ220" i="2"/>
  <c r="EA220" i="2"/>
  <c r="EB220" i="2"/>
  <c r="DZ221" i="2"/>
  <c r="EA221" i="2"/>
  <c r="EB221" i="2"/>
  <c r="DZ222" i="2"/>
  <c r="EA222" i="2"/>
  <c r="EB222" i="2"/>
  <c r="DZ223" i="2"/>
  <c r="EA223" i="2"/>
  <c r="EB223" i="2"/>
  <c r="DZ8" i="2"/>
  <c r="EA8" i="2"/>
  <c r="EB8" i="2"/>
  <c r="DZ224" i="2"/>
  <c r="EA224" i="2"/>
  <c r="EB224" i="2"/>
  <c r="DZ225" i="2"/>
  <c r="EA225" i="2"/>
  <c r="EB225" i="2"/>
  <c r="DZ9" i="2"/>
  <c r="EA9" i="2"/>
  <c r="EB9" i="2"/>
  <c r="DZ226" i="2"/>
  <c r="EA226" i="2"/>
  <c r="EB226" i="2"/>
  <c r="DZ50" i="2"/>
  <c r="EA50" i="2"/>
  <c r="EB50" i="2"/>
  <c r="DZ227" i="2"/>
  <c r="EA227" i="2"/>
  <c r="EB227" i="2"/>
  <c r="DZ228" i="2"/>
  <c r="EA228" i="2"/>
  <c r="EB228" i="2"/>
  <c r="DZ229" i="2"/>
  <c r="EA229" i="2"/>
  <c r="EB229" i="2"/>
  <c r="DZ230" i="2"/>
  <c r="EA230" i="2"/>
  <c r="EB230" i="2"/>
  <c r="DZ231" i="2"/>
  <c r="EA231" i="2"/>
  <c r="EB231" i="2"/>
  <c r="DZ232" i="2"/>
  <c r="EA232" i="2"/>
  <c r="EB232" i="2"/>
  <c r="DZ51" i="2"/>
  <c r="EA51" i="2"/>
  <c r="EB51" i="2"/>
  <c r="DZ233" i="2"/>
  <c r="EA233" i="2"/>
  <c r="EB233" i="2"/>
  <c r="DZ234" i="2"/>
  <c r="EA234" i="2"/>
  <c r="EB234" i="2"/>
  <c r="DZ235" i="2"/>
  <c r="EA235" i="2"/>
  <c r="EB235" i="2"/>
  <c r="DZ236" i="2"/>
  <c r="EA236" i="2"/>
  <c r="EB236" i="2"/>
  <c r="DZ237" i="2"/>
  <c r="EA237" i="2"/>
  <c r="EB237" i="2"/>
  <c r="DZ238" i="2"/>
  <c r="EA238" i="2"/>
  <c r="EB238" i="2"/>
  <c r="DZ239" i="2"/>
  <c r="EA239" i="2"/>
  <c r="EB239" i="2"/>
  <c r="DZ240" i="2"/>
  <c r="EA240" i="2"/>
  <c r="EB240" i="2"/>
  <c r="DZ241" i="2"/>
  <c r="EA241" i="2"/>
  <c r="EB241" i="2"/>
  <c r="DZ242" i="2"/>
  <c r="EA242" i="2"/>
  <c r="EB242" i="2"/>
  <c r="DZ24" i="2"/>
  <c r="EA24" i="2"/>
  <c r="EB24" i="2"/>
  <c r="DZ30" i="2"/>
  <c r="EA30" i="2"/>
  <c r="EB30" i="2"/>
  <c r="DZ243" i="2"/>
  <c r="EA243" i="2"/>
  <c r="EB243" i="2"/>
  <c r="DZ52" i="2"/>
  <c r="EA52" i="2"/>
  <c r="EB52" i="2"/>
  <c r="DZ53" i="2"/>
  <c r="EA53" i="2"/>
  <c r="EB53" i="2"/>
  <c r="DZ244" i="2"/>
  <c r="EA244" i="2"/>
  <c r="EB244" i="2"/>
  <c r="DZ245" i="2"/>
  <c r="EA245" i="2"/>
  <c r="EB245" i="2"/>
  <c r="DZ246" i="2"/>
  <c r="EA246" i="2"/>
  <c r="EB246" i="2"/>
  <c r="DZ247" i="2"/>
  <c r="EA247" i="2"/>
  <c r="EB247" i="2"/>
  <c r="DZ54" i="2"/>
  <c r="EA54" i="2"/>
  <c r="EB54" i="2"/>
  <c r="DZ248" i="2"/>
  <c r="EA248" i="2"/>
  <c r="EB248" i="2"/>
  <c r="DZ249" i="2"/>
  <c r="EA249" i="2"/>
  <c r="EB249" i="2"/>
  <c r="DZ55" i="2"/>
  <c r="EA55" i="2"/>
  <c r="EB55" i="2"/>
  <c r="DZ56" i="2"/>
  <c r="EA56" i="2"/>
  <c r="EB56" i="2"/>
  <c r="DZ250" i="2"/>
  <c r="EA250" i="2"/>
  <c r="EB250" i="2"/>
  <c r="DZ251" i="2"/>
  <c r="EA251" i="2"/>
  <c r="EB251" i="2"/>
  <c r="DZ252" i="2"/>
  <c r="EA252" i="2"/>
  <c r="EB252" i="2"/>
  <c r="DZ84" i="2"/>
  <c r="EA84" i="2"/>
  <c r="EB84" i="2"/>
  <c r="DZ253" i="2"/>
  <c r="EA253" i="2"/>
  <c r="EB253" i="2"/>
  <c r="DZ254" i="2"/>
  <c r="EA254" i="2"/>
  <c r="EB254" i="2"/>
  <c r="DZ255" i="2"/>
  <c r="EA255" i="2"/>
  <c r="EB255" i="2"/>
  <c r="DZ57" i="2"/>
  <c r="EA57" i="2"/>
  <c r="EB57" i="2"/>
  <c r="DZ10" i="2"/>
  <c r="EA10" i="2"/>
  <c r="EB10" i="2"/>
  <c r="DZ58" i="2"/>
  <c r="EA58" i="2"/>
  <c r="EB58" i="2"/>
  <c r="DZ256" i="2"/>
  <c r="EA256" i="2"/>
  <c r="EB256" i="2"/>
  <c r="DZ257" i="2"/>
  <c r="EA257" i="2"/>
  <c r="EB257" i="2"/>
  <c r="DZ258" i="2"/>
  <c r="EA258" i="2"/>
  <c r="EB258" i="2"/>
  <c r="DZ259" i="2"/>
  <c r="EA259" i="2"/>
  <c r="EB259" i="2"/>
  <c r="DZ59" i="2"/>
  <c r="EA59" i="2"/>
  <c r="EB59" i="2"/>
  <c r="DZ260" i="2"/>
  <c r="EA260" i="2"/>
  <c r="EB260" i="2"/>
  <c r="DZ60" i="2"/>
  <c r="EA60" i="2"/>
  <c r="EB60" i="2"/>
  <c r="DZ261" i="2"/>
  <c r="EA261" i="2"/>
  <c r="EB261" i="2"/>
  <c r="DZ262" i="2"/>
  <c r="EA262" i="2"/>
  <c r="EB262" i="2"/>
  <c r="DZ263" i="2"/>
  <c r="EA263" i="2"/>
  <c r="EB263" i="2"/>
  <c r="DZ61" i="2"/>
  <c r="EA61" i="2"/>
  <c r="EB61" i="2"/>
  <c r="DZ264" i="2"/>
  <c r="EA264" i="2"/>
  <c r="EB264" i="2"/>
  <c r="DZ85" i="2"/>
  <c r="EA85" i="2"/>
  <c r="EB85" i="2"/>
  <c r="DZ265" i="2"/>
  <c r="EA265" i="2"/>
  <c r="EB265" i="2"/>
  <c r="DZ266" i="2"/>
  <c r="EA266" i="2"/>
  <c r="EB266" i="2"/>
  <c r="DZ267" i="2"/>
  <c r="EA267" i="2"/>
  <c r="EB267" i="2"/>
  <c r="DZ268" i="2"/>
  <c r="EA268" i="2"/>
  <c r="EB268" i="2"/>
  <c r="DZ269" i="2"/>
  <c r="EA269" i="2"/>
  <c r="EB269" i="2"/>
  <c r="DZ270" i="2"/>
  <c r="EA270" i="2"/>
  <c r="EB270" i="2"/>
  <c r="DZ62" i="2"/>
  <c r="EA62" i="2"/>
  <c r="EB62" i="2"/>
  <c r="DZ271" i="2"/>
  <c r="EA271" i="2"/>
  <c r="EB271" i="2"/>
  <c r="DZ272" i="2"/>
  <c r="EA272" i="2"/>
  <c r="EB272" i="2"/>
  <c r="DZ273" i="2"/>
  <c r="EA273" i="2"/>
  <c r="EB273" i="2"/>
  <c r="DZ274" i="2"/>
  <c r="EA274" i="2"/>
  <c r="EB274" i="2"/>
  <c r="DZ275" i="2"/>
  <c r="EA275" i="2"/>
  <c r="EB275" i="2"/>
  <c r="DZ276" i="2"/>
  <c r="EA276" i="2"/>
  <c r="EB276" i="2"/>
  <c r="DZ277" i="2"/>
  <c r="EA277" i="2"/>
  <c r="EB277" i="2"/>
  <c r="DZ278" i="2"/>
  <c r="EA278" i="2"/>
  <c r="EB278" i="2"/>
  <c r="DZ279" i="2"/>
  <c r="EA279" i="2"/>
  <c r="EB279" i="2"/>
  <c r="DZ280" i="2"/>
  <c r="EA280" i="2"/>
  <c r="EB280" i="2"/>
  <c r="DZ281" i="2"/>
  <c r="EA281" i="2"/>
  <c r="EB281" i="2"/>
  <c r="DZ11" i="2"/>
  <c r="EA11" i="2"/>
  <c r="EB11" i="2"/>
  <c r="DZ282" i="2"/>
  <c r="EA282" i="2"/>
  <c r="EB282" i="2"/>
  <c r="DZ283" i="2"/>
  <c r="EA283" i="2"/>
  <c r="EB283" i="2"/>
  <c r="DZ284" i="2"/>
  <c r="EA284" i="2"/>
  <c r="EB284" i="2"/>
  <c r="DZ285" i="2"/>
  <c r="EA285" i="2"/>
  <c r="EB285" i="2"/>
  <c r="DZ286" i="2"/>
  <c r="EA286" i="2"/>
  <c r="EB286" i="2"/>
  <c r="DZ287" i="2"/>
  <c r="EA287" i="2"/>
  <c r="EB287" i="2"/>
  <c r="DZ12" i="2"/>
  <c r="EA12" i="2"/>
  <c r="EB12" i="2"/>
  <c r="DZ288" i="2"/>
  <c r="EA288" i="2"/>
  <c r="EB288" i="2"/>
  <c r="DZ289" i="2"/>
  <c r="EA289" i="2"/>
  <c r="EB289" i="2"/>
  <c r="DZ290" i="2"/>
  <c r="EA290" i="2"/>
  <c r="EB290" i="2"/>
  <c r="DZ291" i="2"/>
  <c r="EA291" i="2"/>
  <c r="EB291" i="2"/>
  <c r="DZ63" i="2"/>
  <c r="EA63" i="2"/>
  <c r="EB63" i="2"/>
  <c r="DZ292" i="2"/>
  <c r="EA292" i="2"/>
  <c r="EB292" i="2"/>
  <c r="DZ64" i="2"/>
  <c r="EA64" i="2"/>
  <c r="EB64" i="2"/>
  <c r="DZ293" i="2"/>
  <c r="EA293" i="2"/>
  <c r="EB293" i="2"/>
  <c r="DZ294" i="2"/>
  <c r="EA294" i="2"/>
  <c r="EB294" i="2"/>
  <c r="DZ295" i="2"/>
  <c r="EA295" i="2"/>
  <c r="EB295" i="2"/>
  <c r="DZ296" i="2"/>
  <c r="EA296" i="2"/>
  <c r="EB296" i="2"/>
  <c r="DZ297" i="2"/>
  <c r="EA297" i="2"/>
  <c r="EB297" i="2"/>
  <c r="DZ298" i="2"/>
  <c r="EA298" i="2"/>
  <c r="EB298" i="2"/>
  <c r="DZ65" i="2"/>
  <c r="EA65" i="2"/>
  <c r="EB65" i="2"/>
  <c r="DZ66" i="2"/>
  <c r="EA66" i="2"/>
  <c r="EB66" i="2"/>
  <c r="DZ67" i="2"/>
  <c r="EA67" i="2"/>
  <c r="EB67" i="2"/>
  <c r="DZ68" i="2"/>
  <c r="EA68" i="2"/>
  <c r="EB68" i="2"/>
  <c r="DZ299" i="2"/>
  <c r="EA299" i="2"/>
  <c r="EB299" i="2"/>
  <c r="DZ300" i="2"/>
  <c r="EA300" i="2"/>
  <c r="EB300" i="2"/>
  <c r="DZ301" i="2"/>
  <c r="EA301" i="2"/>
  <c r="EB301" i="2"/>
  <c r="DZ13" i="2"/>
  <c r="EA13" i="2"/>
  <c r="EB13" i="2"/>
  <c r="DZ69" i="2"/>
  <c r="EA69" i="2"/>
  <c r="EB69" i="2"/>
  <c r="DZ302" i="2"/>
  <c r="EA302" i="2"/>
  <c r="EB302" i="2"/>
  <c r="DZ303" i="2"/>
  <c r="EA303" i="2"/>
  <c r="EB303" i="2"/>
  <c r="DZ304" i="2"/>
  <c r="EA304" i="2"/>
  <c r="EB304" i="2"/>
  <c r="DZ305" i="2"/>
  <c r="EA305" i="2"/>
  <c r="EB305" i="2"/>
  <c r="DZ306" i="2"/>
  <c r="EA306" i="2"/>
  <c r="EB306" i="2"/>
  <c r="DZ307" i="2"/>
  <c r="EA307" i="2"/>
  <c r="EB307" i="2"/>
  <c r="DZ308" i="2"/>
  <c r="EA308" i="2"/>
  <c r="EB308" i="2"/>
  <c r="DZ309" i="2"/>
  <c r="EA309" i="2"/>
  <c r="EB309" i="2"/>
  <c r="DZ310" i="2"/>
  <c r="EA310" i="2"/>
  <c r="EB310" i="2"/>
  <c r="DZ14" i="2"/>
  <c r="EA14" i="2"/>
  <c r="EB14" i="2"/>
  <c r="DZ15" i="2"/>
  <c r="EA15" i="2"/>
  <c r="EB15" i="2"/>
  <c r="DZ311" i="2"/>
  <c r="EA311" i="2"/>
  <c r="EB311" i="2"/>
  <c r="DZ16" i="2"/>
  <c r="EA16" i="2"/>
  <c r="EB16" i="2"/>
  <c r="DZ312" i="2"/>
  <c r="EA312" i="2"/>
  <c r="EB312" i="2"/>
  <c r="DZ70" i="2"/>
  <c r="EA70" i="2"/>
  <c r="EB70" i="2"/>
  <c r="DZ313" i="2"/>
  <c r="EA313" i="2"/>
  <c r="EB313" i="2"/>
  <c r="DZ314" i="2"/>
  <c r="EA314" i="2"/>
  <c r="EB314" i="2"/>
  <c r="DZ315" i="2"/>
  <c r="EA315" i="2"/>
  <c r="EB315" i="2"/>
  <c r="DZ316" i="2"/>
  <c r="EA316" i="2"/>
  <c r="EB316" i="2"/>
  <c r="DZ317" i="2"/>
  <c r="EA317" i="2"/>
  <c r="EB317" i="2"/>
  <c r="DZ318" i="2"/>
  <c r="EA318" i="2"/>
  <c r="EB318" i="2"/>
  <c r="DZ17" i="2"/>
  <c r="EA17" i="2"/>
  <c r="EB17" i="2"/>
  <c r="DZ319" i="2"/>
  <c r="EA319" i="2"/>
  <c r="EB319" i="2"/>
  <c r="DZ71" i="2"/>
  <c r="EA71" i="2"/>
  <c r="EB71" i="2"/>
  <c r="DZ320" i="2"/>
  <c r="EA320" i="2"/>
  <c r="EB320" i="2"/>
  <c r="DZ321" i="2"/>
  <c r="EA321" i="2"/>
  <c r="EB321" i="2"/>
  <c r="DZ322" i="2"/>
  <c r="EA322" i="2"/>
  <c r="EB322" i="2"/>
  <c r="DZ323" i="2"/>
  <c r="EA323" i="2"/>
  <c r="EB323" i="2"/>
  <c r="DZ324" i="2"/>
  <c r="EA324" i="2"/>
  <c r="EB324" i="2"/>
  <c r="DZ325" i="2"/>
  <c r="EA325" i="2"/>
  <c r="EB325" i="2"/>
  <c r="DZ326" i="2"/>
  <c r="EA326" i="2"/>
  <c r="EB326" i="2"/>
  <c r="DZ327" i="2"/>
  <c r="EA327" i="2"/>
  <c r="EB327" i="2"/>
  <c r="DZ328" i="2"/>
  <c r="EA328" i="2"/>
  <c r="EB328" i="2"/>
  <c r="DZ72" i="2"/>
  <c r="EA72" i="2"/>
  <c r="EB72" i="2"/>
  <c r="DZ329" i="2"/>
  <c r="EA329" i="2"/>
  <c r="EB329" i="2"/>
  <c r="DZ73" i="2"/>
  <c r="EA73" i="2"/>
  <c r="EB73" i="2"/>
  <c r="DZ74" i="2"/>
  <c r="EA74" i="2"/>
  <c r="EB74" i="2"/>
  <c r="DZ330" i="2"/>
  <c r="EA330" i="2"/>
  <c r="EB330" i="2"/>
  <c r="DZ75" i="2"/>
  <c r="EA75" i="2"/>
  <c r="EB75" i="2"/>
  <c r="DZ331" i="2"/>
  <c r="EA331" i="2"/>
  <c r="EB331" i="2"/>
  <c r="DZ332" i="2"/>
  <c r="EA332" i="2"/>
  <c r="EB332" i="2"/>
  <c r="DZ333" i="2"/>
  <c r="EA333" i="2"/>
  <c r="EB333" i="2"/>
  <c r="DZ334" i="2"/>
  <c r="EA334" i="2"/>
  <c r="EB334" i="2"/>
  <c r="DZ335" i="2"/>
  <c r="EA335" i="2"/>
  <c r="EB335" i="2"/>
  <c r="DZ336" i="2"/>
  <c r="EA336" i="2"/>
  <c r="EB336" i="2"/>
  <c r="DZ337" i="2"/>
  <c r="EA337" i="2"/>
  <c r="EB337" i="2"/>
  <c r="DZ76" i="2"/>
  <c r="EA76" i="2"/>
  <c r="EB76" i="2"/>
  <c r="DZ77" i="2"/>
  <c r="EA77" i="2"/>
  <c r="EB77" i="2"/>
  <c r="DZ338" i="2"/>
  <c r="EA338" i="2"/>
  <c r="EB338" i="2"/>
  <c r="DZ339" i="2"/>
  <c r="EA339" i="2"/>
  <c r="EB339" i="2"/>
  <c r="DZ340" i="2"/>
  <c r="EA340" i="2"/>
  <c r="EB340" i="2"/>
  <c r="DZ341" i="2"/>
  <c r="EA341" i="2"/>
  <c r="EB341" i="2"/>
  <c r="DZ342" i="2"/>
  <c r="EA342" i="2"/>
  <c r="EB342" i="2"/>
  <c r="DZ343" i="2"/>
  <c r="EA343" i="2"/>
  <c r="EB343" i="2"/>
  <c r="DZ344" i="2"/>
  <c r="EA344" i="2"/>
  <c r="EB344" i="2"/>
  <c r="DZ345" i="2"/>
  <c r="EA345" i="2"/>
  <c r="EB345" i="2"/>
  <c r="DZ346" i="2"/>
  <c r="EA346" i="2"/>
  <c r="EB346" i="2"/>
  <c r="DZ347" i="2"/>
  <c r="EA347" i="2"/>
  <c r="EB347" i="2"/>
  <c r="DZ18" i="2"/>
  <c r="EA18" i="2"/>
  <c r="EB18" i="2"/>
  <c r="DZ348" i="2"/>
  <c r="EA348" i="2"/>
  <c r="EB348" i="2"/>
  <c r="DZ31" i="2"/>
  <c r="EA31" i="2"/>
  <c r="EB31" i="2"/>
  <c r="DZ349" i="2"/>
  <c r="EA349" i="2"/>
  <c r="EB349" i="2"/>
  <c r="DZ350" i="2"/>
  <c r="EA350" i="2"/>
  <c r="EB350" i="2"/>
  <c r="DZ351" i="2"/>
  <c r="EA351" i="2"/>
  <c r="EB351" i="2"/>
  <c r="DZ352" i="2"/>
  <c r="EA352" i="2"/>
  <c r="EB352" i="2"/>
  <c r="DZ19" i="2"/>
  <c r="EA19" i="2"/>
  <c r="EB19" i="2"/>
  <c r="DZ353" i="2"/>
  <c r="EA353" i="2"/>
  <c r="EB353" i="2"/>
  <c r="DZ354" i="2"/>
  <c r="EA354" i="2"/>
  <c r="EB354" i="2"/>
  <c r="DZ355" i="2"/>
  <c r="EA355" i="2"/>
  <c r="EB355" i="2"/>
  <c r="DZ356" i="2"/>
  <c r="EA356" i="2"/>
  <c r="EB356" i="2"/>
  <c r="DZ86" i="2"/>
  <c r="EA86" i="2"/>
  <c r="EB86" i="2"/>
  <c r="DZ357" i="2"/>
  <c r="EA357" i="2"/>
  <c r="EB357" i="2"/>
  <c r="DZ358" i="2"/>
  <c r="EA358" i="2"/>
  <c r="EB358" i="2"/>
  <c r="DZ359" i="2"/>
  <c r="EA359" i="2"/>
  <c r="EB359" i="2"/>
  <c r="DZ360" i="2"/>
  <c r="EA360" i="2"/>
  <c r="EB360" i="2"/>
  <c r="DZ361" i="2"/>
  <c r="EA361" i="2"/>
  <c r="EB361" i="2"/>
  <c r="DZ20" i="2"/>
  <c r="EA20" i="2"/>
  <c r="EB20" i="2"/>
  <c r="DZ87" i="2"/>
  <c r="EA87" i="2"/>
  <c r="EB87" i="2"/>
  <c r="DZ78" i="2"/>
  <c r="EA78" i="2"/>
  <c r="EB78" i="2"/>
  <c r="DZ362" i="2"/>
  <c r="EA362" i="2"/>
  <c r="EB362" i="2"/>
  <c r="DZ21" i="2"/>
  <c r="EA21" i="2"/>
  <c r="EB21" i="2"/>
  <c r="DZ363" i="2"/>
  <c r="EA363" i="2"/>
  <c r="EB363" i="2"/>
  <c r="DZ364" i="2"/>
  <c r="EA364" i="2"/>
  <c r="EB364" i="2"/>
  <c r="DZ365" i="2"/>
  <c r="EA365" i="2"/>
  <c r="EB365" i="2"/>
  <c r="DZ366" i="2"/>
  <c r="EA366" i="2"/>
  <c r="EB366" i="2"/>
  <c r="DZ367" i="2"/>
  <c r="EA367" i="2"/>
  <c r="EB367" i="2"/>
  <c r="DZ368" i="2"/>
  <c r="EA368" i="2"/>
  <c r="EB368" i="2"/>
  <c r="DZ22" i="2"/>
  <c r="EA22" i="2"/>
  <c r="EB22" i="2"/>
  <c r="DZ369" i="2"/>
  <c r="EA369" i="2"/>
  <c r="EB369" i="2"/>
  <c r="DZ370" i="2"/>
  <c r="EA370" i="2"/>
  <c r="EB370" i="2"/>
  <c r="DZ371" i="2"/>
  <c r="EA371" i="2"/>
  <c r="EB371" i="2"/>
  <c r="DZ372" i="2"/>
  <c r="EA372" i="2"/>
  <c r="EB372" i="2"/>
  <c r="DZ79" i="2"/>
  <c r="EA79" i="2"/>
  <c r="EB79" i="2"/>
  <c r="DZ23" i="2"/>
  <c r="EA23" i="2"/>
  <c r="EB23" i="2"/>
  <c r="DZ88" i="2"/>
  <c r="EA88" i="2"/>
  <c r="EB88" i="2"/>
  <c r="DY89" i="2"/>
  <c r="DY32" i="2"/>
  <c r="DY90" i="2"/>
  <c r="DY91" i="2"/>
  <c r="DY92" i="2"/>
  <c r="DY93" i="2"/>
  <c r="DY94" i="2"/>
  <c r="DY95" i="2"/>
  <c r="DY96" i="2"/>
  <c r="DY97" i="2"/>
  <c r="DY98" i="2"/>
  <c r="DY2" i="2"/>
  <c r="DY99" i="2"/>
  <c r="DY100" i="2"/>
  <c r="DY101" i="2"/>
  <c r="DY102" i="2"/>
  <c r="DY103" i="2"/>
  <c r="DY25" i="2"/>
  <c r="DY104" i="2"/>
  <c r="DY105" i="2"/>
  <c r="DY26" i="2"/>
  <c r="DY106" i="2"/>
  <c r="DY107" i="2"/>
  <c r="DY108" i="2"/>
  <c r="DY109" i="2"/>
  <c r="DY3" i="2"/>
  <c r="DY110" i="2"/>
  <c r="DY111" i="2"/>
  <c r="DY27" i="2"/>
  <c r="DY112" i="2"/>
  <c r="DY33" i="2"/>
  <c r="DY113" i="2"/>
  <c r="DY114" i="2"/>
  <c r="DY115" i="2"/>
  <c r="DY116" i="2"/>
  <c r="DY34" i="2"/>
  <c r="DY117" i="2"/>
  <c r="DY118" i="2"/>
  <c r="DY119" i="2"/>
  <c r="DY120" i="2"/>
  <c r="DY35" i="2"/>
  <c r="DY121" i="2"/>
  <c r="DY122" i="2"/>
  <c r="DY123" i="2"/>
  <c r="DY124" i="2"/>
  <c r="DY36" i="2"/>
  <c r="DY125" i="2"/>
  <c r="DY126" i="2"/>
  <c r="DY127" i="2"/>
  <c r="DY128" i="2"/>
  <c r="DY129" i="2"/>
  <c r="DY130" i="2"/>
  <c r="DY131" i="2"/>
  <c r="DY4" i="2"/>
  <c r="DY5" i="2"/>
  <c r="DY132" i="2"/>
  <c r="DY133" i="2"/>
  <c r="DY134" i="2"/>
  <c r="DY135" i="2"/>
  <c r="DY136" i="2"/>
  <c r="DY137" i="2"/>
  <c r="DY37" i="2"/>
  <c r="DY138" i="2"/>
  <c r="DY139" i="2"/>
  <c r="DY140" i="2"/>
  <c r="DY141" i="2"/>
  <c r="DY142" i="2"/>
  <c r="DY143" i="2"/>
  <c r="DY144" i="2"/>
  <c r="DY145" i="2"/>
  <c r="DY146" i="2"/>
  <c r="DY147" i="2"/>
  <c r="DY148" i="2"/>
  <c r="DY149" i="2"/>
  <c r="DY6" i="2"/>
  <c r="DY150" i="2"/>
  <c r="DY151" i="2"/>
  <c r="DY152" i="2"/>
  <c r="DY153" i="2"/>
  <c r="DY154" i="2"/>
  <c r="DY155" i="2"/>
  <c r="DY156" i="2"/>
  <c r="DY157" i="2"/>
  <c r="DY38" i="2"/>
  <c r="DY39" i="2"/>
  <c r="DY158" i="2"/>
  <c r="DY159" i="2"/>
  <c r="DY40" i="2"/>
  <c r="DY160" i="2"/>
  <c r="DY161" i="2"/>
  <c r="DY162" i="2"/>
  <c r="DY41" i="2"/>
  <c r="DY163" i="2"/>
  <c r="DY164" i="2"/>
  <c r="DY165" i="2"/>
  <c r="DY166" i="2"/>
  <c r="DY167" i="2"/>
  <c r="DY168" i="2"/>
  <c r="DY169" i="2"/>
  <c r="DY170" i="2"/>
  <c r="DY171" i="2"/>
  <c r="DY172" i="2"/>
  <c r="DY173" i="2"/>
  <c r="DY174" i="2"/>
  <c r="DY175" i="2"/>
  <c r="DY176" i="2"/>
  <c r="DY177" i="2"/>
  <c r="DY42" i="2"/>
  <c r="DY80" i="2"/>
  <c r="DY178" i="2"/>
  <c r="DY43" i="2"/>
  <c r="DY179" i="2"/>
  <c r="DY180" i="2"/>
  <c r="DY81" i="2"/>
  <c r="DY181" i="2"/>
  <c r="DY82" i="2"/>
  <c r="DY182" i="2"/>
  <c r="DY28" i="2"/>
  <c r="DY183" i="2"/>
  <c r="DY184" i="2"/>
  <c r="DY185" i="2"/>
  <c r="DY44" i="2"/>
  <c r="DY186" i="2"/>
  <c r="DY187" i="2"/>
  <c r="DY188" i="2"/>
  <c r="DY189" i="2"/>
  <c r="DY7" i="2"/>
  <c r="DY190" i="2"/>
  <c r="DY191" i="2"/>
  <c r="DY45" i="2"/>
  <c r="DY192" i="2"/>
  <c r="DY193" i="2"/>
  <c r="DY194" i="2"/>
  <c r="DY195" i="2"/>
  <c r="DY196" i="2"/>
  <c r="DY197" i="2"/>
  <c r="DY46" i="2"/>
  <c r="DY198" i="2"/>
  <c r="DY199" i="2"/>
  <c r="DY200" i="2"/>
  <c r="DY201" i="2"/>
  <c r="DY202" i="2"/>
  <c r="DY47" i="2"/>
  <c r="DY48" i="2"/>
  <c r="DY203" i="2"/>
  <c r="DY204" i="2"/>
  <c r="DY205" i="2"/>
  <c r="DY206" i="2"/>
  <c r="DY29" i="2"/>
  <c r="DY207" i="2"/>
  <c r="DY208" i="2"/>
  <c r="DY209" i="2"/>
  <c r="DY210" i="2"/>
  <c r="DY211" i="2"/>
  <c r="DY212" i="2"/>
  <c r="DY49" i="2"/>
  <c r="DY213" i="2"/>
  <c r="DY214" i="2"/>
  <c r="DY215" i="2"/>
  <c r="DY216" i="2"/>
  <c r="DY217" i="2"/>
  <c r="DY218" i="2"/>
  <c r="DY83" i="2"/>
  <c r="DY219" i="2"/>
  <c r="DY220" i="2"/>
  <c r="DY221" i="2"/>
  <c r="DY222" i="2"/>
  <c r="DY223" i="2"/>
  <c r="DY8" i="2"/>
  <c r="DY224" i="2"/>
  <c r="DY225" i="2"/>
  <c r="DY9" i="2"/>
  <c r="DY226" i="2"/>
  <c r="DY50" i="2"/>
  <c r="DY227" i="2"/>
  <c r="DY228" i="2"/>
  <c r="DY229" i="2"/>
  <c r="DY230" i="2"/>
  <c r="DY231" i="2"/>
  <c r="DY232" i="2"/>
  <c r="DY51" i="2"/>
  <c r="DY233" i="2"/>
  <c r="DY234" i="2"/>
  <c r="DY235" i="2"/>
  <c r="DY236" i="2"/>
  <c r="DY237" i="2"/>
  <c r="DY238" i="2"/>
  <c r="DY239" i="2"/>
  <c r="DY240" i="2"/>
  <c r="DY241" i="2"/>
  <c r="DY242" i="2"/>
  <c r="DY24" i="2"/>
  <c r="DY30" i="2"/>
  <c r="DY243" i="2"/>
  <c r="DY52" i="2"/>
  <c r="DY53" i="2"/>
  <c r="DY244" i="2"/>
  <c r="DY245" i="2"/>
  <c r="DY246" i="2"/>
  <c r="DY247" i="2"/>
  <c r="DY54" i="2"/>
  <c r="DY248" i="2"/>
  <c r="DY249" i="2"/>
  <c r="DY55" i="2"/>
  <c r="DY56" i="2"/>
  <c r="DY250" i="2"/>
  <c r="DY251" i="2"/>
  <c r="DY252" i="2"/>
  <c r="DY84" i="2"/>
  <c r="DY253" i="2"/>
  <c r="DY254" i="2"/>
  <c r="DY255" i="2"/>
  <c r="DY57" i="2"/>
  <c r="DY10" i="2"/>
  <c r="DY58" i="2"/>
  <c r="DY256" i="2"/>
  <c r="DY257" i="2"/>
  <c r="DY258" i="2"/>
  <c r="DY259" i="2"/>
  <c r="DY59" i="2"/>
  <c r="DY260" i="2"/>
  <c r="DY60" i="2"/>
  <c r="DY261" i="2"/>
  <c r="DY262" i="2"/>
  <c r="DY263" i="2"/>
  <c r="DY61" i="2"/>
  <c r="DY264" i="2"/>
  <c r="DY85" i="2"/>
  <c r="DY265" i="2"/>
  <c r="DY266" i="2"/>
  <c r="DY267" i="2"/>
  <c r="DY268" i="2"/>
  <c r="DY269" i="2"/>
  <c r="DY270" i="2"/>
  <c r="DY62" i="2"/>
  <c r="DY271" i="2"/>
  <c r="DY272" i="2"/>
  <c r="DY273" i="2"/>
  <c r="DY274" i="2"/>
  <c r="DY275" i="2"/>
  <c r="DY276" i="2"/>
  <c r="DY277" i="2"/>
  <c r="DY278" i="2"/>
  <c r="DY279" i="2"/>
  <c r="DY280" i="2"/>
  <c r="DY281" i="2"/>
  <c r="DY11" i="2"/>
  <c r="DY282" i="2"/>
  <c r="DY283" i="2"/>
  <c r="DY284" i="2"/>
  <c r="DY285" i="2"/>
  <c r="DY286" i="2"/>
  <c r="DY287" i="2"/>
  <c r="DY12" i="2"/>
  <c r="DY288" i="2"/>
  <c r="DY289" i="2"/>
  <c r="DY290" i="2"/>
  <c r="DY291" i="2"/>
  <c r="DY63" i="2"/>
  <c r="DY292" i="2"/>
  <c r="DY64" i="2"/>
  <c r="DY293" i="2"/>
  <c r="DY294" i="2"/>
  <c r="DY295" i="2"/>
  <c r="DY296" i="2"/>
  <c r="DY297" i="2"/>
  <c r="DY298" i="2"/>
  <c r="DY65" i="2"/>
  <c r="DY66" i="2"/>
  <c r="DY67" i="2"/>
  <c r="DY68" i="2"/>
  <c r="DY299" i="2"/>
  <c r="DY300" i="2"/>
  <c r="DY301" i="2"/>
  <c r="DY13" i="2"/>
  <c r="DY69" i="2"/>
  <c r="DY302" i="2"/>
  <c r="DY303" i="2"/>
  <c r="DY304" i="2"/>
  <c r="DY305" i="2"/>
  <c r="DY306" i="2"/>
  <c r="DY307" i="2"/>
  <c r="DY308" i="2"/>
  <c r="DY309" i="2"/>
  <c r="DY310" i="2"/>
  <c r="DY14" i="2"/>
  <c r="DY15" i="2"/>
  <c r="DY311" i="2"/>
  <c r="DY16" i="2"/>
  <c r="DY312" i="2"/>
  <c r="DY70" i="2"/>
  <c r="DY313" i="2"/>
  <c r="DY314" i="2"/>
  <c r="DY315" i="2"/>
  <c r="DY316" i="2"/>
  <c r="DY317" i="2"/>
  <c r="DY318" i="2"/>
  <c r="DY17" i="2"/>
  <c r="DY319" i="2"/>
  <c r="DY71" i="2"/>
  <c r="DY320" i="2"/>
  <c r="DY321" i="2"/>
  <c r="DY322" i="2"/>
  <c r="DY323" i="2"/>
  <c r="DY324" i="2"/>
  <c r="DY325" i="2"/>
  <c r="DY326" i="2"/>
  <c r="DY327" i="2"/>
  <c r="DY328" i="2"/>
  <c r="DY72" i="2"/>
  <c r="DY329" i="2"/>
  <c r="DY73" i="2"/>
  <c r="DY74" i="2"/>
  <c r="DY330" i="2"/>
  <c r="DY75" i="2"/>
  <c r="DY331" i="2"/>
  <c r="DY332" i="2"/>
  <c r="DY333" i="2"/>
  <c r="DY334" i="2"/>
  <c r="DY335" i="2"/>
  <c r="DY336" i="2"/>
  <c r="DY337" i="2"/>
  <c r="DY76" i="2"/>
  <c r="DY77" i="2"/>
  <c r="DY338" i="2"/>
  <c r="DY339" i="2"/>
  <c r="DY340" i="2"/>
  <c r="DY341" i="2"/>
  <c r="DY342" i="2"/>
  <c r="DY343" i="2"/>
  <c r="DY344" i="2"/>
  <c r="DY345" i="2"/>
  <c r="DY346" i="2"/>
  <c r="DY347" i="2"/>
  <c r="DY18" i="2"/>
  <c r="DY348" i="2"/>
  <c r="DY31" i="2"/>
  <c r="DY349" i="2"/>
  <c r="DY350" i="2"/>
  <c r="DY351" i="2"/>
  <c r="DY352" i="2"/>
  <c r="DY19" i="2"/>
  <c r="DY353" i="2"/>
  <c r="DY354" i="2"/>
  <c r="DY355" i="2"/>
  <c r="DY356" i="2"/>
  <c r="DY86" i="2"/>
  <c r="DY357" i="2"/>
  <c r="DY358" i="2"/>
  <c r="DY359" i="2"/>
  <c r="DY360" i="2"/>
  <c r="DY361" i="2"/>
  <c r="DY20" i="2"/>
  <c r="DY87" i="2"/>
  <c r="DY78" i="2"/>
  <c r="DY362" i="2"/>
  <c r="DY21" i="2"/>
  <c r="DY363" i="2"/>
  <c r="DY364" i="2"/>
  <c r="DY365" i="2"/>
  <c r="DY366" i="2"/>
  <c r="DY367" i="2"/>
  <c r="DY368" i="2"/>
  <c r="DY22" i="2"/>
  <c r="DY369" i="2"/>
  <c r="DY370" i="2"/>
  <c r="DY371" i="2"/>
  <c r="DY372" i="2"/>
  <c r="DY79" i="2"/>
  <c r="DY23" i="2"/>
  <c r="DY88" i="2"/>
  <c r="DQ89" i="2"/>
  <c r="DR89" i="2"/>
  <c r="DS89" i="2"/>
  <c r="DT89" i="2"/>
  <c r="DU89" i="2"/>
  <c r="DV89" i="2"/>
  <c r="DW89" i="2"/>
  <c r="DX89" i="2"/>
  <c r="DQ32" i="2"/>
  <c r="DR32" i="2"/>
  <c r="DS32" i="2"/>
  <c r="DT32" i="2"/>
  <c r="DU32" i="2"/>
  <c r="DV32" i="2"/>
  <c r="DW32" i="2"/>
  <c r="DX32" i="2"/>
  <c r="DQ90" i="2"/>
  <c r="DR90" i="2"/>
  <c r="DS90" i="2"/>
  <c r="DT90" i="2"/>
  <c r="DU90" i="2"/>
  <c r="DV90" i="2"/>
  <c r="DW90" i="2"/>
  <c r="DX90" i="2"/>
  <c r="DQ91" i="2"/>
  <c r="DR91" i="2"/>
  <c r="DS91" i="2"/>
  <c r="DT91" i="2"/>
  <c r="DU91" i="2"/>
  <c r="DV91" i="2"/>
  <c r="DW91" i="2"/>
  <c r="DX91" i="2"/>
  <c r="DQ92" i="2"/>
  <c r="DR92" i="2"/>
  <c r="DS92" i="2"/>
  <c r="DT92" i="2"/>
  <c r="DU92" i="2"/>
  <c r="DV92" i="2"/>
  <c r="DW92" i="2"/>
  <c r="DX92" i="2"/>
  <c r="DQ93" i="2"/>
  <c r="DR93" i="2"/>
  <c r="DS93" i="2"/>
  <c r="DT93" i="2"/>
  <c r="DU93" i="2"/>
  <c r="DV93" i="2"/>
  <c r="DW93" i="2"/>
  <c r="DX93" i="2"/>
  <c r="DQ94" i="2"/>
  <c r="DR94" i="2"/>
  <c r="DS94" i="2"/>
  <c r="DT94" i="2"/>
  <c r="DU94" i="2"/>
  <c r="DV94" i="2"/>
  <c r="DW94" i="2"/>
  <c r="DX94" i="2"/>
  <c r="DQ95" i="2"/>
  <c r="DR95" i="2"/>
  <c r="DS95" i="2"/>
  <c r="DT95" i="2"/>
  <c r="DU95" i="2"/>
  <c r="DV95" i="2"/>
  <c r="DW95" i="2"/>
  <c r="DX95" i="2"/>
  <c r="DQ96" i="2"/>
  <c r="DR96" i="2"/>
  <c r="DS96" i="2"/>
  <c r="DT96" i="2"/>
  <c r="DU96" i="2"/>
  <c r="DV96" i="2"/>
  <c r="DW96" i="2"/>
  <c r="DX96" i="2"/>
  <c r="DQ97" i="2"/>
  <c r="DR97" i="2"/>
  <c r="DS97" i="2"/>
  <c r="DT97" i="2"/>
  <c r="DU97" i="2"/>
  <c r="DV97" i="2"/>
  <c r="DW97" i="2"/>
  <c r="DX97" i="2"/>
  <c r="DQ98" i="2"/>
  <c r="DR98" i="2"/>
  <c r="DS98" i="2"/>
  <c r="DT98" i="2"/>
  <c r="DU98" i="2"/>
  <c r="DV98" i="2"/>
  <c r="DW98" i="2"/>
  <c r="DX98" i="2"/>
  <c r="DQ2" i="2"/>
  <c r="DR2" i="2"/>
  <c r="DS2" i="2"/>
  <c r="DT2" i="2"/>
  <c r="DU2" i="2"/>
  <c r="DV2" i="2"/>
  <c r="DW2" i="2"/>
  <c r="DX2" i="2"/>
  <c r="DQ99" i="2"/>
  <c r="DR99" i="2"/>
  <c r="DS99" i="2"/>
  <c r="DT99" i="2"/>
  <c r="DU99" i="2"/>
  <c r="DV99" i="2"/>
  <c r="DW99" i="2"/>
  <c r="DX99" i="2"/>
  <c r="DQ100" i="2"/>
  <c r="DR100" i="2"/>
  <c r="DS100" i="2"/>
  <c r="DT100" i="2"/>
  <c r="DU100" i="2"/>
  <c r="DV100" i="2"/>
  <c r="DW100" i="2"/>
  <c r="DX100" i="2"/>
  <c r="DQ101" i="2"/>
  <c r="DR101" i="2"/>
  <c r="DS101" i="2"/>
  <c r="DT101" i="2"/>
  <c r="DU101" i="2"/>
  <c r="DV101" i="2"/>
  <c r="DW101" i="2"/>
  <c r="DX101" i="2"/>
  <c r="DQ102" i="2"/>
  <c r="DR102" i="2"/>
  <c r="DS102" i="2"/>
  <c r="DT102" i="2"/>
  <c r="DU102" i="2"/>
  <c r="DV102" i="2"/>
  <c r="DW102" i="2"/>
  <c r="DX102" i="2"/>
  <c r="DQ103" i="2"/>
  <c r="DR103" i="2"/>
  <c r="DS103" i="2"/>
  <c r="DT103" i="2"/>
  <c r="DU103" i="2"/>
  <c r="DV103" i="2"/>
  <c r="DW103" i="2"/>
  <c r="DX103" i="2"/>
  <c r="DQ25" i="2"/>
  <c r="DR25" i="2"/>
  <c r="DS25" i="2"/>
  <c r="DT25" i="2"/>
  <c r="DU25" i="2"/>
  <c r="DV25" i="2"/>
  <c r="DW25" i="2"/>
  <c r="DX25" i="2"/>
  <c r="DQ104" i="2"/>
  <c r="DR104" i="2"/>
  <c r="DS104" i="2"/>
  <c r="DT104" i="2"/>
  <c r="DU104" i="2"/>
  <c r="DV104" i="2"/>
  <c r="DW104" i="2"/>
  <c r="DX104" i="2"/>
  <c r="DQ105" i="2"/>
  <c r="DR105" i="2"/>
  <c r="DS105" i="2"/>
  <c r="DT105" i="2"/>
  <c r="DU105" i="2"/>
  <c r="DV105" i="2"/>
  <c r="DW105" i="2"/>
  <c r="DX105" i="2"/>
  <c r="DQ26" i="2"/>
  <c r="DR26" i="2"/>
  <c r="DS26" i="2"/>
  <c r="DT26" i="2"/>
  <c r="DU26" i="2"/>
  <c r="DV26" i="2"/>
  <c r="DW26" i="2"/>
  <c r="DX26" i="2"/>
  <c r="DQ106" i="2"/>
  <c r="DR106" i="2"/>
  <c r="DS106" i="2"/>
  <c r="DT106" i="2"/>
  <c r="DU106" i="2"/>
  <c r="DV106" i="2"/>
  <c r="DW106" i="2"/>
  <c r="DX106" i="2"/>
  <c r="DQ107" i="2"/>
  <c r="DR107" i="2"/>
  <c r="DS107" i="2"/>
  <c r="DT107" i="2"/>
  <c r="DU107" i="2"/>
  <c r="DV107" i="2"/>
  <c r="DW107" i="2"/>
  <c r="DX107" i="2"/>
  <c r="DQ108" i="2"/>
  <c r="DR108" i="2"/>
  <c r="DS108" i="2"/>
  <c r="DT108" i="2"/>
  <c r="DU108" i="2"/>
  <c r="DV108" i="2"/>
  <c r="DW108" i="2"/>
  <c r="DX108" i="2"/>
  <c r="DQ109" i="2"/>
  <c r="DR109" i="2"/>
  <c r="DS109" i="2"/>
  <c r="DT109" i="2"/>
  <c r="DU109" i="2"/>
  <c r="DV109" i="2"/>
  <c r="DW109" i="2"/>
  <c r="DX109" i="2"/>
  <c r="DQ3" i="2"/>
  <c r="DR3" i="2"/>
  <c r="DS3" i="2"/>
  <c r="DT3" i="2"/>
  <c r="DU3" i="2"/>
  <c r="DV3" i="2"/>
  <c r="DW3" i="2"/>
  <c r="DX3" i="2"/>
  <c r="DQ110" i="2"/>
  <c r="DR110" i="2"/>
  <c r="DS110" i="2"/>
  <c r="DT110" i="2"/>
  <c r="DU110" i="2"/>
  <c r="DV110" i="2"/>
  <c r="DW110" i="2"/>
  <c r="DX110" i="2"/>
  <c r="DQ111" i="2"/>
  <c r="DR111" i="2"/>
  <c r="DS111" i="2"/>
  <c r="DT111" i="2"/>
  <c r="DU111" i="2"/>
  <c r="DV111" i="2"/>
  <c r="DW111" i="2"/>
  <c r="DX111" i="2"/>
  <c r="DQ27" i="2"/>
  <c r="DR27" i="2"/>
  <c r="DS27" i="2"/>
  <c r="DT27" i="2"/>
  <c r="DU27" i="2"/>
  <c r="DV27" i="2"/>
  <c r="DW27" i="2"/>
  <c r="DX27" i="2"/>
  <c r="DQ112" i="2"/>
  <c r="DR112" i="2"/>
  <c r="DS112" i="2"/>
  <c r="DT112" i="2"/>
  <c r="DU112" i="2"/>
  <c r="DV112" i="2"/>
  <c r="DW112" i="2"/>
  <c r="DX112" i="2"/>
  <c r="DQ33" i="2"/>
  <c r="DR33" i="2"/>
  <c r="DS33" i="2"/>
  <c r="DT33" i="2"/>
  <c r="DU33" i="2"/>
  <c r="DV33" i="2"/>
  <c r="DW33" i="2"/>
  <c r="DX33" i="2"/>
  <c r="DQ113" i="2"/>
  <c r="DR113" i="2"/>
  <c r="DS113" i="2"/>
  <c r="DT113" i="2"/>
  <c r="DU113" i="2"/>
  <c r="DV113" i="2"/>
  <c r="DW113" i="2"/>
  <c r="DX113" i="2"/>
  <c r="DQ114" i="2"/>
  <c r="DR114" i="2"/>
  <c r="DS114" i="2"/>
  <c r="DT114" i="2"/>
  <c r="DU114" i="2"/>
  <c r="DV114" i="2"/>
  <c r="DW114" i="2"/>
  <c r="DX114" i="2"/>
  <c r="DQ115" i="2"/>
  <c r="DR115" i="2"/>
  <c r="DS115" i="2"/>
  <c r="DT115" i="2"/>
  <c r="DU115" i="2"/>
  <c r="DV115" i="2"/>
  <c r="DW115" i="2"/>
  <c r="DX115" i="2"/>
  <c r="DQ116" i="2"/>
  <c r="DR116" i="2"/>
  <c r="DS116" i="2"/>
  <c r="DT116" i="2"/>
  <c r="DU116" i="2"/>
  <c r="DV116" i="2"/>
  <c r="DW116" i="2"/>
  <c r="DX116" i="2"/>
  <c r="DQ34" i="2"/>
  <c r="DR34" i="2"/>
  <c r="DS34" i="2"/>
  <c r="DT34" i="2"/>
  <c r="DU34" i="2"/>
  <c r="DV34" i="2"/>
  <c r="DW34" i="2"/>
  <c r="DX34" i="2"/>
  <c r="DQ117" i="2"/>
  <c r="DR117" i="2"/>
  <c r="DS117" i="2"/>
  <c r="DT117" i="2"/>
  <c r="DU117" i="2"/>
  <c r="DV117" i="2"/>
  <c r="DW117" i="2"/>
  <c r="DX117" i="2"/>
  <c r="DQ118" i="2"/>
  <c r="DR118" i="2"/>
  <c r="DS118" i="2"/>
  <c r="DT118" i="2"/>
  <c r="DU118" i="2"/>
  <c r="DV118" i="2"/>
  <c r="DW118" i="2"/>
  <c r="DX118" i="2"/>
  <c r="DQ119" i="2"/>
  <c r="DR119" i="2"/>
  <c r="DS119" i="2"/>
  <c r="DT119" i="2"/>
  <c r="DU119" i="2"/>
  <c r="DV119" i="2"/>
  <c r="DW119" i="2"/>
  <c r="DX119" i="2"/>
  <c r="DQ120" i="2"/>
  <c r="DR120" i="2"/>
  <c r="DS120" i="2"/>
  <c r="DT120" i="2"/>
  <c r="DU120" i="2"/>
  <c r="DV120" i="2"/>
  <c r="DW120" i="2"/>
  <c r="DX120" i="2"/>
  <c r="DQ35" i="2"/>
  <c r="DR35" i="2"/>
  <c r="DS35" i="2"/>
  <c r="DT35" i="2"/>
  <c r="DU35" i="2"/>
  <c r="DV35" i="2"/>
  <c r="DW35" i="2"/>
  <c r="DX35" i="2"/>
  <c r="DQ121" i="2"/>
  <c r="DR121" i="2"/>
  <c r="DS121" i="2"/>
  <c r="DT121" i="2"/>
  <c r="DU121" i="2"/>
  <c r="DV121" i="2"/>
  <c r="DW121" i="2"/>
  <c r="DX121" i="2"/>
  <c r="DQ122" i="2"/>
  <c r="DR122" i="2"/>
  <c r="DS122" i="2"/>
  <c r="DT122" i="2"/>
  <c r="DU122" i="2"/>
  <c r="DV122" i="2"/>
  <c r="DW122" i="2"/>
  <c r="DX122" i="2"/>
  <c r="DQ123" i="2"/>
  <c r="DR123" i="2"/>
  <c r="DS123" i="2"/>
  <c r="DT123" i="2"/>
  <c r="DU123" i="2"/>
  <c r="DV123" i="2"/>
  <c r="DW123" i="2"/>
  <c r="DX123" i="2"/>
  <c r="DQ124" i="2"/>
  <c r="DR124" i="2"/>
  <c r="DS124" i="2"/>
  <c r="DT124" i="2"/>
  <c r="DU124" i="2"/>
  <c r="DV124" i="2"/>
  <c r="DW124" i="2"/>
  <c r="DX124" i="2"/>
  <c r="DQ36" i="2"/>
  <c r="DR36" i="2"/>
  <c r="DS36" i="2"/>
  <c r="DT36" i="2"/>
  <c r="DU36" i="2"/>
  <c r="DV36" i="2"/>
  <c r="DW36" i="2"/>
  <c r="DX36" i="2"/>
  <c r="DQ125" i="2"/>
  <c r="DR125" i="2"/>
  <c r="DS125" i="2"/>
  <c r="DT125" i="2"/>
  <c r="DU125" i="2"/>
  <c r="DV125" i="2"/>
  <c r="DW125" i="2"/>
  <c r="DX125" i="2"/>
  <c r="DQ126" i="2"/>
  <c r="DR126" i="2"/>
  <c r="DS126" i="2"/>
  <c r="DT126" i="2"/>
  <c r="DU126" i="2"/>
  <c r="DV126" i="2"/>
  <c r="DW126" i="2"/>
  <c r="DX126" i="2"/>
  <c r="DQ127" i="2"/>
  <c r="DR127" i="2"/>
  <c r="DS127" i="2"/>
  <c r="DT127" i="2"/>
  <c r="DU127" i="2"/>
  <c r="DV127" i="2"/>
  <c r="DW127" i="2"/>
  <c r="DX127" i="2"/>
  <c r="DQ128" i="2"/>
  <c r="DR128" i="2"/>
  <c r="DS128" i="2"/>
  <c r="DT128" i="2"/>
  <c r="DU128" i="2"/>
  <c r="DV128" i="2"/>
  <c r="DW128" i="2"/>
  <c r="DX128" i="2"/>
  <c r="DQ129" i="2"/>
  <c r="DR129" i="2"/>
  <c r="DS129" i="2"/>
  <c r="DT129" i="2"/>
  <c r="DU129" i="2"/>
  <c r="DV129" i="2"/>
  <c r="DW129" i="2"/>
  <c r="DX129" i="2"/>
  <c r="DQ130" i="2"/>
  <c r="DR130" i="2"/>
  <c r="DS130" i="2"/>
  <c r="DT130" i="2"/>
  <c r="DU130" i="2"/>
  <c r="DV130" i="2"/>
  <c r="DW130" i="2"/>
  <c r="DX130" i="2"/>
  <c r="DQ131" i="2"/>
  <c r="DR131" i="2"/>
  <c r="DS131" i="2"/>
  <c r="DT131" i="2"/>
  <c r="DU131" i="2"/>
  <c r="DV131" i="2"/>
  <c r="DW131" i="2"/>
  <c r="DX131" i="2"/>
  <c r="DQ4" i="2"/>
  <c r="DR4" i="2"/>
  <c r="DS4" i="2"/>
  <c r="DT4" i="2"/>
  <c r="DU4" i="2"/>
  <c r="DV4" i="2"/>
  <c r="DW4" i="2"/>
  <c r="DX4" i="2"/>
  <c r="DQ5" i="2"/>
  <c r="DR5" i="2"/>
  <c r="DS5" i="2"/>
  <c r="DT5" i="2"/>
  <c r="DU5" i="2"/>
  <c r="DV5" i="2"/>
  <c r="DW5" i="2"/>
  <c r="DX5" i="2"/>
  <c r="DQ132" i="2"/>
  <c r="DR132" i="2"/>
  <c r="DS132" i="2"/>
  <c r="DT132" i="2"/>
  <c r="DU132" i="2"/>
  <c r="DV132" i="2"/>
  <c r="DW132" i="2"/>
  <c r="DX132" i="2"/>
  <c r="DQ133" i="2"/>
  <c r="DR133" i="2"/>
  <c r="DS133" i="2"/>
  <c r="DT133" i="2"/>
  <c r="DU133" i="2"/>
  <c r="DV133" i="2"/>
  <c r="DW133" i="2"/>
  <c r="DX133" i="2"/>
  <c r="DQ134" i="2"/>
  <c r="DR134" i="2"/>
  <c r="DS134" i="2"/>
  <c r="DT134" i="2"/>
  <c r="DU134" i="2"/>
  <c r="DV134" i="2"/>
  <c r="DW134" i="2"/>
  <c r="DX134" i="2"/>
  <c r="DQ135" i="2"/>
  <c r="DR135" i="2"/>
  <c r="DS135" i="2"/>
  <c r="DT135" i="2"/>
  <c r="DU135" i="2"/>
  <c r="DV135" i="2"/>
  <c r="DW135" i="2"/>
  <c r="DX135" i="2"/>
  <c r="DQ136" i="2"/>
  <c r="DR136" i="2"/>
  <c r="DS136" i="2"/>
  <c r="DT136" i="2"/>
  <c r="DU136" i="2"/>
  <c r="DV136" i="2"/>
  <c r="DW136" i="2"/>
  <c r="DX136" i="2"/>
  <c r="DQ137" i="2"/>
  <c r="DR137" i="2"/>
  <c r="DS137" i="2"/>
  <c r="DT137" i="2"/>
  <c r="DU137" i="2"/>
  <c r="DV137" i="2"/>
  <c r="DW137" i="2"/>
  <c r="DX137" i="2"/>
  <c r="DQ37" i="2"/>
  <c r="DR37" i="2"/>
  <c r="DS37" i="2"/>
  <c r="DT37" i="2"/>
  <c r="DU37" i="2"/>
  <c r="DV37" i="2"/>
  <c r="DW37" i="2"/>
  <c r="DX37" i="2"/>
  <c r="DQ138" i="2"/>
  <c r="DR138" i="2"/>
  <c r="DS138" i="2"/>
  <c r="DT138" i="2"/>
  <c r="DU138" i="2"/>
  <c r="DV138" i="2"/>
  <c r="DW138" i="2"/>
  <c r="DX138" i="2"/>
  <c r="DQ139" i="2"/>
  <c r="DR139" i="2"/>
  <c r="DS139" i="2"/>
  <c r="DT139" i="2"/>
  <c r="DU139" i="2"/>
  <c r="DV139" i="2"/>
  <c r="DW139" i="2"/>
  <c r="DX139" i="2"/>
  <c r="DQ140" i="2"/>
  <c r="DR140" i="2"/>
  <c r="DS140" i="2"/>
  <c r="DT140" i="2"/>
  <c r="DU140" i="2"/>
  <c r="DV140" i="2"/>
  <c r="DW140" i="2"/>
  <c r="DX140" i="2"/>
  <c r="DQ141" i="2"/>
  <c r="DR141" i="2"/>
  <c r="DS141" i="2"/>
  <c r="DT141" i="2"/>
  <c r="DU141" i="2"/>
  <c r="DV141" i="2"/>
  <c r="DW141" i="2"/>
  <c r="DX141" i="2"/>
  <c r="DQ142" i="2"/>
  <c r="DR142" i="2"/>
  <c r="DS142" i="2"/>
  <c r="DT142" i="2"/>
  <c r="DU142" i="2"/>
  <c r="DV142" i="2"/>
  <c r="DW142" i="2"/>
  <c r="DX142" i="2"/>
  <c r="DQ143" i="2"/>
  <c r="DR143" i="2"/>
  <c r="DS143" i="2"/>
  <c r="DT143" i="2"/>
  <c r="DU143" i="2"/>
  <c r="DV143" i="2"/>
  <c r="DW143" i="2"/>
  <c r="DX143" i="2"/>
  <c r="DQ144" i="2"/>
  <c r="DR144" i="2"/>
  <c r="DS144" i="2"/>
  <c r="DT144" i="2"/>
  <c r="DU144" i="2"/>
  <c r="DV144" i="2"/>
  <c r="DW144" i="2"/>
  <c r="DX144" i="2"/>
  <c r="DQ145" i="2"/>
  <c r="DR145" i="2"/>
  <c r="DS145" i="2"/>
  <c r="DT145" i="2"/>
  <c r="DU145" i="2"/>
  <c r="DV145" i="2"/>
  <c r="DW145" i="2"/>
  <c r="DX145" i="2"/>
  <c r="DQ146" i="2"/>
  <c r="DR146" i="2"/>
  <c r="DS146" i="2"/>
  <c r="DT146" i="2"/>
  <c r="DU146" i="2"/>
  <c r="DV146" i="2"/>
  <c r="DW146" i="2"/>
  <c r="DX146" i="2"/>
  <c r="DQ147" i="2"/>
  <c r="DR147" i="2"/>
  <c r="DS147" i="2"/>
  <c r="DT147" i="2"/>
  <c r="DU147" i="2"/>
  <c r="DV147" i="2"/>
  <c r="DW147" i="2"/>
  <c r="DX147" i="2"/>
  <c r="DQ148" i="2"/>
  <c r="DR148" i="2"/>
  <c r="DS148" i="2"/>
  <c r="DT148" i="2"/>
  <c r="DU148" i="2"/>
  <c r="DV148" i="2"/>
  <c r="DW148" i="2"/>
  <c r="DX148" i="2"/>
  <c r="DQ149" i="2"/>
  <c r="DR149" i="2"/>
  <c r="DS149" i="2"/>
  <c r="DT149" i="2"/>
  <c r="DU149" i="2"/>
  <c r="DV149" i="2"/>
  <c r="DW149" i="2"/>
  <c r="DX149" i="2"/>
  <c r="DQ6" i="2"/>
  <c r="DR6" i="2"/>
  <c r="DS6" i="2"/>
  <c r="DT6" i="2"/>
  <c r="DU6" i="2"/>
  <c r="DV6" i="2"/>
  <c r="DW6" i="2"/>
  <c r="DX6" i="2"/>
  <c r="DQ150" i="2"/>
  <c r="DR150" i="2"/>
  <c r="DS150" i="2"/>
  <c r="DT150" i="2"/>
  <c r="DU150" i="2"/>
  <c r="DV150" i="2"/>
  <c r="DW150" i="2"/>
  <c r="DX150" i="2"/>
  <c r="DQ151" i="2"/>
  <c r="DR151" i="2"/>
  <c r="DS151" i="2"/>
  <c r="DT151" i="2"/>
  <c r="DU151" i="2"/>
  <c r="DV151" i="2"/>
  <c r="DW151" i="2"/>
  <c r="DX151" i="2"/>
  <c r="DQ152" i="2"/>
  <c r="DR152" i="2"/>
  <c r="DS152" i="2"/>
  <c r="DT152" i="2"/>
  <c r="DU152" i="2"/>
  <c r="DV152" i="2"/>
  <c r="DW152" i="2"/>
  <c r="DX152" i="2"/>
  <c r="DQ153" i="2"/>
  <c r="DR153" i="2"/>
  <c r="DS153" i="2"/>
  <c r="DT153" i="2"/>
  <c r="DU153" i="2"/>
  <c r="DV153" i="2"/>
  <c r="DW153" i="2"/>
  <c r="DX153" i="2"/>
  <c r="DQ154" i="2"/>
  <c r="DR154" i="2"/>
  <c r="DS154" i="2"/>
  <c r="DT154" i="2"/>
  <c r="DU154" i="2"/>
  <c r="DV154" i="2"/>
  <c r="DW154" i="2"/>
  <c r="DX154" i="2"/>
  <c r="DQ155" i="2"/>
  <c r="DR155" i="2"/>
  <c r="DS155" i="2"/>
  <c r="DT155" i="2"/>
  <c r="DU155" i="2"/>
  <c r="DV155" i="2"/>
  <c r="DW155" i="2"/>
  <c r="DX155" i="2"/>
  <c r="DQ156" i="2"/>
  <c r="DR156" i="2"/>
  <c r="DS156" i="2"/>
  <c r="DT156" i="2"/>
  <c r="DU156" i="2"/>
  <c r="DV156" i="2"/>
  <c r="DW156" i="2"/>
  <c r="DX156" i="2"/>
  <c r="DQ157" i="2"/>
  <c r="DR157" i="2"/>
  <c r="DS157" i="2"/>
  <c r="DT157" i="2"/>
  <c r="DU157" i="2"/>
  <c r="DV157" i="2"/>
  <c r="DW157" i="2"/>
  <c r="DX157" i="2"/>
  <c r="DQ38" i="2"/>
  <c r="DR38" i="2"/>
  <c r="DS38" i="2"/>
  <c r="DT38" i="2"/>
  <c r="DU38" i="2"/>
  <c r="DV38" i="2"/>
  <c r="DW38" i="2"/>
  <c r="DX38" i="2"/>
  <c r="DQ39" i="2"/>
  <c r="DR39" i="2"/>
  <c r="DS39" i="2"/>
  <c r="DT39" i="2"/>
  <c r="DU39" i="2"/>
  <c r="DV39" i="2"/>
  <c r="DW39" i="2"/>
  <c r="DX39" i="2"/>
  <c r="DQ158" i="2"/>
  <c r="DR158" i="2"/>
  <c r="DS158" i="2"/>
  <c r="DT158" i="2"/>
  <c r="DU158" i="2"/>
  <c r="DV158" i="2"/>
  <c r="DW158" i="2"/>
  <c r="DX158" i="2"/>
  <c r="DQ159" i="2"/>
  <c r="DR159" i="2"/>
  <c r="DS159" i="2"/>
  <c r="DT159" i="2"/>
  <c r="DU159" i="2"/>
  <c r="DV159" i="2"/>
  <c r="DW159" i="2"/>
  <c r="DX159" i="2"/>
  <c r="DQ40" i="2"/>
  <c r="DR40" i="2"/>
  <c r="DS40" i="2"/>
  <c r="DT40" i="2"/>
  <c r="DU40" i="2"/>
  <c r="DV40" i="2"/>
  <c r="DW40" i="2"/>
  <c r="DX40" i="2"/>
  <c r="DQ160" i="2"/>
  <c r="DR160" i="2"/>
  <c r="DS160" i="2"/>
  <c r="DT160" i="2"/>
  <c r="DU160" i="2"/>
  <c r="DV160" i="2"/>
  <c r="DW160" i="2"/>
  <c r="DX160" i="2"/>
  <c r="DQ161" i="2"/>
  <c r="DR161" i="2"/>
  <c r="DS161" i="2"/>
  <c r="DT161" i="2"/>
  <c r="DU161" i="2"/>
  <c r="DV161" i="2"/>
  <c r="DW161" i="2"/>
  <c r="DX161" i="2"/>
  <c r="DQ162" i="2"/>
  <c r="DR162" i="2"/>
  <c r="DS162" i="2"/>
  <c r="DT162" i="2"/>
  <c r="DU162" i="2"/>
  <c r="DV162" i="2"/>
  <c r="DW162" i="2"/>
  <c r="DX162" i="2"/>
  <c r="DQ41" i="2"/>
  <c r="DR41" i="2"/>
  <c r="DS41" i="2"/>
  <c r="DT41" i="2"/>
  <c r="DU41" i="2"/>
  <c r="DV41" i="2"/>
  <c r="DW41" i="2"/>
  <c r="DX41" i="2"/>
  <c r="DQ163" i="2"/>
  <c r="DR163" i="2"/>
  <c r="DS163" i="2"/>
  <c r="DT163" i="2"/>
  <c r="DU163" i="2"/>
  <c r="DV163" i="2"/>
  <c r="DW163" i="2"/>
  <c r="DX163" i="2"/>
  <c r="DQ164" i="2"/>
  <c r="DR164" i="2"/>
  <c r="DS164" i="2"/>
  <c r="DT164" i="2"/>
  <c r="DU164" i="2"/>
  <c r="DV164" i="2"/>
  <c r="DW164" i="2"/>
  <c r="DX164" i="2"/>
  <c r="DQ165" i="2"/>
  <c r="DR165" i="2"/>
  <c r="DS165" i="2"/>
  <c r="DT165" i="2"/>
  <c r="DU165" i="2"/>
  <c r="DV165" i="2"/>
  <c r="DW165" i="2"/>
  <c r="DX165" i="2"/>
  <c r="DQ166" i="2"/>
  <c r="DR166" i="2"/>
  <c r="DS166" i="2"/>
  <c r="DT166" i="2"/>
  <c r="DU166" i="2"/>
  <c r="DV166" i="2"/>
  <c r="DW166" i="2"/>
  <c r="DX166" i="2"/>
  <c r="DQ167" i="2"/>
  <c r="DR167" i="2"/>
  <c r="DS167" i="2"/>
  <c r="DT167" i="2"/>
  <c r="DU167" i="2"/>
  <c r="DV167" i="2"/>
  <c r="DW167" i="2"/>
  <c r="DX167" i="2"/>
  <c r="DQ168" i="2"/>
  <c r="DR168" i="2"/>
  <c r="DS168" i="2"/>
  <c r="DT168" i="2"/>
  <c r="DU168" i="2"/>
  <c r="DV168" i="2"/>
  <c r="DW168" i="2"/>
  <c r="DX168" i="2"/>
  <c r="DQ169" i="2"/>
  <c r="DR169" i="2"/>
  <c r="DS169" i="2"/>
  <c r="DT169" i="2"/>
  <c r="DU169" i="2"/>
  <c r="DV169" i="2"/>
  <c r="DW169" i="2"/>
  <c r="DX169" i="2"/>
  <c r="DQ170" i="2"/>
  <c r="DR170" i="2"/>
  <c r="DS170" i="2"/>
  <c r="DT170" i="2"/>
  <c r="DU170" i="2"/>
  <c r="DV170" i="2"/>
  <c r="DW170" i="2"/>
  <c r="DX170" i="2"/>
  <c r="DQ171" i="2"/>
  <c r="DR171" i="2"/>
  <c r="DS171" i="2"/>
  <c r="DT171" i="2"/>
  <c r="DU171" i="2"/>
  <c r="DV171" i="2"/>
  <c r="DW171" i="2"/>
  <c r="DX171" i="2"/>
  <c r="DQ172" i="2"/>
  <c r="DR172" i="2"/>
  <c r="DS172" i="2"/>
  <c r="DT172" i="2"/>
  <c r="DU172" i="2"/>
  <c r="DV172" i="2"/>
  <c r="DW172" i="2"/>
  <c r="DX172" i="2"/>
  <c r="DQ173" i="2"/>
  <c r="DR173" i="2"/>
  <c r="DS173" i="2"/>
  <c r="DT173" i="2"/>
  <c r="DU173" i="2"/>
  <c r="DV173" i="2"/>
  <c r="DW173" i="2"/>
  <c r="DX173" i="2"/>
  <c r="DQ174" i="2"/>
  <c r="DR174" i="2"/>
  <c r="DS174" i="2"/>
  <c r="DT174" i="2"/>
  <c r="DU174" i="2"/>
  <c r="DV174" i="2"/>
  <c r="DW174" i="2"/>
  <c r="DX174" i="2"/>
  <c r="DQ175" i="2"/>
  <c r="DR175" i="2"/>
  <c r="DS175" i="2"/>
  <c r="DT175" i="2"/>
  <c r="DU175" i="2"/>
  <c r="DV175" i="2"/>
  <c r="DW175" i="2"/>
  <c r="DX175" i="2"/>
  <c r="DQ176" i="2"/>
  <c r="DR176" i="2"/>
  <c r="DS176" i="2"/>
  <c r="DT176" i="2"/>
  <c r="DU176" i="2"/>
  <c r="DV176" i="2"/>
  <c r="DW176" i="2"/>
  <c r="DX176" i="2"/>
  <c r="DQ177" i="2"/>
  <c r="DR177" i="2"/>
  <c r="DS177" i="2"/>
  <c r="DT177" i="2"/>
  <c r="DU177" i="2"/>
  <c r="DV177" i="2"/>
  <c r="DW177" i="2"/>
  <c r="DX177" i="2"/>
  <c r="DQ42" i="2"/>
  <c r="DR42" i="2"/>
  <c r="DS42" i="2"/>
  <c r="DT42" i="2"/>
  <c r="DU42" i="2"/>
  <c r="DV42" i="2"/>
  <c r="DW42" i="2"/>
  <c r="DX42" i="2"/>
  <c r="DQ80" i="2"/>
  <c r="DR80" i="2"/>
  <c r="DS80" i="2"/>
  <c r="DT80" i="2"/>
  <c r="DU80" i="2"/>
  <c r="DV80" i="2"/>
  <c r="DW80" i="2"/>
  <c r="DX80" i="2"/>
  <c r="DQ178" i="2"/>
  <c r="DR178" i="2"/>
  <c r="DS178" i="2"/>
  <c r="DT178" i="2"/>
  <c r="DU178" i="2"/>
  <c r="DV178" i="2"/>
  <c r="DW178" i="2"/>
  <c r="DX178" i="2"/>
  <c r="DQ43" i="2"/>
  <c r="DR43" i="2"/>
  <c r="DS43" i="2"/>
  <c r="DT43" i="2"/>
  <c r="DU43" i="2"/>
  <c r="DV43" i="2"/>
  <c r="DW43" i="2"/>
  <c r="DX43" i="2"/>
  <c r="DQ179" i="2"/>
  <c r="DR179" i="2"/>
  <c r="DS179" i="2"/>
  <c r="DT179" i="2"/>
  <c r="DU179" i="2"/>
  <c r="DV179" i="2"/>
  <c r="DW179" i="2"/>
  <c r="DX179" i="2"/>
  <c r="DQ180" i="2"/>
  <c r="DR180" i="2"/>
  <c r="DS180" i="2"/>
  <c r="DT180" i="2"/>
  <c r="DU180" i="2"/>
  <c r="DV180" i="2"/>
  <c r="DW180" i="2"/>
  <c r="DX180" i="2"/>
  <c r="DQ81" i="2"/>
  <c r="DR81" i="2"/>
  <c r="DS81" i="2"/>
  <c r="DT81" i="2"/>
  <c r="DU81" i="2"/>
  <c r="DV81" i="2"/>
  <c r="DW81" i="2"/>
  <c r="DX81" i="2"/>
  <c r="DQ181" i="2"/>
  <c r="DR181" i="2"/>
  <c r="DS181" i="2"/>
  <c r="DT181" i="2"/>
  <c r="DU181" i="2"/>
  <c r="DV181" i="2"/>
  <c r="DW181" i="2"/>
  <c r="DX181" i="2"/>
  <c r="DQ82" i="2"/>
  <c r="DR82" i="2"/>
  <c r="DS82" i="2"/>
  <c r="DT82" i="2"/>
  <c r="DU82" i="2"/>
  <c r="DV82" i="2"/>
  <c r="DW82" i="2"/>
  <c r="DX82" i="2"/>
  <c r="DQ182" i="2"/>
  <c r="DR182" i="2"/>
  <c r="DS182" i="2"/>
  <c r="DT182" i="2"/>
  <c r="DU182" i="2"/>
  <c r="DV182" i="2"/>
  <c r="DW182" i="2"/>
  <c r="DX182" i="2"/>
  <c r="DQ28" i="2"/>
  <c r="DR28" i="2"/>
  <c r="DS28" i="2"/>
  <c r="DT28" i="2"/>
  <c r="DU28" i="2"/>
  <c r="DV28" i="2"/>
  <c r="DW28" i="2"/>
  <c r="DX28" i="2"/>
  <c r="DQ183" i="2"/>
  <c r="DR183" i="2"/>
  <c r="DS183" i="2"/>
  <c r="DT183" i="2"/>
  <c r="DU183" i="2"/>
  <c r="DV183" i="2"/>
  <c r="DW183" i="2"/>
  <c r="DX183" i="2"/>
  <c r="DQ184" i="2"/>
  <c r="DR184" i="2"/>
  <c r="DS184" i="2"/>
  <c r="DT184" i="2"/>
  <c r="DU184" i="2"/>
  <c r="DV184" i="2"/>
  <c r="DW184" i="2"/>
  <c r="DX184" i="2"/>
  <c r="DQ185" i="2"/>
  <c r="DR185" i="2"/>
  <c r="DS185" i="2"/>
  <c r="DT185" i="2"/>
  <c r="DU185" i="2"/>
  <c r="DV185" i="2"/>
  <c r="DW185" i="2"/>
  <c r="DX185" i="2"/>
  <c r="DQ44" i="2"/>
  <c r="DR44" i="2"/>
  <c r="DS44" i="2"/>
  <c r="DT44" i="2"/>
  <c r="DU44" i="2"/>
  <c r="DV44" i="2"/>
  <c r="DW44" i="2"/>
  <c r="DX44" i="2"/>
  <c r="DQ186" i="2"/>
  <c r="DR186" i="2"/>
  <c r="DS186" i="2"/>
  <c r="DT186" i="2"/>
  <c r="DU186" i="2"/>
  <c r="DV186" i="2"/>
  <c r="DW186" i="2"/>
  <c r="DX186" i="2"/>
  <c r="DQ187" i="2"/>
  <c r="DR187" i="2"/>
  <c r="DS187" i="2"/>
  <c r="DT187" i="2"/>
  <c r="DU187" i="2"/>
  <c r="DV187" i="2"/>
  <c r="DW187" i="2"/>
  <c r="DX187" i="2"/>
  <c r="DQ188" i="2"/>
  <c r="DR188" i="2"/>
  <c r="DS188" i="2"/>
  <c r="DT188" i="2"/>
  <c r="DU188" i="2"/>
  <c r="DV188" i="2"/>
  <c r="DW188" i="2"/>
  <c r="DX188" i="2"/>
  <c r="DQ189" i="2"/>
  <c r="DR189" i="2"/>
  <c r="DS189" i="2"/>
  <c r="DT189" i="2"/>
  <c r="DU189" i="2"/>
  <c r="DV189" i="2"/>
  <c r="DW189" i="2"/>
  <c r="DX189" i="2"/>
  <c r="DQ7" i="2"/>
  <c r="DR7" i="2"/>
  <c r="DS7" i="2"/>
  <c r="DT7" i="2"/>
  <c r="DU7" i="2"/>
  <c r="DV7" i="2"/>
  <c r="DW7" i="2"/>
  <c r="DX7" i="2"/>
  <c r="DQ190" i="2"/>
  <c r="DR190" i="2"/>
  <c r="DS190" i="2"/>
  <c r="DT190" i="2"/>
  <c r="DU190" i="2"/>
  <c r="DV190" i="2"/>
  <c r="DW190" i="2"/>
  <c r="DX190" i="2"/>
  <c r="DQ191" i="2"/>
  <c r="DR191" i="2"/>
  <c r="DS191" i="2"/>
  <c r="DT191" i="2"/>
  <c r="DU191" i="2"/>
  <c r="DV191" i="2"/>
  <c r="DW191" i="2"/>
  <c r="DX191" i="2"/>
  <c r="DQ45" i="2"/>
  <c r="DR45" i="2"/>
  <c r="DS45" i="2"/>
  <c r="DT45" i="2"/>
  <c r="DU45" i="2"/>
  <c r="DV45" i="2"/>
  <c r="DW45" i="2"/>
  <c r="DX45" i="2"/>
  <c r="DQ192" i="2"/>
  <c r="DR192" i="2"/>
  <c r="DS192" i="2"/>
  <c r="DT192" i="2"/>
  <c r="DU192" i="2"/>
  <c r="DV192" i="2"/>
  <c r="DW192" i="2"/>
  <c r="DX192" i="2"/>
  <c r="DQ193" i="2"/>
  <c r="DR193" i="2"/>
  <c r="DS193" i="2"/>
  <c r="DT193" i="2"/>
  <c r="DU193" i="2"/>
  <c r="DV193" i="2"/>
  <c r="DW193" i="2"/>
  <c r="DX193" i="2"/>
  <c r="DQ194" i="2"/>
  <c r="DR194" i="2"/>
  <c r="DS194" i="2"/>
  <c r="DT194" i="2"/>
  <c r="DU194" i="2"/>
  <c r="DV194" i="2"/>
  <c r="DW194" i="2"/>
  <c r="DX194" i="2"/>
  <c r="DQ195" i="2"/>
  <c r="DR195" i="2"/>
  <c r="DS195" i="2"/>
  <c r="DT195" i="2"/>
  <c r="DU195" i="2"/>
  <c r="DV195" i="2"/>
  <c r="DW195" i="2"/>
  <c r="DX195" i="2"/>
  <c r="DQ196" i="2"/>
  <c r="DR196" i="2"/>
  <c r="DS196" i="2"/>
  <c r="DT196" i="2"/>
  <c r="DU196" i="2"/>
  <c r="DV196" i="2"/>
  <c r="DW196" i="2"/>
  <c r="DX196" i="2"/>
  <c r="DQ197" i="2"/>
  <c r="DR197" i="2"/>
  <c r="DS197" i="2"/>
  <c r="DT197" i="2"/>
  <c r="DU197" i="2"/>
  <c r="DV197" i="2"/>
  <c r="DW197" i="2"/>
  <c r="DX197" i="2"/>
  <c r="DQ46" i="2"/>
  <c r="DR46" i="2"/>
  <c r="DS46" i="2"/>
  <c r="DT46" i="2"/>
  <c r="DU46" i="2"/>
  <c r="DV46" i="2"/>
  <c r="DW46" i="2"/>
  <c r="DX46" i="2"/>
  <c r="DQ198" i="2"/>
  <c r="DR198" i="2"/>
  <c r="DS198" i="2"/>
  <c r="DT198" i="2"/>
  <c r="DU198" i="2"/>
  <c r="DV198" i="2"/>
  <c r="DW198" i="2"/>
  <c r="DX198" i="2"/>
  <c r="DQ199" i="2"/>
  <c r="DR199" i="2"/>
  <c r="DS199" i="2"/>
  <c r="DT199" i="2"/>
  <c r="DU199" i="2"/>
  <c r="DV199" i="2"/>
  <c r="DW199" i="2"/>
  <c r="DX199" i="2"/>
  <c r="DQ200" i="2"/>
  <c r="DR200" i="2"/>
  <c r="DS200" i="2"/>
  <c r="DT200" i="2"/>
  <c r="DU200" i="2"/>
  <c r="DV200" i="2"/>
  <c r="DW200" i="2"/>
  <c r="DX200" i="2"/>
  <c r="DQ201" i="2"/>
  <c r="DR201" i="2"/>
  <c r="DS201" i="2"/>
  <c r="DT201" i="2"/>
  <c r="DU201" i="2"/>
  <c r="DV201" i="2"/>
  <c r="DW201" i="2"/>
  <c r="DX201" i="2"/>
  <c r="DQ202" i="2"/>
  <c r="DR202" i="2"/>
  <c r="DS202" i="2"/>
  <c r="DT202" i="2"/>
  <c r="DU202" i="2"/>
  <c r="DV202" i="2"/>
  <c r="DW202" i="2"/>
  <c r="DX202" i="2"/>
  <c r="DQ47" i="2"/>
  <c r="DR47" i="2"/>
  <c r="DS47" i="2"/>
  <c r="DT47" i="2"/>
  <c r="DU47" i="2"/>
  <c r="DV47" i="2"/>
  <c r="DW47" i="2"/>
  <c r="DX47" i="2"/>
  <c r="DQ48" i="2"/>
  <c r="DR48" i="2"/>
  <c r="DS48" i="2"/>
  <c r="DT48" i="2"/>
  <c r="DU48" i="2"/>
  <c r="DV48" i="2"/>
  <c r="DW48" i="2"/>
  <c r="DX48" i="2"/>
  <c r="DQ203" i="2"/>
  <c r="DR203" i="2"/>
  <c r="DS203" i="2"/>
  <c r="DT203" i="2"/>
  <c r="DU203" i="2"/>
  <c r="DV203" i="2"/>
  <c r="DW203" i="2"/>
  <c r="DX203" i="2"/>
  <c r="DQ204" i="2"/>
  <c r="DR204" i="2"/>
  <c r="DS204" i="2"/>
  <c r="DT204" i="2"/>
  <c r="DU204" i="2"/>
  <c r="DV204" i="2"/>
  <c r="DW204" i="2"/>
  <c r="DX204" i="2"/>
  <c r="DQ205" i="2"/>
  <c r="DR205" i="2"/>
  <c r="DS205" i="2"/>
  <c r="DT205" i="2"/>
  <c r="DU205" i="2"/>
  <c r="DV205" i="2"/>
  <c r="DW205" i="2"/>
  <c r="DX205" i="2"/>
  <c r="DQ206" i="2"/>
  <c r="DR206" i="2"/>
  <c r="DS206" i="2"/>
  <c r="DT206" i="2"/>
  <c r="DU206" i="2"/>
  <c r="DV206" i="2"/>
  <c r="DW206" i="2"/>
  <c r="DX206" i="2"/>
  <c r="DQ29" i="2"/>
  <c r="DR29" i="2"/>
  <c r="DS29" i="2"/>
  <c r="DT29" i="2"/>
  <c r="DU29" i="2"/>
  <c r="DV29" i="2"/>
  <c r="DW29" i="2"/>
  <c r="DX29" i="2"/>
  <c r="DQ207" i="2"/>
  <c r="DR207" i="2"/>
  <c r="DS207" i="2"/>
  <c r="DT207" i="2"/>
  <c r="DU207" i="2"/>
  <c r="DV207" i="2"/>
  <c r="DW207" i="2"/>
  <c r="DX207" i="2"/>
  <c r="DQ208" i="2"/>
  <c r="DR208" i="2"/>
  <c r="DS208" i="2"/>
  <c r="DT208" i="2"/>
  <c r="DU208" i="2"/>
  <c r="DV208" i="2"/>
  <c r="DW208" i="2"/>
  <c r="DX208" i="2"/>
  <c r="DQ209" i="2"/>
  <c r="DR209" i="2"/>
  <c r="DS209" i="2"/>
  <c r="DT209" i="2"/>
  <c r="DU209" i="2"/>
  <c r="DV209" i="2"/>
  <c r="DW209" i="2"/>
  <c r="DX209" i="2"/>
  <c r="DQ210" i="2"/>
  <c r="DR210" i="2"/>
  <c r="DS210" i="2"/>
  <c r="DT210" i="2"/>
  <c r="DU210" i="2"/>
  <c r="DV210" i="2"/>
  <c r="DW210" i="2"/>
  <c r="DX210" i="2"/>
  <c r="DQ211" i="2"/>
  <c r="DR211" i="2"/>
  <c r="DS211" i="2"/>
  <c r="DT211" i="2"/>
  <c r="DU211" i="2"/>
  <c r="DV211" i="2"/>
  <c r="DW211" i="2"/>
  <c r="DX211" i="2"/>
  <c r="DQ212" i="2"/>
  <c r="DR212" i="2"/>
  <c r="DS212" i="2"/>
  <c r="DT212" i="2"/>
  <c r="DU212" i="2"/>
  <c r="DV212" i="2"/>
  <c r="DW212" i="2"/>
  <c r="DX212" i="2"/>
  <c r="DQ49" i="2"/>
  <c r="DR49" i="2"/>
  <c r="DS49" i="2"/>
  <c r="DT49" i="2"/>
  <c r="DU49" i="2"/>
  <c r="DV49" i="2"/>
  <c r="DW49" i="2"/>
  <c r="DX49" i="2"/>
  <c r="DQ213" i="2"/>
  <c r="DR213" i="2"/>
  <c r="DS213" i="2"/>
  <c r="DT213" i="2"/>
  <c r="DU213" i="2"/>
  <c r="DV213" i="2"/>
  <c r="DW213" i="2"/>
  <c r="DX213" i="2"/>
  <c r="DQ214" i="2"/>
  <c r="DR214" i="2"/>
  <c r="DS214" i="2"/>
  <c r="DT214" i="2"/>
  <c r="DU214" i="2"/>
  <c r="DV214" i="2"/>
  <c r="DW214" i="2"/>
  <c r="DX214" i="2"/>
  <c r="DQ215" i="2"/>
  <c r="DR215" i="2"/>
  <c r="DS215" i="2"/>
  <c r="DT215" i="2"/>
  <c r="DU215" i="2"/>
  <c r="DV215" i="2"/>
  <c r="DW215" i="2"/>
  <c r="DX215" i="2"/>
  <c r="DQ216" i="2"/>
  <c r="DR216" i="2"/>
  <c r="DS216" i="2"/>
  <c r="DT216" i="2"/>
  <c r="DU216" i="2"/>
  <c r="DV216" i="2"/>
  <c r="DW216" i="2"/>
  <c r="DX216" i="2"/>
  <c r="DQ217" i="2"/>
  <c r="DR217" i="2"/>
  <c r="DS217" i="2"/>
  <c r="DT217" i="2"/>
  <c r="DU217" i="2"/>
  <c r="DV217" i="2"/>
  <c r="DW217" i="2"/>
  <c r="DX217" i="2"/>
  <c r="DQ218" i="2"/>
  <c r="DR218" i="2"/>
  <c r="DS218" i="2"/>
  <c r="DT218" i="2"/>
  <c r="DU218" i="2"/>
  <c r="DV218" i="2"/>
  <c r="DW218" i="2"/>
  <c r="DX218" i="2"/>
  <c r="DQ83" i="2"/>
  <c r="DR83" i="2"/>
  <c r="DS83" i="2"/>
  <c r="DT83" i="2"/>
  <c r="DU83" i="2"/>
  <c r="DV83" i="2"/>
  <c r="DW83" i="2"/>
  <c r="DX83" i="2"/>
  <c r="DQ219" i="2"/>
  <c r="DR219" i="2"/>
  <c r="DS219" i="2"/>
  <c r="DT219" i="2"/>
  <c r="DU219" i="2"/>
  <c r="DV219" i="2"/>
  <c r="DW219" i="2"/>
  <c r="DX219" i="2"/>
  <c r="DQ220" i="2"/>
  <c r="DR220" i="2"/>
  <c r="DS220" i="2"/>
  <c r="DT220" i="2"/>
  <c r="DU220" i="2"/>
  <c r="DV220" i="2"/>
  <c r="DW220" i="2"/>
  <c r="DX220" i="2"/>
  <c r="DQ221" i="2"/>
  <c r="DR221" i="2"/>
  <c r="DS221" i="2"/>
  <c r="DT221" i="2"/>
  <c r="DU221" i="2"/>
  <c r="DV221" i="2"/>
  <c r="DW221" i="2"/>
  <c r="DX221" i="2"/>
  <c r="DQ222" i="2"/>
  <c r="DR222" i="2"/>
  <c r="DS222" i="2"/>
  <c r="DT222" i="2"/>
  <c r="DU222" i="2"/>
  <c r="DV222" i="2"/>
  <c r="DW222" i="2"/>
  <c r="DX222" i="2"/>
  <c r="DQ223" i="2"/>
  <c r="DR223" i="2"/>
  <c r="DS223" i="2"/>
  <c r="DT223" i="2"/>
  <c r="DU223" i="2"/>
  <c r="DV223" i="2"/>
  <c r="DW223" i="2"/>
  <c r="DX223" i="2"/>
  <c r="DQ8" i="2"/>
  <c r="DR8" i="2"/>
  <c r="DS8" i="2"/>
  <c r="DT8" i="2"/>
  <c r="DU8" i="2"/>
  <c r="DV8" i="2"/>
  <c r="DW8" i="2"/>
  <c r="DX8" i="2"/>
  <c r="DQ224" i="2"/>
  <c r="DR224" i="2"/>
  <c r="DS224" i="2"/>
  <c r="DT224" i="2"/>
  <c r="DU224" i="2"/>
  <c r="DV224" i="2"/>
  <c r="DW224" i="2"/>
  <c r="DX224" i="2"/>
  <c r="DQ225" i="2"/>
  <c r="DR225" i="2"/>
  <c r="DS225" i="2"/>
  <c r="DT225" i="2"/>
  <c r="DU225" i="2"/>
  <c r="DV225" i="2"/>
  <c r="DW225" i="2"/>
  <c r="DX225" i="2"/>
  <c r="DQ9" i="2"/>
  <c r="DR9" i="2"/>
  <c r="DS9" i="2"/>
  <c r="DT9" i="2"/>
  <c r="DU9" i="2"/>
  <c r="DV9" i="2"/>
  <c r="DW9" i="2"/>
  <c r="DX9" i="2"/>
  <c r="DQ226" i="2"/>
  <c r="DR226" i="2"/>
  <c r="DS226" i="2"/>
  <c r="DT226" i="2"/>
  <c r="DU226" i="2"/>
  <c r="DV226" i="2"/>
  <c r="DW226" i="2"/>
  <c r="DX226" i="2"/>
  <c r="DQ50" i="2"/>
  <c r="DR50" i="2"/>
  <c r="DS50" i="2"/>
  <c r="DT50" i="2"/>
  <c r="DU50" i="2"/>
  <c r="DV50" i="2"/>
  <c r="DW50" i="2"/>
  <c r="DX50" i="2"/>
  <c r="DQ227" i="2"/>
  <c r="DR227" i="2"/>
  <c r="DS227" i="2"/>
  <c r="DT227" i="2"/>
  <c r="DU227" i="2"/>
  <c r="DV227" i="2"/>
  <c r="DW227" i="2"/>
  <c r="DX227" i="2"/>
  <c r="DQ228" i="2"/>
  <c r="DR228" i="2"/>
  <c r="DS228" i="2"/>
  <c r="DT228" i="2"/>
  <c r="DU228" i="2"/>
  <c r="DV228" i="2"/>
  <c r="DW228" i="2"/>
  <c r="DX228" i="2"/>
  <c r="DQ229" i="2"/>
  <c r="DR229" i="2"/>
  <c r="DS229" i="2"/>
  <c r="DT229" i="2"/>
  <c r="DU229" i="2"/>
  <c r="DV229" i="2"/>
  <c r="DW229" i="2"/>
  <c r="DX229" i="2"/>
  <c r="DQ230" i="2"/>
  <c r="DR230" i="2"/>
  <c r="DS230" i="2"/>
  <c r="DT230" i="2"/>
  <c r="DU230" i="2"/>
  <c r="DV230" i="2"/>
  <c r="DW230" i="2"/>
  <c r="DX230" i="2"/>
  <c r="DQ231" i="2"/>
  <c r="DR231" i="2"/>
  <c r="DS231" i="2"/>
  <c r="DT231" i="2"/>
  <c r="DU231" i="2"/>
  <c r="DV231" i="2"/>
  <c r="DW231" i="2"/>
  <c r="DX231" i="2"/>
  <c r="DQ232" i="2"/>
  <c r="DR232" i="2"/>
  <c r="DS232" i="2"/>
  <c r="DT232" i="2"/>
  <c r="DU232" i="2"/>
  <c r="DV232" i="2"/>
  <c r="DW232" i="2"/>
  <c r="DX232" i="2"/>
  <c r="DQ51" i="2"/>
  <c r="DR51" i="2"/>
  <c r="DS51" i="2"/>
  <c r="DT51" i="2"/>
  <c r="DU51" i="2"/>
  <c r="DV51" i="2"/>
  <c r="DW51" i="2"/>
  <c r="DX51" i="2"/>
  <c r="DQ233" i="2"/>
  <c r="DR233" i="2"/>
  <c r="DS233" i="2"/>
  <c r="DT233" i="2"/>
  <c r="DU233" i="2"/>
  <c r="DV233" i="2"/>
  <c r="DW233" i="2"/>
  <c r="DX233" i="2"/>
  <c r="DQ234" i="2"/>
  <c r="DR234" i="2"/>
  <c r="DS234" i="2"/>
  <c r="DT234" i="2"/>
  <c r="DU234" i="2"/>
  <c r="DV234" i="2"/>
  <c r="DW234" i="2"/>
  <c r="DX234" i="2"/>
  <c r="DQ235" i="2"/>
  <c r="DR235" i="2"/>
  <c r="DS235" i="2"/>
  <c r="DT235" i="2"/>
  <c r="DU235" i="2"/>
  <c r="DV235" i="2"/>
  <c r="DW235" i="2"/>
  <c r="DX235" i="2"/>
  <c r="DQ236" i="2"/>
  <c r="DR236" i="2"/>
  <c r="DS236" i="2"/>
  <c r="DT236" i="2"/>
  <c r="DU236" i="2"/>
  <c r="DV236" i="2"/>
  <c r="DW236" i="2"/>
  <c r="DX236" i="2"/>
  <c r="DQ237" i="2"/>
  <c r="DR237" i="2"/>
  <c r="DS237" i="2"/>
  <c r="DT237" i="2"/>
  <c r="DU237" i="2"/>
  <c r="DV237" i="2"/>
  <c r="DW237" i="2"/>
  <c r="DX237" i="2"/>
  <c r="DQ238" i="2"/>
  <c r="DR238" i="2"/>
  <c r="DS238" i="2"/>
  <c r="DT238" i="2"/>
  <c r="DU238" i="2"/>
  <c r="DV238" i="2"/>
  <c r="DW238" i="2"/>
  <c r="DX238" i="2"/>
  <c r="DQ239" i="2"/>
  <c r="DR239" i="2"/>
  <c r="DS239" i="2"/>
  <c r="DT239" i="2"/>
  <c r="DU239" i="2"/>
  <c r="DV239" i="2"/>
  <c r="DW239" i="2"/>
  <c r="DX239" i="2"/>
  <c r="DQ240" i="2"/>
  <c r="DR240" i="2"/>
  <c r="DS240" i="2"/>
  <c r="DT240" i="2"/>
  <c r="DU240" i="2"/>
  <c r="DV240" i="2"/>
  <c r="DW240" i="2"/>
  <c r="DX240" i="2"/>
  <c r="DQ241" i="2"/>
  <c r="DR241" i="2"/>
  <c r="DS241" i="2"/>
  <c r="DT241" i="2"/>
  <c r="DU241" i="2"/>
  <c r="DV241" i="2"/>
  <c r="DW241" i="2"/>
  <c r="DX241" i="2"/>
  <c r="DQ242" i="2"/>
  <c r="DR242" i="2"/>
  <c r="DS242" i="2"/>
  <c r="DT242" i="2"/>
  <c r="DU242" i="2"/>
  <c r="DV242" i="2"/>
  <c r="DW242" i="2"/>
  <c r="DX242" i="2"/>
  <c r="DQ24" i="2"/>
  <c r="DR24" i="2"/>
  <c r="DS24" i="2"/>
  <c r="DT24" i="2"/>
  <c r="DU24" i="2"/>
  <c r="DV24" i="2"/>
  <c r="DW24" i="2"/>
  <c r="DX24" i="2"/>
  <c r="DQ30" i="2"/>
  <c r="DR30" i="2"/>
  <c r="DS30" i="2"/>
  <c r="DT30" i="2"/>
  <c r="DU30" i="2"/>
  <c r="DV30" i="2"/>
  <c r="DW30" i="2"/>
  <c r="DX30" i="2"/>
  <c r="DQ243" i="2"/>
  <c r="DR243" i="2"/>
  <c r="DS243" i="2"/>
  <c r="DT243" i="2"/>
  <c r="DU243" i="2"/>
  <c r="DV243" i="2"/>
  <c r="DW243" i="2"/>
  <c r="DX243" i="2"/>
  <c r="DQ52" i="2"/>
  <c r="DR52" i="2"/>
  <c r="DS52" i="2"/>
  <c r="DT52" i="2"/>
  <c r="DU52" i="2"/>
  <c r="DV52" i="2"/>
  <c r="DW52" i="2"/>
  <c r="DX52" i="2"/>
  <c r="DQ53" i="2"/>
  <c r="DR53" i="2"/>
  <c r="DS53" i="2"/>
  <c r="DT53" i="2"/>
  <c r="DU53" i="2"/>
  <c r="DV53" i="2"/>
  <c r="DW53" i="2"/>
  <c r="DX53" i="2"/>
  <c r="DQ244" i="2"/>
  <c r="DR244" i="2"/>
  <c r="DS244" i="2"/>
  <c r="DT244" i="2"/>
  <c r="DU244" i="2"/>
  <c r="DV244" i="2"/>
  <c r="DW244" i="2"/>
  <c r="DX244" i="2"/>
  <c r="DQ245" i="2"/>
  <c r="DR245" i="2"/>
  <c r="DS245" i="2"/>
  <c r="DT245" i="2"/>
  <c r="DU245" i="2"/>
  <c r="DV245" i="2"/>
  <c r="DW245" i="2"/>
  <c r="DX245" i="2"/>
  <c r="DQ246" i="2"/>
  <c r="DR246" i="2"/>
  <c r="DS246" i="2"/>
  <c r="DT246" i="2"/>
  <c r="DU246" i="2"/>
  <c r="DV246" i="2"/>
  <c r="DW246" i="2"/>
  <c r="DX246" i="2"/>
  <c r="DQ247" i="2"/>
  <c r="DR247" i="2"/>
  <c r="DS247" i="2"/>
  <c r="DT247" i="2"/>
  <c r="DU247" i="2"/>
  <c r="DV247" i="2"/>
  <c r="DW247" i="2"/>
  <c r="DX247" i="2"/>
  <c r="DQ54" i="2"/>
  <c r="DR54" i="2"/>
  <c r="DS54" i="2"/>
  <c r="DT54" i="2"/>
  <c r="DU54" i="2"/>
  <c r="DV54" i="2"/>
  <c r="DW54" i="2"/>
  <c r="DX54" i="2"/>
  <c r="DQ248" i="2"/>
  <c r="DR248" i="2"/>
  <c r="DS248" i="2"/>
  <c r="DT248" i="2"/>
  <c r="DU248" i="2"/>
  <c r="DV248" i="2"/>
  <c r="DW248" i="2"/>
  <c r="DX248" i="2"/>
  <c r="DQ249" i="2"/>
  <c r="DR249" i="2"/>
  <c r="DS249" i="2"/>
  <c r="DT249" i="2"/>
  <c r="DU249" i="2"/>
  <c r="DV249" i="2"/>
  <c r="DW249" i="2"/>
  <c r="DX249" i="2"/>
  <c r="DQ55" i="2"/>
  <c r="DR55" i="2"/>
  <c r="DS55" i="2"/>
  <c r="DT55" i="2"/>
  <c r="DU55" i="2"/>
  <c r="DV55" i="2"/>
  <c r="DW55" i="2"/>
  <c r="DX55" i="2"/>
  <c r="DQ56" i="2"/>
  <c r="DR56" i="2"/>
  <c r="DS56" i="2"/>
  <c r="DT56" i="2"/>
  <c r="DU56" i="2"/>
  <c r="DV56" i="2"/>
  <c r="DW56" i="2"/>
  <c r="DX56" i="2"/>
  <c r="DQ250" i="2"/>
  <c r="DR250" i="2"/>
  <c r="DS250" i="2"/>
  <c r="DT250" i="2"/>
  <c r="DU250" i="2"/>
  <c r="DV250" i="2"/>
  <c r="DW250" i="2"/>
  <c r="DX250" i="2"/>
  <c r="DQ251" i="2"/>
  <c r="DR251" i="2"/>
  <c r="DS251" i="2"/>
  <c r="DT251" i="2"/>
  <c r="DU251" i="2"/>
  <c r="DV251" i="2"/>
  <c r="DW251" i="2"/>
  <c r="DX251" i="2"/>
  <c r="DQ252" i="2"/>
  <c r="DR252" i="2"/>
  <c r="DS252" i="2"/>
  <c r="DT252" i="2"/>
  <c r="DU252" i="2"/>
  <c r="DV252" i="2"/>
  <c r="DW252" i="2"/>
  <c r="DX252" i="2"/>
  <c r="DQ84" i="2"/>
  <c r="DR84" i="2"/>
  <c r="DS84" i="2"/>
  <c r="DT84" i="2"/>
  <c r="DU84" i="2"/>
  <c r="DV84" i="2"/>
  <c r="DW84" i="2"/>
  <c r="DX84" i="2"/>
  <c r="DQ253" i="2"/>
  <c r="DR253" i="2"/>
  <c r="DS253" i="2"/>
  <c r="DT253" i="2"/>
  <c r="DU253" i="2"/>
  <c r="DV253" i="2"/>
  <c r="DW253" i="2"/>
  <c r="DX253" i="2"/>
  <c r="DQ254" i="2"/>
  <c r="DR254" i="2"/>
  <c r="DS254" i="2"/>
  <c r="DT254" i="2"/>
  <c r="DU254" i="2"/>
  <c r="DV254" i="2"/>
  <c r="DW254" i="2"/>
  <c r="DX254" i="2"/>
  <c r="DQ255" i="2"/>
  <c r="DR255" i="2"/>
  <c r="DS255" i="2"/>
  <c r="DT255" i="2"/>
  <c r="DU255" i="2"/>
  <c r="DV255" i="2"/>
  <c r="DW255" i="2"/>
  <c r="DX255" i="2"/>
  <c r="DQ57" i="2"/>
  <c r="DR57" i="2"/>
  <c r="DS57" i="2"/>
  <c r="DT57" i="2"/>
  <c r="DU57" i="2"/>
  <c r="DV57" i="2"/>
  <c r="DW57" i="2"/>
  <c r="DX57" i="2"/>
  <c r="DQ10" i="2"/>
  <c r="DR10" i="2"/>
  <c r="DS10" i="2"/>
  <c r="DT10" i="2"/>
  <c r="DU10" i="2"/>
  <c r="DV10" i="2"/>
  <c r="DW10" i="2"/>
  <c r="DX10" i="2"/>
  <c r="DQ58" i="2"/>
  <c r="DR58" i="2"/>
  <c r="DS58" i="2"/>
  <c r="DT58" i="2"/>
  <c r="DU58" i="2"/>
  <c r="DV58" i="2"/>
  <c r="DW58" i="2"/>
  <c r="DX58" i="2"/>
  <c r="DQ256" i="2"/>
  <c r="DR256" i="2"/>
  <c r="DS256" i="2"/>
  <c r="DT256" i="2"/>
  <c r="DU256" i="2"/>
  <c r="DV256" i="2"/>
  <c r="DW256" i="2"/>
  <c r="DX256" i="2"/>
  <c r="DQ257" i="2"/>
  <c r="DR257" i="2"/>
  <c r="DS257" i="2"/>
  <c r="DT257" i="2"/>
  <c r="DU257" i="2"/>
  <c r="DV257" i="2"/>
  <c r="DW257" i="2"/>
  <c r="DX257" i="2"/>
  <c r="DQ258" i="2"/>
  <c r="DR258" i="2"/>
  <c r="DS258" i="2"/>
  <c r="DT258" i="2"/>
  <c r="DU258" i="2"/>
  <c r="DV258" i="2"/>
  <c r="DW258" i="2"/>
  <c r="DX258" i="2"/>
  <c r="DQ259" i="2"/>
  <c r="DR259" i="2"/>
  <c r="DS259" i="2"/>
  <c r="DT259" i="2"/>
  <c r="DU259" i="2"/>
  <c r="DV259" i="2"/>
  <c r="DW259" i="2"/>
  <c r="DX259" i="2"/>
  <c r="DQ59" i="2"/>
  <c r="DR59" i="2"/>
  <c r="DS59" i="2"/>
  <c r="DT59" i="2"/>
  <c r="DU59" i="2"/>
  <c r="DV59" i="2"/>
  <c r="DW59" i="2"/>
  <c r="DX59" i="2"/>
  <c r="DQ260" i="2"/>
  <c r="DR260" i="2"/>
  <c r="DS260" i="2"/>
  <c r="DT260" i="2"/>
  <c r="DU260" i="2"/>
  <c r="DV260" i="2"/>
  <c r="DW260" i="2"/>
  <c r="DX260" i="2"/>
  <c r="DQ60" i="2"/>
  <c r="DR60" i="2"/>
  <c r="DS60" i="2"/>
  <c r="DT60" i="2"/>
  <c r="DU60" i="2"/>
  <c r="DV60" i="2"/>
  <c r="DW60" i="2"/>
  <c r="DX60" i="2"/>
  <c r="DQ261" i="2"/>
  <c r="DR261" i="2"/>
  <c r="DS261" i="2"/>
  <c r="DT261" i="2"/>
  <c r="DU261" i="2"/>
  <c r="DV261" i="2"/>
  <c r="DW261" i="2"/>
  <c r="DX261" i="2"/>
  <c r="DQ262" i="2"/>
  <c r="DR262" i="2"/>
  <c r="DS262" i="2"/>
  <c r="DT262" i="2"/>
  <c r="DU262" i="2"/>
  <c r="DV262" i="2"/>
  <c r="DW262" i="2"/>
  <c r="DX262" i="2"/>
  <c r="DQ263" i="2"/>
  <c r="DR263" i="2"/>
  <c r="DS263" i="2"/>
  <c r="DT263" i="2"/>
  <c r="DU263" i="2"/>
  <c r="DV263" i="2"/>
  <c r="DW263" i="2"/>
  <c r="DX263" i="2"/>
  <c r="DQ61" i="2"/>
  <c r="DR61" i="2"/>
  <c r="DS61" i="2"/>
  <c r="DT61" i="2"/>
  <c r="DU61" i="2"/>
  <c r="DV61" i="2"/>
  <c r="DW61" i="2"/>
  <c r="DX61" i="2"/>
  <c r="DQ264" i="2"/>
  <c r="DR264" i="2"/>
  <c r="DS264" i="2"/>
  <c r="DT264" i="2"/>
  <c r="DU264" i="2"/>
  <c r="DV264" i="2"/>
  <c r="DW264" i="2"/>
  <c r="DX264" i="2"/>
  <c r="DQ85" i="2"/>
  <c r="DR85" i="2"/>
  <c r="DS85" i="2"/>
  <c r="DT85" i="2"/>
  <c r="DU85" i="2"/>
  <c r="DV85" i="2"/>
  <c r="DW85" i="2"/>
  <c r="DX85" i="2"/>
  <c r="DQ265" i="2"/>
  <c r="DR265" i="2"/>
  <c r="DS265" i="2"/>
  <c r="DT265" i="2"/>
  <c r="DU265" i="2"/>
  <c r="DV265" i="2"/>
  <c r="DW265" i="2"/>
  <c r="DX265" i="2"/>
  <c r="DQ266" i="2"/>
  <c r="DR266" i="2"/>
  <c r="DS266" i="2"/>
  <c r="DT266" i="2"/>
  <c r="DU266" i="2"/>
  <c r="DV266" i="2"/>
  <c r="DW266" i="2"/>
  <c r="DX266" i="2"/>
  <c r="DQ267" i="2"/>
  <c r="DR267" i="2"/>
  <c r="DS267" i="2"/>
  <c r="DT267" i="2"/>
  <c r="DU267" i="2"/>
  <c r="DV267" i="2"/>
  <c r="DW267" i="2"/>
  <c r="DX267" i="2"/>
  <c r="DQ268" i="2"/>
  <c r="DR268" i="2"/>
  <c r="DS268" i="2"/>
  <c r="DT268" i="2"/>
  <c r="DU268" i="2"/>
  <c r="DV268" i="2"/>
  <c r="DW268" i="2"/>
  <c r="DX268" i="2"/>
  <c r="DQ269" i="2"/>
  <c r="DR269" i="2"/>
  <c r="DS269" i="2"/>
  <c r="DT269" i="2"/>
  <c r="DU269" i="2"/>
  <c r="DV269" i="2"/>
  <c r="DW269" i="2"/>
  <c r="DX269" i="2"/>
  <c r="DQ270" i="2"/>
  <c r="DR270" i="2"/>
  <c r="DS270" i="2"/>
  <c r="DT270" i="2"/>
  <c r="DU270" i="2"/>
  <c r="DV270" i="2"/>
  <c r="DW270" i="2"/>
  <c r="DX270" i="2"/>
  <c r="DQ62" i="2"/>
  <c r="DR62" i="2"/>
  <c r="DS62" i="2"/>
  <c r="DT62" i="2"/>
  <c r="DU62" i="2"/>
  <c r="DV62" i="2"/>
  <c r="DW62" i="2"/>
  <c r="DX62" i="2"/>
  <c r="DQ271" i="2"/>
  <c r="DR271" i="2"/>
  <c r="DS271" i="2"/>
  <c r="DT271" i="2"/>
  <c r="DU271" i="2"/>
  <c r="DV271" i="2"/>
  <c r="DW271" i="2"/>
  <c r="DX271" i="2"/>
  <c r="DQ272" i="2"/>
  <c r="DR272" i="2"/>
  <c r="DS272" i="2"/>
  <c r="DT272" i="2"/>
  <c r="DU272" i="2"/>
  <c r="DV272" i="2"/>
  <c r="DW272" i="2"/>
  <c r="DX272" i="2"/>
  <c r="DQ273" i="2"/>
  <c r="DR273" i="2"/>
  <c r="DS273" i="2"/>
  <c r="DT273" i="2"/>
  <c r="DU273" i="2"/>
  <c r="DV273" i="2"/>
  <c r="DW273" i="2"/>
  <c r="DX273" i="2"/>
  <c r="DQ274" i="2"/>
  <c r="DR274" i="2"/>
  <c r="DS274" i="2"/>
  <c r="DT274" i="2"/>
  <c r="DU274" i="2"/>
  <c r="DV274" i="2"/>
  <c r="DW274" i="2"/>
  <c r="DX274" i="2"/>
  <c r="DQ275" i="2"/>
  <c r="DR275" i="2"/>
  <c r="DS275" i="2"/>
  <c r="DT275" i="2"/>
  <c r="DU275" i="2"/>
  <c r="DV275" i="2"/>
  <c r="DW275" i="2"/>
  <c r="DX275" i="2"/>
  <c r="DQ276" i="2"/>
  <c r="DR276" i="2"/>
  <c r="DS276" i="2"/>
  <c r="DT276" i="2"/>
  <c r="DU276" i="2"/>
  <c r="DV276" i="2"/>
  <c r="DW276" i="2"/>
  <c r="DX276" i="2"/>
  <c r="DQ277" i="2"/>
  <c r="DR277" i="2"/>
  <c r="DS277" i="2"/>
  <c r="DT277" i="2"/>
  <c r="DU277" i="2"/>
  <c r="DV277" i="2"/>
  <c r="DW277" i="2"/>
  <c r="DX277" i="2"/>
  <c r="DQ278" i="2"/>
  <c r="DR278" i="2"/>
  <c r="DS278" i="2"/>
  <c r="DT278" i="2"/>
  <c r="DU278" i="2"/>
  <c r="DV278" i="2"/>
  <c r="DW278" i="2"/>
  <c r="DX278" i="2"/>
  <c r="DQ279" i="2"/>
  <c r="DR279" i="2"/>
  <c r="DS279" i="2"/>
  <c r="DT279" i="2"/>
  <c r="DU279" i="2"/>
  <c r="DV279" i="2"/>
  <c r="DW279" i="2"/>
  <c r="DX279" i="2"/>
  <c r="DQ280" i="2"/>
  <c r="DR280" i="2"/>
  <c r="DS280" i="2"/>
  <c r="DT280" i="2"/>
  <c r="DU280" i="2"/>
  <c r="DV280" i="2"/>
  <c r="DW280" i="2"/>
  <c r="DX280" i="2"/>
  <c r="DQ281" i="2"/>
  <c r="DR281" i="2"/>
  <c r="DS281" i="2"/>
  <c r="DT281" i="2"/>
  <c r="DU281" i="2"/>
  <c r="DV281" i="2"/>
  <c r="DW281" i="2"/>
  <c r="DX281" i="2"/>
  <c r="DQ11" i="2"/>
  <c r="DR11" i="2"/>
  <c r="DS11" i="2"/>
  <c r="DT11" i="2"/>
  <c r="DU11" i="2"/>
  <c r="DV11" i="2"/>
  <c r="DW11" i="2"/>
  <c r="DX11" i="2"/>
  <c r="DQ282" i="2"/>
  <c r="DR282" i="2"/>
  <c r="DS282" i="2"/>
  <c r="DT282" i="2"/>
  <c r="DU282" i="2"/>
  <c r="DV282" i="2"/>
  <c r="DW282" i="2"/>
  <c r="DX282" i="2"/>
  <c r="DQ283" i="2"/>
  <c r="DR283" i="2"/>
  <c r="DS283" i="2"/>
  <c r="DT283" i="2"/>
  <c r="DU283" i="2"/>
  <c r="DV283" i="2"/>
  <c r="DW283" i="2"/>
  <c r="DX283" i="2"/>
  <c r="DQ284" i="2"/>
  <c r="DR284" i="2"/>
  <c r="DS284" i="2"/>
  <c r="DT284" i="2"/>
  <c r="DU284" i="2"/>
  <c r="DV284" i="2"/>
  <c r="DW284" i="2"/>
  <c r="DX284" i="2"/>
  <c r="DQ285" i="2"/>
  <c r="DR285" i="2"/>
  <c r="DS285" i="2"/>
  <c r="DT285" i="2"/>
  <c r="DU285" i="2"/>
  <c r="DV285" i="2"/>
  <c r="DW285" i="2"/>
  <c r="DX285" i="2"/>
  <c r="DQ286" i="2"/>
  <c r="DR286" i="2"/>
  <c r="DS286" i="2"/>
  <c r="DT286" i="2"/>
  <c r="DU286" i="2"/>
  <c r="DV286" i="2"/>
  <c r="DW286" i="2"/>
  <c r="DX286" i="2"/>
  <c r="DQ287" i="2"/>
  <c r="DR287" i="2"/>
  <c r="DS287" i="2"/>
  <c r="DT287" i="2"/>
  <c r="DU287" i="2"/>
  <c r="DV287" i="2"/>
  <c r="DW287" i="2"/>
  <c r="DX287" i="2"/>
  <c r="DQ12" i="2"/>
  <c r="DR12" i="2"/>
  <c r="DS12" i="2"/>
  <c r="DT12" i="2"/>
  <c r="DU12" i="2"/>
  <c r="DV12" i="2"/>
  <c r="DW12" i="2"/>
  <c r="DX12" i="2"/>
  <c r="DQ288" i="2"/>
  <c r="DR288" i="2"/>
  <c r="DS288" i="2"/>
  <c r="DT288" i="2"/>
  <c r="DU288" i="2"/>
  <c r="DV288" i="2"/>
  <c r="DW288" i="2"/>
  <c r="DX288" i="2"/>
  <c r="DQ289" i="2"/>
  <c r="DR289" i="2"/>
  <c r="DS289" i="2"/>
  <c r="DT289" i="2"/>
  <c r="DU289" i="2"/>
  <c r="DV289" i="2"/>
  <c r="DW289" i="2"/>
  <c r="DX289" i="2"/>
  <c r="DQ290" i="2"/>
  <c r="DR290" i="2"/>
  <c r="DS290" i="2"/>
  <c r="DT290" i="2"/>
  <c r="DU290" i="2"/>
  <c r="DV290" i="2"/>
  <c r="DW290" i="2"/>
  <c r="DX290" i="2"/>
  <c r="DQ291" i="2"/>
  <c r="DR291" i="2"/>
  <c r="DS291" i="2"/>
  <c r="DT291" i="2"/>
  <c r="DU291" i="2"/>
  <c r="DV291" i="2"/>
  <c r="DW291" i="2"/>
  <c r="DX291" i="2"/>
  <c r="DQ63" i="2"/>
  <c r="DR63" i="2"/>
  <c r="DS63" i="2"/>
  <c r="DT63" i="2"/>
  <c r="DU63" i="2"/>
  <c r="DV63" i="2"/>
  <c r="DW63" i="2"/>
  <c r="DX63" i="2"/>
  <c r="DQ292" i="2"/>
  <c r="DR292" i="2"/>
  <c r="DS292" i="2"/>
  <c r="DT292" i="2"/>
  <c r="DU292" i="2"/>
  <c r="DV292" i="2"/>
  <c r="DW292" i="2"/>
  <c r="DX292" i="2"/>
  <c r="DQ64" i="2"/>
  <c r="DR64" i="2"/>
  <c r="DS64" i="2"/>
  <c r="DT64" i="2"/>
  <c r="DU64" i="2"/>
  <c r="DV64" i="2"/>
  <c r="DW64" i="2"/>
  <c r="DX64" i="2"/>
  <c r="DQ293" i="2"/>
  <c r="DR293" i="2"/>
  <c r="DS293" i="2"/>
  <c r="DT293" i="2"/>
  <c r="DU293" i="2"/>
  <c r="DV293" i="2"/>
  <c r="DW293" i="2"/>
  <c r="DX293" i="2"/>
  <c r="DQ294" i="2"/>
  <c r="DR294" i="2"/>
  <c r="DS294" i="2"/>
  <c r="DT294" i="2"/>
  <c r="DU294" i="2"/>
  <c r="DV294" i="2"/>
  <c r="DW294" i="2"/>
  <c r="DX294" i="2"/>
  <c r="DQ295" i="2"/>
  <c r="DR295" i="2"/>
  <c r="DS295" i="2"/>
  <c r="DT295" i="2"/>
  <c r="DU295" i="2"/>
  <c r="DV295" i="2"/>
  <c r="DW295" i="2"/>
  <c r="DX295" i="2"/>
  <c r="DQ296" i="2"/>
  <c r="DR296" i="2"/>
  <c r="DS296" i="2"/>
  <c r="DT296" i="2"/>
  <c r="DU296" i="2"/>
  <c r="DV296" i="2"/>
  <c r="DW296" i="2"/>
  <c r="DX296" i="2"/>
  <c r="DQ297" i="2"/>
  <c r="DR297" i="2"/>
  <c r="DS297" i="2"/>
  <c r="DT297" i="2"/>
  <c r="DU297" i="2"/>
  <c r="DV297" i="2"/>
  <c r="DW297" i="2"/>
  <c r="DX297" i="2"/>
  <c r="DQ298" i="2"/>
  <c r="DR298" i="2"/>
  <c r="DS298" i="2"/>
  <c r="DT298" i="2"/>
  <c r="DU298" i="2"/>
  <c r="DV298" i="2"/>
  <c r="DW298" i="2"/>
  <c r="DX298" i="2"/>
  <c r="DQ65" i="2"/>
  <c r="DR65" i="2"/>
  <c r="DS65" i="2"/>
  <c r="DT65" i="2"/>
  <c r="DU65" i="2"/>
  <c r="DV65" i="2"/>
  <c r="DW65" i="2"/>
  <c r="DX65" i="2"/>
  <c r="DQ66" i="2"/>
  <c r="DR66" i="2"/>
  <c r="DS66" i="2"/>
  <c r="DT66" i="2"/>
  <c r="DU66" i="2"/>
  <c r="DV66" i="2"/>
  <c r="DW66" i="2"/>
  <c r="DX66" i="2"/>
  <c r="DQ67" i="2"/>
  <c r="DR67" i="2"/>
  <c r="DS67" i="2"/>
  <c r="DT67" i="2"/>
  <c r="DU67" i="2"/>
  <c r="DV67" i="2"/>
  <c r="DW67" i="2"/>
  <c r="DX67" i="2"/>
  <c r="DQ68" i="2"/>
  <c r="DR68" i="2"/>
  <c r="DS68" i="2"/>
  <c r="DT68" i="2"/>
  <c r="DU68" i="2"/>
  <c r="DV68" i="2"/>
  <c r="DW68" i="2"/>
  <c r="DX68" i="2"/>
  <c r="DQ299" i="2"/>
  <c r="DR299" i="2"/>
  <c r="DS299" i="2"/>
  <c r="DT299" i="2"/>
  <c r="DU299" i="2"/>
  <c r="DV299" i="2"/>
  <c r="DW299" i="2"/>
  <c r="DX299" i="2"/>
  <c r="DQ300" i="2"/>
  <c r="DR300" i="2"/>
  <c r="DS300" i="2"/>
  <c r="DT300" i="2"/>
  <c r="DU300" i="2"/>
  <c r="DV300" i="2"/>
  <c r="DW300" i="2"/>
  <c r="DX300" i="2"/>
  <c r="DQ301" i="2"/>
  <c r="DR301" i="2"/>
  <c r="DS301" i="2"/>
  <c r="DT301" i="2"/>
  <c r="DU301" i="2"/>
  <c r="DV301" i="2"/>
  <c r="DW301" i="2"/>
  <c r="DX301" i="2"/>
  <c r="DQ13" i="2"/>
  <c r="DR13" i="2"/>
  <c r="DS13" i="2"/>
  <c r="DT13" i="2"/>
  <c r="DU13" i="2"/>
  <c r="DV13" i="2"/>
  <c r="DW13" i="2"/>
  <c r="DX13" i="2"/>
  <c r="DQ69" i="2"/>
  <c r="DR69" i="2"/>
  <c r="DS69" i="2"/>
  <c r="DT69" i="2"/>
  <c r="DU69" i="2"/>
  <c r="DV69" i="2"/>
  <c r="DW69" i="2"/>
  <c r="DX69" i="2"/>
  <c r="DQ302" i="2"/>
  <c r="DR302" i="2"/>
  <c r="DS302" i="2"/>
  <c r="DT302" i="2"/>
  <c r="DU302" i="2"/>
  <c r="DV302" i="2"/>
  <c r="DW302" i="2"/>
  <c r="DX302" i="2"/>
  <c r="DQ303" i="2"/>
  <c r="DR303" i="2"/>
  <c r="DS303" i="2"/>
  <c r="DT303" i="2"/>
  <c r="DU303" i="2"/>
  <c r="DV303" i="2"/>
  <c r="DW303" i="2"/>
  <c r="DX303" i="2"/>
  <c r="DQ304" i="2"/>
  <c r="DR304" i="2"/>
  <c r="DS304" i="2"/>
  <c r="DT304" i="2"/>
  <c r="DU304" i="2"/>
  <c r="DV304" i="2"/>
  <c r="DW304" i="2"/>
  <c r="DX304" i="2"/>
  <c r="DQ305" i="2"/>
  <c r="DR305" i="2"/>
  <c r="DS305" i="2"/>
  <c r="DT305" i="2"/>
  <c r="DU305" i="2"/>
  <c r="DV305" i="2"/>
  <c r="DW305" i="2"/>
  <c r="DX305" i="2"/>
  <c r="DQ306" i="2"/>
  <c r="DR306" i="2"/>
  <c r="DS306" i="2"/>
  <c r="DT306" i="2"/>
  <c r="DU306" i="2"/>
  <c r="DV306" i="2"/>
  <c r="DW306" i="2"/>
  <c r="DX306" i="2"/>
  <c r="DQ307" i="2"/>
  <c r="DR307" i="2"/>
  <c r="DS307" i="2"/>
  <c r="DT307" i="2"/>
  <c r="DU307" i="2"/>
  <c r="DV307" i="2"/>
  <c r="DW307" i="2"/>
  <c r="DX307" i="2"/>
  <c r="DQ308" i="2"/>
  <c r="DR308" i="2"/>
  <c r="DS308" i="2"/>
  <c r="DT308" i="2"/>
  <c r="DU308" i="2"/>
  <c r="DV308" i="2"/>
  <c r="DW308" i="2"/>
  <c r="DX308" i="2"/>
  <c r="DQ309" i="2"/>
  <c r="DR309" i="2"/>
  <c r="DS309" i="2"/>
  <c r="DT309" i="2"/>
  <c r="DU309" i="2"/>
  <c r="DV309" i="2"/>
  <c r="DW309" i="2"/>
  <c r="DX309" i="2"/>
  <c r="DQ310" i="2"/>
  <c r="DR310" i="2"/>
  <c r="DS310" i="2"/>
  <c r="DT310" i="2"/>
  <c r="DU310" i="2"/>
  <c r="DV310" i="2"/>
  <c r="DW310" i="2"/>
  <c r="DX310" i="2"/>
  <c r="DQ14" i="2"/>
  <c r="DR14" i="2"/>
  <c r="DS14" i="2"/>
  <c r="DT14" i="2"/>
  <c r="DU14" i="2"/>
  <c r="DV14" i="2"/>
  <c r="DW14" i="2"/>
  <c r="DX14" i="2"/>
  <c r="DQ15" i="2"/>
  <c r="DR15" i="2"/>
  <c r="DS15" i="2"/>
  <c r="DT15" i="2"/>
  <c r="DU15" i="2"/>
  <c r="DV15" i="2"/>
  <c r="DW15" i="2"/>
  <c r="DX15" i="2"/>
  <c r="DQ311" i="2"/>
  <c r="DR311" i="2"/>
  <c r="DS311" i="2"/>
  <c r="DT311" i="2"/>
  <c r="DU311" i="2"/>
  <c r="DV311" i="2"/>
  <c r="DW311" i="2"/>
  <c r="DX311" i="2"/>
  <c r="DQ16" i="2"/>
  <c r="DR16" i="2"/>
  <c r="DS16" i="2"/>
  <c r="DT16" i="2"/>
  <c r="DU16" i="2"/>
  <c r="DV16" i="2"/>
  <c r="DW16" i="2"/>
  <c r="DX16" i="2"/>
  <c r="DQ312" i="2"/>
  <c r="DR312" i="2"/>
  <c r="DS312" i="2"/>
  <c r="DT312" i="2"/>
  <c r="DU312" i="2"/>
  <c r="DV312" i="2"/>
  <c r="DW312" i="2"/>
  <c r="DX312" i="2"/>
  <c r="DQ70" i="2"/>
  <c r="DR70" i="2"/>
  <c r="DS70" i="2"/>
  <c r="DT70" i="2"/>
  <c r="DU70" i="2"/>
  <c r="DV70" i="2"/>
  <c r="DW70" i="2"/>
  <c r="DX70" i="2"/>
  <c r="DQ313" i="2"/>
  <c r="DR313" i="2"/>
  <c r="DS313" i="2"/>
  <c r="DT313" i="2"/>
  <c r="DU313" i="2"/>
  <c r="DV313" i="2"/>
  <c r="DW313" i="2"/>
  <c r="DX313" i="2"/>
  <c r="DQ314" i="2"/>
  <c r="DR314" i="2"/>
  <c r="DS314" i="2"/>
  <c r="DT314" i="2"/>
  <c r="DU314" i="2"/>
  <c r="DV314" i="2"/>
  <c r="DW314" i="2"/>
  <c r="DX314" i="2"/>
  <c r="DQ315" i="2"/>
  <c r="DR315" i="2"/>
  <c r="DS315" i="2"/>
  <c r="DT315" i="2"/>
  <c r="DU315" i="2"/>
  <c r="DV315" i="2"/>
  <c r="DW315" i="2"/>
  <c r="DX315" i="2"/>
  <c r="DQ316" i="2"/>
  <c r="DR316" i="2"/>
  <c r="DS316" i="2"/>
  <c r="DT316" i="2"/>
  <c r="DU316" i="2"/>
  <c r="DV316" i="2"/>
  <c r="DW316" i="2"/>
  <c r="DX316" i="2"/>
  <c r="DQ317" i="2"/>
  <c r="DR317" i="2"/>
  <c r="DS317" i="2"/>
  <c r="DT317" i="2"/>
  <c r="DU317" i="2"/>
  <c r="DV317" i="2"/>
  <c r="DW317" i="2"/>
  <c r="DX317" i="2"/>
  <c r="DQ318" i="2"/>
  <c r="DR318" i="2"/>
  <c r="DS318" i="2"/>
  <c r="DT318" i="2"/>
  <c r="DU318" i="2"/>
  <c r="DV318" i="2"/>
  <c r="DW318" i="2"/>
  <c r="DX318" i="2"/>
  <c r="DQ17" i="2"/>
  <c r="DR17" i="2"/>
  <c r="DS17" i="2"/>
  <c r="DT17" i="2"/>
  <c r="DU17" i="2"/>
  <c r="DV17" i="2"/>
  <c r="DW17" i="2"/>
  <c r="DX17" i="2"/>
  <c r="DQ319" i="2"/>
  <c r="DR319" i="2"/>
  <c r="DS319" i="2"/>
  <c r="DT319" i="2"/>
  <c r="DU319" i="2"/>
  <c r="DV319" i="2"/>
  <c r="DW319" i="2"/>
  <c r="DX319" i="2"/>
  <c r="DQ71" i="2"/>
  <c r="DR71" i="2"/>
  <c r="DS71" i="2"/>
  <c r="DT71" i="2"/>
  <c r="DU71" i="2"/>
  <c r="DV71" i="2"/>
  <c r="DW71" i="2"/>
  <c r="DX71" i="2"/>
  <c r="DQ320" i="2"/>
  <c r="DR320" i="2"/>
  <c r="DS320" i="2"/>
  <c r="DT320" i="2"/>
  <c r="DU320" i="2"/>
  <c r="DV320" i="2"/>
  <c r="DW320" i="2"/>
  <c r="DX320" i="2"/>
  <c r="DQ321" i="2"/>
  <c r="DR321" i="2"/>
  <c r="DS321" i="2"/>
  <c r="DT321" i="2"/>
  <c r="DU321" i="2"/>
  <c r="DV321" i="2"/>
  <c r="DW321" i="2"/>
  <c r="DX321" i="2"/>
  <c r="DQ322" i="2"/>
  <c r="DR322" i="2"/>
  <c r="DS322" i="2"/>
  <c r="DT322" i="2"/>
  <c r="DU322" i="2"/>
  <c r="DV322" i="2"/>
  <c r="DW322" i="2"/>
  <c r="DX322" i="2"/>
  <c r="DQ323" i="2"/>
  <c r="DR323" i="2"/>
  <c r="DS323" i="2"/>
  <c r="DT323" i="2"/>
  <c r="DU323" i="2"/>
  <c r="DV323" i="2"/>
  <c r="DW323" i="2"/>
  <c r="DX323" i="2"/>
  <c r="DQ324" i="2"/>
  <c r="DR324" i="2"/>
  <c r="DS324" i="2"/>
  <c r="DT324" i="2"/>
  <c r="DU324" i="2"/>
  <c r="DV324" i="2"/>
  <c r="DW324" i="2"/>
  <c r="DX324" i="2"/>
  <c r="DQ325" i="2"/>
  <c r="DR325" i="2"/>
  <c r="DS325" i="2"/>
  <c r="DT325" i="2"/>
  <c r="DU325" i="2"/>
  <c r="DV325" i="2"/>
  <c r="DW325" i="2"/>
  <c r="DX325" i="2"/>
  <c r="DQ326" i="2"/>
  <c r="DR326" i="2"/>
  <c r="DS326" i="2"/>
  <c r="DT326" i="2"/>
  <c r="DU326" i="2"/>
  <c r="DV326" i="2"/>
  <c r="DW326" i="2"/>
  <c r="DX326" i="2"/>
  <c r="DQ327" i="2"/>
  <c r="DR327" i="2"/>
  <c r="DS327" i="2"/>
  <c r="DT327" i="2"/>
  <c r="DU327" i="2"/>
  <c r="DV327" i="2"/>
  <c r="DW327" i="2"/>
  <c r="DX327" i="2"/>
  <c r="DQ328" i="2"/>
  <c r="DR328" i="2"/>
  <c r="DS328" i="2"/>
  <c r="DT328" i="2"/>
  <c r="DU328" i="2"/>
  <c r="DV328" i="2"/>
  <c r="DW328" i="2"/>
  <c r="DX328" i="2"/>
  <c r="DQ72" i="2"/>
  <c r="DR72" i="2"/>
  <c r="DS72" i="2"/>
  <c r="DT72" i="2"/>
  <c r="DU72" i="2"/>
  <c r="DV72" i="2"/>
  <c r="DW72" i="2"/>
  <c r="DX72" i="2"/>
  <c r="DQ329" i="2"/>
  <c r="DR329" i="2"/>
  <c r="DS329" i="2"/>
  <c r="DT329" i="2"/>
  <c r="DU329" i="2"/>
  <c r="DV329" i="2"/>
  <c r="DW329" i="2"/>
  <c r="DX329" i="2"/>
  <c r="DQ73" i="2"/>
  <c r="DR73" i="2"/>
  <c r="DS73" i="2"/>
  <c r="DT73" i="2"/>
  <c r="DU73" i="2"/>
  <c r="DV73" i="2"/>
  <c r="DW73" i="2"/>
  <c r="DX73" i="2"/>
  <c r="DQ74" i="2"/>
  <c r="DR74" i="2"/>
  <c r="DS74" i="2"/>
  <c r="DT74" i="2"/>
  <c r="DU74" i="2"/>
  <c r="DV74" i="2"/>
  <c r="DW74" i="2"/>
  <c r="DX74" i="2"/>
  <c r="DQ330" i="2"/>
  <c r="DR330" i="2"/>
  <c r="DS330" i="2"/>
  <c r="DT330" i="2"/>
  <c r="DU330" i="2"/>
  <c r="DV330" i="2"/>
  <c r="DW330" i="2"/>
  <c r="DX330" i="2"/>
  <c r="DQ75" i="2"/>
  <c r="DR75" i="2"/>
  <c r="DS75" i="2"/>
  <c r="DT75" i="2"/>
  <c r="DU75" i="2"/>
  <c r="DV75" i="2"/>
  <c r="DW75" i="2"/>
  <c r="DX75" i="2"/>
  <c r="DQ331" i="2"/>
  <c r="DR331" i="2"/>
  <c r="DS331" i="2"/>
  <c r="DT331" i="2"/>
  <c r="DU331" i="2"/>
  <c r="DV331" i="2"/>
  <c r="DW331" i="2"/>
  <c r="DX331" i="2"/>
  <c r="DQ332" i="2"/>
  <c r="DR332" i="2"/>
  <c r="DS332" i="2"/>
  <c r="DT332" i="2"/>
  <c r="DU332" i="2"/>
  <c r="DV332" i="2"/>
  <c r="DW332" i="2"/>
  <c r="DX332" i="2"/>
  <c r="DQ333" i="2"/>
  <c r="DR333" i="2"/>
  <c r="DS333" i="2"/>
  <c r="DT333" i="2"/>
  <c r="DU333" i="2"/>
  <c r="DV333" i="2"/>
  <c r="DW333" i="2"/>
  <c r="DX333" i="2"/>
  <c r="DQ334" i="2"/>
  <c r="DR334" i="2"/>
  <c r="DS334" i="2"/>
  <c r="DT334" i="2"/>
  <c r="DU334" i="2"/>
  <c r="DV334" i="2"/>
  <c r="DW334" i="2"/>
  <c r="DX334" i="2"/>
  <c r="DQ335" i="2"/>
  <c r="DR335" i="2"/>
  <c r="DS335" i="2"/>
  <c r="DT335" i="2"/>
  <c r="DU335" i="2"/>
  <c r="DV335" i="2"/>
  <c r="DW335" i="2"/>
  <c r="DX335" i="2"/>
  <c r="DQ336" i="2"/>
  <c r="DR336" i="2"/>
  <c r="DS336" i="2"/>
  <c r="DT336" i="2"/>
  <c r="DU336" i="2"/>
  <c r="DV336" i="2"/>
  <c r="DW336" i="2"/>
  <c r="DX336" i="2"/>
  <c r="DQ337" i="2"/>
  <c r="DR337" i="2"/>
  <c r="DS337" i="2"/>
  <c r="DT337" i="2"/>
  <c r="DU337" i="2"/>
  <c r="DV337" i="2"/>
  <c r="DW337" i="2"/>
  <c r="DX337" i="2"/>
  <c r="DQ76" i="2"/>
  <c r="DR76" i="2"/>
  <c r="DS76" i="2"/>
  <c r="DT76" i="2"/>
  <c r="DU76" i="2"/>
  <c r="DV76" i="2"/>
  <c r="DW76" i="2"/>
  <c r="DX76" i="2"/>
  <c r="DQ77" i="2"/>
  <c r="DR77" i="2"/>
  <c r="DS77" i="2"/>
  <c r="DT77" i="2"/>
  <c r="DU77" i="2"/>
  <c r="DV77" i="2"/>
  <c r="DW77" i="2"/>
  <c r="DX77" i="2"/>
  <c r="DQ338" i="2"/>
  <c r="DR338" i="2"/>
  <c r="DS338" i="2"/>
  <c r="DT338" i="2"/>
  <c r="DU338" i="2"/>
  <c r="DV338" i="2"/>
  <c r="DW338" i="2"/>
  <c r="DX338" i="2"/>
  <c r="DQ339" i="2"/>
  <c r="DR339" i="2"/>
  <c r="DS339" i="2"/>
  <c r="DT339" i="2"/>
  <c r="DU339" i="2"/>
  <c r="DV339" i="2"/>
  <c r="DW339" i="2"/>
  <c r="DX339" i="2"/>
  <c r="DQ340" i="2"/>
  <c r="DR340" i="2"/>
  <c r="DS340" i="2"/>
  <c r="DT340" i="2"/>
  <c r="DU340" i="2"/>
  <c r="DV340" i="2"/>
  <c r="DW340" i="2"/>
  <c r="DX340" i="2"/>
  <c r="DQ341" i="2"/>
  <c r="DR341" i="2"/>
  <c r="DS341" i="2"/>
  <c r="DT341" i="2"/>
  <c r="DU341" i="2"/>
  <c r="DV341" i="2"/>
  <c r="DW341" i="2"/>
  <c r="DX341" i="2"/>
  <c r="DQ342" i="2"/>
  <c r="DR342" i="2"/>
  <c r="DS342" i="2"/>
  <c r="DT342" i="2"/>
  <c r="DU342" i="2"/>
  <c r="DV342" i="2"/>
  <c r="DW342" i="2"/>
  <c r="DX342" i="2"/>
  <c r="DQ343" i="2"/>
  <c r="DR343" i="2"/>
  <c r="DS343" i="2"/>
  <c r="DT343" i="2"/>
  <c r="DU343" i="2"/>
  <c r="DV343" i="2"/>
  <c r="DW343" i="2"/>
  <c r="DX343" i="2"/>
  <c r="DQ344" i="2"/>
  <c r="DR344" i="2"/>
  <c r="DS344" i="2"/>
  <c r="DT344" i="2"/>
  <c r="DU344" i="2"/>
  <c r="DV344" i="2"/>
  <c r="DW344" i="2"/>
  <c r="DX344" i="2"/>
  <c r="DQ345" i="2"/>
  <c r="DR345" i="2"/>
  <c r="DS345" i="2"/>
  <c r="DT345" i="2"/>
  <c r="DU345" i="2"/>
  <c r="DV345" i="2"/>
  <c r="DW345" i="2"/>
  <c r="DX345" i="2"/>
  <c r="DQ346" i="2"/>
  <c r="DR346" i="2"/>
  <c r="DS346" i="2"/>
  <c r="DT346" i="2"/>
  <c r="DU346" i="2"/>
  <c r="DV346" i="2"/>
  <c r="DW346" i="2"/>
  <c r="DX346" i="2"/>
  <c r="DQ347" i="2"/>
  <c r="DR347" i="2"/>
  <c r="DS347" i="2"/>
  <c r="DT347" i="2"/>
  <c r="DU347" i="2"/>
  <c r="DV347" i="2"/>
  <c r="DW347" i="2"/>
  <c r="DX347" i="2"/>
  <c r="DQ18" i="2"/>
  <c r="DR18" i="2"/>
  <c r="DS18" i="2"/>
  <c r="DT18" i="2"/>
  <c r="DU18" i="2"/>
  <c r="DV18" i="2"/>
  <c r="DW18" i="2"/>
  <c r="DX18" i="2"/>
  <c r="DQ348" i="2"/>
  <c r="DR348" i="2"/>
  <c r="DS348" i="2"/>
  <c r="DT348" i="2"/>
  <c r="DU348" i="2"/>
  <c r="DV348" i="2"/>
  <c r="DW348" i="2"/>
  <c r="DX348" i="2"/>
  <c r="DQ31" i="2"/>
  <c r="DR31" i="2"/>
  <c r="DS31" i="2"/>
  <c r="DT31" i="2"/>
  <c r="DU31" i="2"/>
  <c r="DV31" i="2"/>
  <c r="DW31" i="2"/>
  <c r="DX31" i="2"/>
  <c r="DQ349" i="2"/>
  <c r="DR349" i="2"/>
  <c r="DS349" i="2"/>
  <c r="DT349" i="2"/>
  <c r="DU349" i="2"/>
  <c r="DV349" i="2"/>
  <c r="DW349" i="2"/>
  <c r="DX349" i="2"/>
  <c r="DQ350" i="2"/>
  <c r="DR350" i="2"/>
  <c r="DS350" i="2"/>
  <c r="DT350" i="2"/>
  <c r="DU350" i="2"/>
  <c r="DV350" i="2"/>
  <c r="DW350" i="2"/>
  <c r="DX350" i="2"/>
  <c r="DQ351" i="2"/>
  <c r="DR351" i="2"/>
  <c r="DS351" i="2"/>
  <c r="DT351" i="2"/>
  <c r="DU351" i="2"/>
  <c r="DV351" i="2"/>
  <c r="DW351" i="2"/>
  <c r="DX351" i="2"/>
  <c r="DQ352" i="2"/>
  <c r="DR352" i="2"/>
  <c r="DS352" i="2"/>
  <c r="DT352" i="2"/>
  <c r="DU352" i="2"/>
  <c r="DV352" i="2"/>
  <c r="DW352" i="2"/>
  <c r="DX352" i="2"/>
  <c r="DQ19" i="2"/>
  <c r="DR19" i="2"/>
  <c r="DS19" i="2"/>
  <c r="DT19" i="2"/>
  <c r="DU19" i="2"/>
  <c r="DV19" i="2"/>
  <c r="DW19" i="2"/>
  <c r="DX19" i="2"/>
  <c r="DQ353" i="2"/>
  <c r="DR353" i="2"/>
  <c r="DS353" i="2"/>
  <c r="DT353" i="2"/>
  <c r="DU353" i="2"/>
  <c r="DV353" i="2"/>
  <c r="DW353" i="2"/>
  <c r="DX353" i="2"/>
  <c r="DQ354" i="2"/>
  <c r="DR354" i="2"/>
  <c r="DS354" i="2"/>
  <c r="DT354" i="2"/>
  <c r="DU354" i="2"/>
  <c r="DV354" i="2"/>
  <c r="DW354" i="2"/>
  <c r="DX354" i="2"/>
  <c r="DQ355" i="2"/>
  <c r="DR355" i="2"/>
  <c r="DS355" i="2"/>
  <c r="DT355" i="2"/>
  <c r="DU355" i="2"/>
  <c r="DV355" i="2"/>
  <c r="DW355" i="2"/>
  <c r="DX355" i="2"/>
  <c r="DQ356" i="2"/>
  <c r="DR356" i="2"/>
  <c r="DS356" i="2"/>
  <c r="DT356" i="2"/>
  <c r="DU356" i="2"/>
  <c r="DV356" i="2"/>
  <c r="DW356" i="2"/>
  <c r="DX356" i="2"/>
  <c r="DQ86" i="2"/>
  <c r="DR86" i="2"/>
  <c r="DS86" i="2"/>
  <c r="DT86" i="2"/>
  <c r="DU86" i="2"/>
  <c r="DV86" i="2"/>
  <c r="DW86" i="2"/>
  <c r="DX86" i="2"/>
  <c r="DQ357" i="2"/>
  <c r="DR357" i="2"/>
  <c r="DS357" i="2"/>
  <c r="DT357" i="2"/>
  <c r="DU357" i="2"/>
  <c r="DV357" i="2"/>
  <c r="DW357" i="2"/>
  <c r="DX357" i="2"/>
  <c r="DQ358" i="2"/>
  <c r="DR358" i="2"/>
  <c r="DS358" i="2"/>
  <c r="DT358" i="2"/>
  <c r="DU358" i="2"/>
  <c r="DV358" i="2"/>
  <c r="DW358" i="2"/>
  <c r="DX358" i="2"/>
  <c r="DQ359" i="2"/>
  <c r="DR359" i="2"/>
  <c r="DS359" i="2"/>
  <c r="DT359" i="2"/>
  <c r="DU359" i="2"/>
  <c r="DV359" i="2"/>
  <c r="DW359" i="2"/>
  <c r="DX359" i="2"/>
  <c r="DQ360" i="2"/>
  <c r="DR360" i="2"/>
  <c r="DS360" i="2"/>
  <c r="DT360" i="2"/>
  <c r="DU360" i="2"/>
  <c r="DV360" i="2"/>
  <c r="DW360" i="2"/>
  <c r="DX360" i="2"/>
  <c r="DQ361" i="2"/>
  <c r="DR361" i="2"/>
  <c r="DS361" i="2"/>
  <c r="DT361" i="2"/>
  <c r="DU361" i="2"/>
  <c r="DV361" i="2"/>
  <c r="DW361" i="2"/>
  <c r="DX361" i="2"/>
  <c r="DQ20" i="2"/>
  <c r="DR20" i="2"/>
  <c r="DS20" i="2"/>
  <c r="DT20" i="2"/>
  <c r="DU20" i="2"/>
  <c r="DV20" i="2"/>
  <c r="DW20" i="2"/>
  <c r="DX20" i="2"/>
  <c r="DQ87" i="2"/>
  <c r="DR87" i="2"/>
  <c r="DS87" i="2"/>
  <c r="DT87" i="2"/>
  <c r="DU87" i="2"/>
  <c r="DV87" i="2"/>
  <c r="DW87" i="2"/>
  <c r="DX87" i="2"/>
  <c r="DQ78" i="2"/>
  <c r="DR78" i="2"/>
  <c r="DS78" i="2"/>
  <c r="DT78" i="2"/>
  <c r="DU78" i="2"/>
  <c r="DV78" i="2"/>
  <c r="DW78" i="2"/>
  <c r="DX78" i="2"/>
  <c r="DQ362" i="2"/>
  <c r="DR362" i="2"/>
  <c r="DS362" i="2"/>
  <c r="DT362" i="2"/>
  <c r="DU362" i="2"/>
  <c r="DV362" i="2"/>
  <c r="DW362" i="2"/>
  <c r="DX362" i="2"/>
  <c r="DQ21" i="2"/>
  <c r="DR21" i="2"/>
  <c r="DS21" i="2"/>
  <c r="DT21" i="2"/>
  <c r="DU21" i="2"/>
  <c r="DV21" i="2"/>
  <c r="DW21" i="2"/>
  <c r="DX21" i="2"/>
  <c r="DQ363" i="2"/>
  <c r="DR363" i="2"/>
  <c r="DS363" i="2"/>
  <c r="DT363" i="2"/>
  <c r="DU363" i="2"/>
  <c r="DV363" i="2"/>
  <c r="DW363" i="2"/>
  <c r="DX363" i="2"/>
  <c r="DQ364" i="2"/>
  <c r="DR364" i="2"/>
  <c r="DS364" i="2"/>
  <c r="DT364" i="2"/>
  <c r="DU364" i="2"/>
  <c r="DV364" i="2"/>
  <c r="DW364" i="2"/>
  <c r="DX364" i="2"/>
  <c r="DQ365" i="2"/>
  <c r="DR365" i="2"/>
  <c r="DS365" i="2"/>
  <c r="DT365" i="2"/>
  <c r="DU365" i="2"/>
  <c r="DV365" i="2"/>
  <c r="DW365" i="2"/>
  <c r="DX365" i="2"/>
  <c r="DQ366" i="2"/>
  <c r="DR366" i="2"/>
  <c r="DS366" i="2"/>
  <c r="DT366" i="2"/>
  <c r="DU366" i="2"/>
  <c r="DV366" i="2"/>
  <c r="DW366" i="2"/>
  <c r="DX366" i="2"/>
  <c r="DQ367" i="2"/>
  <c r="DR367" i="2"/>
  <c r="DS367" i="2"/>
  <c r="DT367" i="2"/>
  <c r="DU367" i="2"/>
  <c r="DV367" i="2"/>
  <c r="DW367" i="2"/>
  <c r="DX367" i="2"/>
  <c r="DQ368" i="2"/>
  <c r="DR368" i="2"/>
  <c r="DS368" i="2"/>
  <c r="DT368" i="2"/>
  <c r="DU368" i="2"/>
  <c r="DV368" i="2"/>
  <c r="DW368" i="2"/>
  <c r="DX368" i="2"/>
  <c r="DQ22" i="2"/>
  <c r="DR22" i="2"/>
  <c r="DS22" i="2"/>
  <c r="DT22" i="2"/>
  <c r="DU22" i="2"/>
  <c r="DV22" i="2"/>
  <c r="DW22" i="2"/>
  <c r="DX22" i="2"/>
  <c r="DQ369" i="2"/>
  <c r="DR369" i="2"/>
  <c r="DS369" i="2"/>
  <c r="DT369" i="2"/>
  <c r="DU369" i="2"/>
  <c r="DV369" i="2"/>
  <c r="DW369" i="2"/>
  <c r="DX369" i="2"/>
  <c r="DQ370" i="2"/>
  <c r="DR370" i="2"/>
  <c r="DS370" i="2"/>
  <c r="DT370" i="2"/>
  <c r="DU370" i="2"/>
  <c r="DV370" i="2"/>
  <c r="DW370" i="2"/>
  <c r="DX370" i="2"/>
  <c r="DQ371" i="2"/>
  <c r="DR371" i="2"/>
  <c r="DS371" i="2"/>
  <c r="DT371" i="2"/>
  <c r="DU371" i="2"/>
  <c r="DV371" i="2"/>
  <c r="DW371" i="2"/>
  <c r="DX371" i="2"/>
  <c r="DQ372" i="2"/>
  <c r="DR372" i="2"/>
  <c r="DS372" i="2"/>
  <c r="DT372" i="2"/>
  <c r="DU372" i="2"/>
  <c r="DV372" i="2"/>
  <c r="DW372" i="2"/>
  <c r="DX372" i="2"/>
  <c r="DQ79" i="2"/>
  <c r="DR79" i="2"/>
  <c r="DS79" i="2"/>
  <c r="DT79" i="2"/>
  <c r="DU79" i="2"/>
  <c r="DV79" i="2"/>
  <c r="DW79" i="2"/>
  <c r="DX79" i="2"/>
  <c r="DQ23" i="2"/>
  <c r="DR23" i="2"/>
  <c r="DS23" i="2"/>
  <c r="DT23" i="2"/>
  <c r="DU23" i="2"/>
  <c r="DV23" i="2"/>
  <c r="DW23" i="2"/>
  <c r="DX23" i="2"/>
  <c r="DX88" i="2"/>
  <c r="DQ88" i="2"/>
  <c r="DR88" i="2"/>
  <c r="DS88" i="2"/>
  <c r="DT88" i="2"/>
  <c r="DU88" i="2"/>
  <c r="DV88" i="2"/>
  <c r="DW88" i="2"/>
  <c r="DP88" i="2"/>
  <c r="DP89" i="2"/>
  <c r="DP32" i="2"/>
  <c r="DP90" i="2"/>
  <c r="DP91" i="2"/>
  <c r="DP92" i="2"/>
  <c r="DP93" i="2"/>
  <c r="DP94" i="2"/>
  <c r="DP95" i="2"/>
  <c r="DP96" i="2"/>
  <c r="DP97" i="2"/>
  <c r="DP98" i="2"/>
  <c r="DP2" i="2"/>
  <c r="DP99" i="2"/>
  <c r="DP100" i="2"/>
  <c r="DP101" i="2"/>
  <c r="DP102" i="2"/>
  <c r="DP103" i="2"/>
  <c r="DP25" i="2"/>
  <c r="DP104" i="2"/>
  <c r="DP105" i="2"/>
  <c r="DP26" i="2"/>
  <c r="DP106" i="2"/>
  <c r="DP107" i="2"/>
  <c r="DP108" i="2"/>
  <c r="DP109" i="2"/>
  <c r="DP3" i="2"/>
  <c r="DP110" i="2"/>
  <c r="DP111" i="2"/>
  <c r="DP27" i="2"/>
  <c r="DP112" i="2"/>
  <c r="DP33" i="2"/>
  <c r="DP113" i="2"/>
  <c r="DP114" i="2"/>
  <c r="DP115" i="2"/>
  <c r="DP116" i="2"/>
  <c r="DP34" i="2"/>
  <c r="DP117" i="2"/>
  <c r="DP118" i="2"/>
  <c r="DP119" i="2"/>
  <c r="DP120" i="2"/>
  <c r="DP35" i="2"/>
  <c r="DP121" i="2"/>
  <c r="DP122" i="2"/>
  <c r="DP123" i="2"/>
  <c r="DP124" i="2"/>
  <c r="DP36" i="2"/>
  <c r="DP125" i="2"/>
  <c r="DP126" i="2"/>
  <c r="DP127" i="2"/>
  <c r="DP128" i="2"/>
  <c r="DP129" i="2"/>
  <c r="DP130" i="2"/>
  <c r="DP131" i="2"/>
  <c r="DP4" i="2"/>
  <c r="DP5" i="2"/>
  <c r="DP132" i="2"/>
  <c r="DP133" i="2"/>
  <c r="DP134" i="2"/>
  <c r="DP135" i="2"/>
  <c r="DP136" i="2"/>
  <c r="DP137" i="2"/>
  <c r="DP37" i="2"/>
  <c r="DP138" i="2"/>
  <c r="DP139" i="2"/>
  <c r="DP140" i="2"/>
  <c r="DP141" i="2"/>
  <c r="DP142" i="2"/>
  <c r="DP143" i="2"/>
  <c r="DP144" i="2"/>
  <c r="DP145" i="2"/>
  <c r="DP146" i="2"/>
  <c r="DP147" i="2"/>
  <c r="DP148" i="2"/>
  <c r="DP149" i="2"/>
  <c r="DP6" i="2"/>
  <c r="DP150" i="2"/>
  <c r="DP151" i="2"/>
  <c r="DP152" i="2"/>
  <c r="DP153" i="2"/>
  <c r="DP154" i="2"/>
  <c r="DP155" i="2"/>
  <c r="DP156" i="2"/>
  <c r="DP157" i="2"/>
  <c r="DP38" i="2"/>
  <c r="DP39" i="2"/>
  <c r="DP158" i="2"/>
  <c r="DP159" i="2"/>
  <c r="DP40" i="2"/>
  <c r="DP160" i="2"/>
  <c r="DP161" i="2"/>
  <c r="DP162" i="2"/>
  <c r="DP41" i="2"/>
  <c r="DP163" i="2"/>
  <c r="DP164" i="2"/>
  <c r="DP165" i="2"/>
  <c r="DP166" i="2"/>
  <c r="DP167" i="2"/>
  <c r="DP168" i="2"/>
  <c r="DP169" i="2"/>
  <c r="DP170" i="2"/>
  <c r="DP171" i="2"/>
  <c r="DP172" i="2"/>
  <c r="DP173" i="2"/>
  <c r="DP174" i="2"/>
  <c r="DP175" i="2"/>
  <c r="DP176" i="2"/>
  <c r="DP177" i="2"/>
  <c r="DP42" i="2"/>
  <c r="DP80" i="2"/>
  <c r="DP178" i="2"/>
  <c r="DP43" i="2"/>
  <c r="DP179" i="2"/>
  <c r="DP180" i="2"/>
  <c r="DP81" i="2"/>
  <c r="DP181" i="2"/>
  <c r="DP82" i="2"/>
  <c r="DP182" i="2"/>
  <c r="DP28" i="2"/>
  <c r="DP183" i="2"/>
  <c r="DP184" i="2"/>
  <c r="DP185" i="2"/>
  <c r="DP44" i="2"/>
  <c r="DP186" i="2"/>
  <c r="DP187" i="2"/>
  <c r="DP188" i="2"/>
  <c r="DP189" i="2"/>
  <c r="DP7" i="2"/>
  <c r="DP190" i="2"/>
  <c r="DP191" i="2"/>
  <c r="DP45" i="2"/>
  <c r="DP192" i="2"/>
  <c r="DP193" i="2"/>
  <c r="DP194" i="2"/>
  <c r="DP195" i="2"/>
  <c r="DP196" i="2"/>
  <c r="DP197" i="2"/>
  <c r="DP46" i="2"/>
  <c r="DP198" i="2"/>
  <c r="DP199" i="2"/>
  <c r="DP200" i="2"/>
  <c r="DP201" i="2"/>
  <c r="DP202" i="2"/>
  <c r="DP47" i="2"/>
  <c r="DP48" i="2"/>
  <c r="DP203" i="2"/>
  <c r="DP204" i="2"/>
  <c r="DP205" i="2"/>
  <c r="DP206" i="2"/>
  <c r="DP29" i="2"/>
  <c r="DP207" i="2"/>
  <c r="DP208" i="2"/>
  <c r="DP209" i="2"/>
  <c r="DP210" i="2"/>
  <c r="DP211" i="2"/>
  <c r="DP212" i="2"/>
  <c r="DP49" i="2"/>
  <c r="DP213" i="2"/>
  <c r="DP214" i="2"/>
  <c r="DP215" i="2"/>
  <c r="DP216" i="2"/>
  <c r="DP217" i="2"/>
  <c r="DP218" i="2"/>
  <c r="DP83" i="2"/>
  <c r="DP219" i="2"/>
  <c r="DP220" i="2"/>
  <c r="DP221" i="2"/>
  <c r="DP222" i="2"/>
  <c r="DP223" i="2"/>
  <c r="DP8" i="2"/>
  <c r="DP224" i="2"/>
  <c r="DP225" i="2"/>
  <c r="DP9" i="2"/>
  <c r="DP226" i="2"/>
  <c r="DP50" i="2"/>
  <c r="DP227" i="2"/>
  <c r="DP228" i="2"/>
  <c r="DP229" i="2"/>
  <c r="DP230" i="2"/>
  <c r="DP231" i="2"/>
  <c r="DP232" i="2"/>
  <c r="DP51" i="2"/>
  <c r="DP233" i="2"/>
  <c r="DP234" i="2"/>
  <c r="DP235" i="2"/>
  <c r="DP236" i="2"/>
  <c r="DP237" i="2"/>
  <c r="DP238" i="2"/>
  <c r="DP239" i="2"/>
  <c r="DP240" i="2"/>
  <c r="DP241" i="2"/>
  <c r="DP242" i="2"/>
  <c r="DP24" i="2"/>
  <c r="DP30" i="2"/>
  <c r="DP243" i="2"/>
  <c r="DP52" i="2"/>
  <c r="DP53" i="2"/>
  <c r="DP244" i="2"/>
  <c r="DP245" i="2"/>
  <c r="DP246" i="2"/>
  <c r="DP247" i="2"/>
  <c r="DP54" i="2"/>
  <c r="DP248" i="2"/>
  <c r="DP249" i="2"/>
  <c r="DP55" i="2"/>
  <c r="DP56" i="2"/>
  <c r="DP250" i="2"/>
  <c r="DP251" i="2"/>
  <c r="DP252" i="2"/>
  <c r="DP84" i="2"/>
  <c r="DP253" i="2"/>
  <c r="DP254" i="2"/>
  <c r="DP255" i="2"/>
  <c r="DP57" i="2"/>
  <c r="DP10" i="2"/>
  <c r="DP58" i="2"/>
  <c r="DP256" i="2"/>
  <c r="DP257" i="2"/>
  <c r="DP258" i="2"/>
  <c r="DP259" i="2"/>
  <c r="DP59" i="2"/>
  <c r="DP260" i="2"/>
  <c r="DP60" i="2"/>
  <c r="DP261" i="2"/>
  <c r="DP262" i="2"/>
  <c r="DP263" i="2"/>
  <c r="DP61" i="2"/>
  <c r="DP264" i="2"/>
  <c r="DP85" i="2"/>
  <c r="DP265" i="2"/>
  <c r="DP266" i="2"/>
  <c r="DP267" i="2"/>
  <c r="DP268" i="2"/>
  <c r="DP269" i="2"/>
  <c r="DP270" i="2"/>
  <c r="DP62" i="2"/>
  <c r="DP271" i="2"/>
  <c r="DP272" i="2"/>
  <c r="DP273" i="2"/>
  <c r="DP274" i="2"/>
  <c r="DP275" i="2"/>
  <c r="DP276" i="2"/>
  <c r="DP277" i="2"/>
  <c r="DP278" i="2"/>
  <c r="DP279" i="2"/>
  <c r="DP280" i="2"/>
  <c r="DP281" i="2"/>
  <c r="DP11" i="2"/>
  <c r="DP282" i="2"/>
  <c r="DP283" i="2"/>
  <c r="DP284" i="2"/>
  <c r="DP285" i="2"/>
  <c r="DP286" i="2"/>
  <c r="DP287" i="2"/>
  <c r="DP12" i="2"/>
  <c r="DP288" i="2"/>
  <c r="DP289" i="2"/>
  <c r="DP290" i="2"/>
  <c r="DP291" i="2"/>
  <c r="DP63" i="2"/>
  <c r="DP292" i="2"/>
  <c r="DP64" i="2"/>
  <c r="DP293" i="2"/>
  <c r="DP294" i="2"/>
  <c r="DP295" i="2"/>
  <c r="DP296" i="2"/>
  <c r="DP297" i="2"/>
  <c r="DP298" i="2"/>
  <c r="DP65" i="2"/>
  <c r="DP66" i="2"/>
  <c r="DP67" i="2"/>
  <c r="DP68" i="2"/>
  <c r="DP299" i="2"/>
  <c r="DP300" i="2"/>
  <c r="DP301" i="2"/>
  <c r="DP13" i="2"/>
  <c r="DP69" i="2"/>
  <c r="DP302" i="2"/>
  <c r="DP303" i="2"/>
  <c r="DP304" i="2"/>
  <c r="DP305" i="2"/>
  <c r="DP306" i="2"/>
  <c r="DP307" i="2"/>
  <c r="DP308" i="2"/>
  <c r="DP309" i="2"/>
  <c r="DP310" i="2"/>
  <c r="DP14" i="2"/>
  <c r="DP15" i="2"/>
  <c r="DP311" i="2"/>
  <c r="DP16" i="2"/>
  <c r="DP312" i="2"/>
  <c r="DP70" i="2"/>
  <c r="DP313" i="2"/>
  <c r="DP314" i="2"/>
  <c r="DP315" i="2"/>
  <c r="DP316" i="2"/>
  <c r="DP317" i="2"/>
  <c r="DP318" i="2"/>
  <c r="DP17" i="2"/>
  <c r="DP319" i="2"/>
  <c r="DP71" i="2"/>
  <c r="DP320" i="2"/>
  <c r="DP321" i="2"/>
  <c r="DP322" i="2"/>
  <c r="DP323" i="2"/>
  <c r="DP324" i="2"/>
  <c r="DP325" i="2"/>
  <c r="DP326" i="2"/>
  <c r="DP327" i="2"/>
  <c r="DP328" i="2"/>
  <c r="DP72" i="2"/>
  <c r="DP329" i="2"/>
  <c r="DP73" i="2"/>
  <c r="DP74" i="2"/>
  <c r="DP330" i="2"/>
  <c r="DP75" i="2"/>
  <c r="DP331" i="2"/>
  <c r="DP332" i="2"/>
  <c r="DP333" i="2"/>
  <c r="DP334" i="2"/>
  <c r="DP335" i="2"/>
  <c r="DP336" i="2"/>
  <c r="DP337" i="2"/>
  <c r="DP76" i="2"/>
  <c r="DP77" i="2"/>
  <c r="DP338" i="2"/>
  <c r="DP339" i="2"/>
  <c r="DP340" i="2"/>
  <c r="DP341" i="2"/>
  <c r="DP342" i="2"/>
  <c r="DP343" i="2"/>
  <c r="DP344" i="2"/>
  <c r="DP345" i="2"/>
  <c r="DP346" i="2"/>
  <c r="DP347" i="2"/>
  <c r="DP18" i="2"/>
  <c r="DP348" i="2"/>
  <c r="DP31" i="2"/>
  <c r="DP349" i="2"/>
  <c r="DP350" i="2"/>
  <c r="DP351" i="2"/>
  <c r="DP352" i="2"/>
  <c r="DP19" i="2"/>
  <c r="DP353" i="2"/>
  <c r="DP354" i="2"/>
  <c r="DP355" i="2"/>
  <c r="DP356" i="2"/>
  <c r="DP86" i="2"/>
  <c r="DP357" i="2"/>
  <c r="DP358" i="2"/>
  <c r="DP359" i="2"/>
  <c r="DP360" i="2"/>
  <c r="DP361" i="2"/>
  <c r="DP20" i="2"/>
  <c r="DP87" i="2"/>
  <c r="DP78" i="2"/>
  <c r="DP362" i="2"/>
  <c r="DP21" i="2"/>
  <c r="DP363" i="2"/>
  <c r="DP364" i="2"/>
  <c r="DP365" i="2"/>
  <c r="DP366" i="2"/>
  <c r="DP367" i="2"/>
  <c r="DP368" i="2"/>
  <c r="DP22" i="2"/>
  <c r="DP369" i="2"/>
  <c r="DP370" i="2"/>
  <c r="DP371" i="2"/>
  <c r="DP372" i="2"/>
  <c r="DP79" i="2"/>
  <c r="DP23" i="2"/>
  <c r="DO88" i="2"/>
  <c r="DO89" i="2"/>
  <c r="DO32" i="2"/>
  <c r="DO90" i="2"/>
  <c r="DO91" i="2"/>
  <c r="DO92" i="2"/>
  <c r="DO93" i="2"/>
  <c r="DO94" i="2"/>
  <c r="DO95" i="2"/>
  <c r="DO96" i="2"/>
  <c r="DO97" i="2"/>
  <c r="DO98" i="2"/>
  <c r="DO2" i="2"/>
  <c r="DO99" i="2"/>
  <c r="DO100" i="2"/>
  <c r="DO101" i="2"/>
  <c r="DO102" i="2"/>
  <c r="DO103" i="2"/>
  <c r="DO25" i="2"/>
  <c r="DO104" i="2"/>
  <c r="DO105" i="2"/>
  <c r="DO26" i="2"/>
  <c r="DO106" i="2"/>
  <c r="DO107" i="2"/>
  <c r="DO108" i="2"/>
  <c r="DO109" i="2"/>
  <c r="DO3" i="2"/>
  <c r="DO110" i="2"/>
  <c r="DO111" i="2"/>
  <c r="DO27" i="2"/>
  <c r="DO112" i="2"/>
  <c r="DO33" i="2"/>
  <c r="DO113" i="2"/>
  <c r="DO114" i="2"/>
  <c r="DO115" i="2"/>
  <c r="DO116" i="2"/>
  <c r="DO34" i="2"/>
  <c r="DO117" i="2"/>
  <c r="DO118" i="2"/>
  <c r="DO119" i="2"/>
  <c r="DO120" i="2"/>
  <c r="DO35" i="2"/>
  <c r="DO121" i="2"/>
  <c r="DO122" i="2"/>
  <c r="DO123" i="2"/>
  <c r="DO124" i="2"/>
  <c r="DO36" i="2"/>
  <c r="DO125" i="2"/>
  <c r="DO126" i="2"/>
  <c r="DO127" i="2"/>
  <c r="DO128" i="2"/>
  <c r="DO129" i="2"/>
  <c r="DO130" i="2"/>
  <c r="DO131" i="2"/>
  <c r="DO4" i="2"/>
  <c r="DO5" i="2"/>
  <c r="DO132" i="2"/>
  <c r="DO133" i="2"/>
  <c r="DO134" i="2"/>
  <c r="DO135" i="2"/>
  <c r="DO136" i="2"/>
  <c r="DO137" i="2"/>
  <c r="DO37" i="2"/>
  <c r="DO138" i="2"/>
  <c r="DO139" i="2"/>
  <c r="DO140" i="2"/>
  <c r="DO141" i="2"/>
  <c r="DO142" i="2"/>
  <c r="DO143" i="2"/>
  <c r="DO144" i="2"/>
  <c r="DO145" i="2"/>
  <c r="DO146" i="2"/>
  <c r="DO147" i="2"/>
  <c r="DO148" i="2"/>
  <c r="DO149" i="2"/>
  <c r="DO6" i="2"/>
  <c r="DO150" i="2"/>
  <c r="DO151" i="2"/>
  <c r="DO152" i="2"/>
  <c r="DO153" i="2"/>
  <c r="DO154" i="2"/>
  <c r="DO155" i="2"/>
  <c r="DO156" i="2"/>
  <c r="DO157" i="2"/>
  <c r="DO38" i="2"/>
  <c r="DO39" i="2"/>
  <c r="DO158" i="2"/>
  <c r="DO159" i="2"/>
  <c r="DO40" i="2"/>
  <c r="DO160" i="2"/>
  <c r="DO161" i="2"/>
  <c r="DO162" i="2"/>
  <c r="DO41" i="2"/>
  <c r="DO163" i="2"/>
  <c r="DO164" i="2"/>
  <c r="DO165" i="2"/>
  <c r="DO166" i="2"/>
  <c r="DO167" i="2"/>
  <c r="DO168" i="2"/>
  <c r="DO169" i="2"/>
  <c r="DO170" i="2"/>
  <c r="DO171" i="2"/>
  <c r="DO172" i="2"/>
  <c r="DO173" i="2"/>
  <c r="DO174" i="2"/>
  <c r="DO175" i="2"/>
  <c r="DO176" i="2"/>
  <c r="DO177" i="2"/>
  <c r="DO42" i="2"/>
  <c r="DO80" i="2"/>
  <c r="DO178" i="2"/>
  <c r="DO43" i="2"/>
  <c r="DO179" i="2"/>
  <c r="DO180" i="2"/>
  <c r="DO81" i="2"/>
  <c r="DO181" i="2"/>
  <c r="DO82" i="2"/>
  <c r="DO182" i="2"/>
  <c r="DO28" i="2"/>
  <c r="DO183" i="2"/>
  <c r="DO184" i="2"/>
  <c r="DO185" i="2"/>
  <c r="DO44" i="2"/>
  <c r="DO186" i="2"/>
  <c r="DO187" i="2"/>
  <c r="DO188" i="2"/>
  <c r="DO189" i="2"/>
  <c r="DO7" i="2"/>
  <c r="DO190" i="2"/>
  <c r="DO191" i="2"/>
  <c r="DO45" i="2"/>
  <c r="DO192" i="2"/>
  <c r="DO193" i="2"/>
  <c r="DO194" i="2"/>
  <c r="DO195" i="2"/>
  <c r="DO196" i="2"/>
  <c r="DO197" i="2"/>
  <c r="DO46" i="2"/>
  <c r="DO198" i="2"/>
  <c r="DO199" i="2"/>
  <c r="DO200" i="2"/>
  <c r="DO201" i="2"/>
  <c r="DO202" i="2"/>
  <c r="DO47" i="2"/>
  <c r="DO48" i="2"/>
  <c r="DO203" i="2"/>
  <c r="DO204" i="2"/>
  <c r="DO205" i="2"/>
  <c r="DO206" i="2"/>
  <c r="DO29" i="2"/>
  <c r="DO207" i="2"/>
  <c r="DO208" i="2"/>
  <c r="DO209" i="2"/>
  <c r="DO210" i="2"/>
  <c r="DO211" i="2"/>
  <c r="DO212" i="2"/>
  <c r="DO49" i="2"/>
  <c r="DO213" i="2"/>
  <c r="DO214" i="2"/>
  <c r="DO215" i="2"/>
  <c r="DO216" i="2"/>
  <c r="DO217" i="2"/>
  <c r="DO218" i="2"/>
  <c r="DO83" i="2"/>
  <c r="DO219" i="2"/>
  <c r="DO220" i="2"/>
  <c r="DO221" i="2"/>
  <c r="DO222" i="2"/>
  <c r="DO223" i="2"/>
  <c r="DO8" i="2"/>
  <c r="DO224" i="2"/>
  <c r="DO225" i="2"/>
  <c r="DO9" i="2"/>
  <c r="DO226" i="2"/>
  <c r="DO50" i="2"/>
  <c r="DO227" i="2"/>
  <c r="DO228" i="2"/>
  <c r="DO229" i="2"/>
  <c r="DO230" i="2"/>
  <c r="DO231" i="2"/>
  <c r="DO232" i="2"/>
  <c r="DO51" i="2"/>
  <c r="DO233" i="2"/>
  <c r="DO234" i="2"/>
  <c r="DO235" i="2"/>
  <c r="DO236" i="2"/>
  <c r="DO237" i="2"/>
  <c r="DO238" i="2"/>
  <c r="DO239" i="2"/>
  <c r="DO240" i="2"/>
  <c r="DO241" i="2"/>
  <c r="DO242" i="2"/>
  <c r="DO24" i="2"/>
  <c r="DO30" i="2"/>
  <c r="DO243" i="2"/>
  <c r="DO52" i="2"/>
  <c r="DO53" i="2"/>
  <c r="DO244" i="2"/>
  <c r="DO245" i="2"/>
  <c r="DO246" i="2"/>
  <c r="DO247" i="2"/>
  <c r="DO54" i="2"/>
  <c r="DO248" i="2"/>
  <c r="DO249" i="2"/>
  <c r="DO55" i="2"/>
  <c r="DO56" i="2"/>
  <c r="DO250" i="2"/>
  <c r="DO251" i="2"/>
  <c r="DO252" i="2"/>
  <c r="DO84" i="2"/>
  <c r="DO253" i="2"/>
  <c r="DO254" i="2"/>
  <c r="DO255" i="2"/>
  <c r="DO57" i="2"/>
  <c r="DO10" i="2"/>
  <c r="DO58" i="2"/>
  <c r="DO256" i="2"/>
  <c r="DO257" i="2"/>
  <c r="DO258" i="2"/>
  <c r="DO259" i="2"/>
  <c r="DO59" i="2"/>
  <c r="DO260" i="2"/>
  <c r="DO60" i="2"/>
  <c r="DO261" i="2"/>
  <c r="DO262" i="2"/>
  <c r="DO263" i="2"/>
  <c r="DO61" i="2"/>
  <c r="DO264" i="2"/>
  <c r="DO85" i="2"/>
  <c r="DO265" i="2"/>
  <c r="DO266" i="2"/>
  <c r="DO267" i="2"/>
  <c r="DO268" i="2"/>
  <c r="DO269" i="2"/>
  <c r="DO270" i="2"/>
  <c r="DO62" i="2"/>
  <c r="DO271" i="2"/>
  <c r="DO272" i="2"/>
  <c r="DO273" i="2"/>
  <c r="DO274" i="2"/>
  <c r="DO275" i="2"/>
  <c r="DO276" i="2"/>
  <c r="DO277" i="2"/>
  <c r="DO278" i="2"/>
  <c r="DO279" i="2"/>
  <c r="DO280" i="2"/>
  <c r="DO281" i="2"/>
  <c r="DO11" i="2"/>
  <c r="DO282" i="2"/>
  <c r="DO283" i="2"/>
  <c r="DO284" i="2"/>
  <c r="DO285" i="2"/>
  <c r="DO286" i="2"/>
  <c r="DO287" i="2"/>
  <c r="DO12" i="2"/>
  <c r="DO288" i="2"/>
  <c r="DO289" i="2"/>
  <c r="DO290" i="2"/>
  <c r="DO291" i="2"/>
  <c r="DO63" i="2"/>
  <c r="DO292" i="2"/>
  <c r="DO64" i="2"/>
  <c r="DO293" i="2"/>
  <c r="DO294" i="2"/>
  <c r="DO295" i="2"/>
  <c r="DO296" i="2"/>
  <c r="DO297" i="2"/>
  <c r="DO298" i="2"/>
  <c r="DO65" i="2"/>
  <c r="DO66" i="2"/>
  <c r="DO67" i="2"/>
  <c r="DO68" i="2"/>
  <c r="DO299" i="2"/>
  <c r="DO300" i="2"/>
  <c r="DO301" i="2"/>
  <c r="DO13" i="2"/>
  <c r="DO69" i="2"/>
  <c r="DO302" i="2"/>
  <c r="DO303" i="2"/>
  <c r="DO304" i="2"/>
  <c r="DO305" i="2"/>
  <c r="DO306" i="2"/>
  <c r="DO307" i="2"/>
  <c r="DO308" i="2"/>
  <c r="DO309" i="2"/>
  <c r="DO310" i="2"/>
  <c r="DO14" i="2"/>
  <c r="DO15" i="2"/>
  <c r="DO311" i="2"/>
  <c r="DO16" i="2"/>
  <c r="DO312" i="2"/>
  <c r="DO70" i="2"/>
  <c r="DO313" i="2"/>
  <c r="DO314" i="2"/>
  <c r="DO315" i="2"/>
  <c r="DO316" i="2"/>
  <c r="DO317" i="2"/>
  <c r="DO318" i="2"/>
  <c r="DO17" i="2"/>
  <c r="DO319" i="2"/>
  <c r="DO71" i="2"/>
  <c r="DO320" i="2"/>
  <c r="DO321" i="2"/>
  <c r="DO322" i="2"/>
  <c r="DO323" i="2"/>
  <c r="DO324" i="2"/>
  <c r="DO325" i="2"/>
  <c r="DO326" i="2"/>
  <c r="DO327" i="2"/>
  <c r="DO328" i="2"/>
  <c r="DO72" i="2"/>
  <c r="DO329" i="2"/>
  <c r="DO73" i="2"/>
  <c r="DO74" i="2"/>
  <c r="DO330" i="2"/>
  <c r="DO75" i="2"/>
  <c r="DO331" i="2"/>
  <c r="DO332" i="2"/>
  <c r="DO333" i="2"/>
  <c r="DO334" i="2"/>
  <c r="DO335" i="2"/>
  <c r="DO336" i="2"/>
  <c r="DO337" i="2"/>
  <c r="DO76" i="2"/>
  <c r="DO77" i="2"/>
  <c r="DO338" i="2"/>
  <c r="DO339" i="2"/>
  <c r="DO340" i="2"/>
  <c r="DO341" i="2"/>
  <c r="DO342" i="2"/>
  <c r="DO343" i="2"/>
  <c r="DO344" i="2"/>
  <c r="DO345" i="2"/>
  <c r="DO346" i="2"/>
  <c r="DO347" i="2"/>
  <c r="DO18" i="2"/>
  <c r="DO348" i="2"/>
  <c r="DO31" i="2"/>
  <c r="DO349" i="2"/>
  <c r="DO350" i="2"/>
  <c r="DO351" i="2"/>
  <c r="DO352" i="2"/>
  <c r="DO19" i="2"/>
  <c r="DO353" i="2"/>
  <c r="DO354" i="2"/>
  <c r="DO355" i="2"/>
  <c r="DO356" i="2"/>
  <c r="DO86" i="2"/>
  <c r="DO357" i="2"/>
  <c r="DO358" i="2"/>
  <c r="DO359" i="2"/>
  <c r="DO360" i="2"/>
  <c r="DO361" i="2"/>
  <c r="DO20" i="2"/>
  <c r="DO87" i="2"/>
  <c r="DO78" i="2"/>
  <c r="DO362" i="2"/>
  <c r="DO21" i="2"/>
  <c r="DO363" i="2"/>
  <c r="DO364" i="2"/>
  <c r="DO365" i="2"/>
  <c r="DO366" i="2"/>
  <c r="DO367" i="2"/>
  <c r="DO368" i="2"/>
  <c r="DO22" i="2"/>
  <c r="DO369" i="2"/>
  <c r="DO370" i="2"/>
  <c r="DO371" i="2"/>
  <c r="DO372" i="2"/>
  <c r="DO79" i="2"/>
  <c r="DO23" i="2"/>
  <c r="DN88" i="2"/>
  <c r="DN89" i="2"/>
  <c r="FM3" i="2" s="1"/>
  <c r="DN32" i="2"/>
  <c r="DN90" i="2"/>
  <c r="DN91" i="2"/>
  <c r="DN92" i="2"/>
  <c r="DN93" i="2"/>
  <c r="DN94" i="2"/>
  <c r="DN95" i="2"/>
  <c r="DN96" i="2"/>
  <c r="DN97" i="2"/>
  <c r="DN98" i="2"/>
  <c r="DN2" i="2"/>
  <c r="DN99" i="2"/>
  <c r="DN100" i="2"/>
  <c r="DN101" i="2"/>
  <c r="DN102" i="2"/>
  <c r="DN103" i="2"/>
  <c r="FM19" i="2" s="1"/>
  <c r="DN25" i="2"/>
  <c r="DN104" i="2"/>
  <c r="DN105" i="2"/>
  <c r="DN26" i="2"/>
  <c r="DN106" i="2"/>
  <c r="DN107" i="2"/>
  <c r="FM25" i="2" s="1"/>
  <c r="DN108" i="2"/>
  <c r="FM26" i="2" s="1"/>
  <c r="DN109" i="2"/>
  <c r="DN3" i="2"/>
  <c r="DN110" i="2"/>
  <c r="DN111" i="2"/>
  <c r="DN27" i="2"/>
  <c r="DN112" i="2"/>
  <c r="DN33" i="2"/>
  <c r="FM33" i="2" s="1"/>
  <c r="DN113" i="2"/>
  <c r="DN114" i="2"/>
  <c r="FM35" i="2" s="1"/>
  <c r="DN115" i="2"/>
  <c r="DN116" i="2"/>
  <c r="DN34" i="2"/>
  <c r="DN117" i="2"/>
  <c r="DN118" i="2"/>
  <c r="DN119" i="2"/>
  <c r="DN120" i="2"/>
  <c r="DN35" i="2"/>
  <c r="DN121" i="2"/>
  <c r="DN122" i="2"/>
  <c r="DN123" i="2"/>
  <c r="DN124" i="2"/>
  <c r="DN36" i="2"/>
  <c r="DN125" i="2"/>
  <c r="DN126" i="2"/>
  <c r="DN127" i="2"/>
  <c r="FM51" i="2" s="1"/>
  <c r="DN128" i="2"/>
  <c r="DN129" i="2"/>
  <c r="DN130" i="2"/>
  <c r="DN131" i="2"/>
  <c r="DN4" i="2"/>
  <c r="DN5" i="2"/>
  <c r="DN132" i="2"/>
  <c r="DN133" i="2"/>
  <c r="DN134" i="2"/>
  <c r="DN135" i="2"/>
  <c r="DN136" i="2"/>
  <c r="DN137" i="2"/>
  <c r="DN37" i="2"/>
  <c r="DN138" i="2"/>
  <c r="DN139" i="2"/>
  <c r="DN140" i="2"/>
  <c r="DN141" i="2"/>
  <c r="DN142" i="2"/>
  <c r="DN143" i="2"/>
  <c r="DN144" i="2"/>
  <c r="DN145" i="2"/>
  <c r="DN146" i="2"/>
  <c r="DN147" i="2"/>
  <c r="DN148" i="2"/>
  <c r="FM75" i="2" s="1"/>
  <c r="DN149" i="2"/>
  <c r="DN6" i="2"/>
  <c r="DN150" i="2"/>
  <c r="DN151" i="2"/>
  <c r="DN152" i="2"/>
  <c r="DN153" i="2"/>
  <c r="DN154" i="2"/>
  <c r="DN155" i="2"/>
  <c r="DN156" i="2"/>
  <c r="DN157" i="2"/>
  <c r="DN38" i="2"/>
  <c r="DN39" i="2"/>
  <c r="DN158" i="2"/>
  <c r="DN159" i="2"/>
  <c r="DN40" i="2"/>
  <c r="FM90" i="2" s="1"/>
  <c r="DN160" i="2"/>
  <c r="DN161" i="2"/>
  <c r="DN162" i="2"/>
  <c r="FM93" i="2" s="1"/>
  <c r="DN41" i="2"/>
  <c r="DN163" i="2"/>
  <c r="DN164" i="2"/>
  <c r="DN165" i="2"/>
  <c r="DN166" i="2"/>
  <c r="DN167" i="2"/>
  <c r="DN168" i="2"/>
  <c r="DN169" i="2"/>
  <c r="FM101" i="2" s="1"/>
  <c r="DN170" i="2"/>
  <c r="DN171" i="2"/>
  <c r="DN172" i="2"/>
  <c r="DN173" i="2"/>
  <c r="FM105" i="2" s="1"/>
  <c r="DN174" i="2"/>
  <c r="DN175" i="2"/>
  <c r="FM107" i="2" s="1"/>
  <c r="DN176" i="2"/>
  <c r="DN177" i="2"/>
  <c r="DN42" i="2"/>
  <c r="DN80" i="2"/>
  <c r="DN178" i="2"/>
  <c r="FM112" i="2" s="1"/>
  <c r="DN43" i="2"/>
  <c r="DN179" i="2"/>
  <c r="DN180" i="2"/>
  <c r="FM115" i="2" s="1"/>
  <c r="DN81" i="2"/>
  <c r="DN181" i="2"/>
  <c r="FM117" i="2" s="1"/>
  <c r="DN82" i="2"/>
  <c r="DN182" i="2"/>
  <c r="DN28" i="2"/>
  <c r="FM120" i="2" s="1"/>
  <c r="DN183" i="2"/>
  <c r="FM121" i="2" s="1"/>
  <c r="DN184" i="2"/>
  <c r="DN185" i="2"/>
  <c r="DN44" i="2"/>
  <c r="DN186" i="2"/>
  <c r="FM125" i="2" s="1"/>
  <c r="DN187" i="2"/>
  <c r="DN188" i="2"/>
  <c r="DN189" i="2"/>
  <c r="DN7" i="2"/>
  <c r="DN190" i="2"/>
  <c r="DN191" i="2"/>
  <c r="DN45" i="2"/>
  <c r="DN192" i="2"/>
  <c r="DN193" i="2"/>
  <c r="DN194" i="2"/>
  <c r="DN195" i="2"/>
  <c r="DN196" i="2"/>
  <c r="FM137" i="2" s="1"/>
  <c r="DN197" i="2"/>
  <c r="FM138" i="2" s="1"/>
  <c r="DN46" i="2"/>
  <c r="DN198" i="2"/>
  <c r="DN199" i="2"/>
  <c r="FM141" i="2" s="1"/>
  <c r="DN200" i="2"/>
  <c r="DN201" i="2"/>
  <c r="DN202" i="2"/>
  <c r="FM144" i="2" s="1"/>
  <c r="DN47" i="2"/>
  <c r="DN48" i="2"/>
  <c r="FM146" i="2" s="1"/>
  <c r="DN203" i="2"/>
  <c r="DN204" i="2"/>
  <c r="DN205" i="2"/>
  <c r="FM149" i="2" s="1"/>
  <c r="DN206" i="2"/>
  <c r="DN29" i="2"/>
  <c r="DN207" i="2"/>
  <c r="DN208" i="2"/>
  <c r="FM153" i="2" s="1"/>
  <c r="DN209" i="2"/>
  <c r="FM154" i="2" s="1"/>
  <c r="DN210" i="2"/>
  <c r="DN211" i="2"/>
  <c r="DN212" i="2"/>
  <c r="FM157" i="2" s="1"/>
  <c r="DN49" i="2"/>
  <c r="DN213" i="2"/>
  <c r="DN214" i="2"/>
  <c r="DN215" i="2"/>
  <c r="FM161" i="2" s="1"/>
  <c r="DN216" i="2"/>
  <c r="FM162" i="2" s="1"/>
  <c r="DN217" i="2"/>
  <c r="DN218" i="2"/>
  <c r="DN83" i="2"/>
  <c r="FM165" i="2" s="1"/>
  <c r="DN219" i="2"/>
  <c r="DN220" i="2"/>
  <c r="DN221" i="2"/>
  <c r="DN222" i="2"/>
  <c r="FM169" i="2" s="1"/>
  <c r="DN223" i="2"/>
  <c r="DN8" i="2"/>
  <c r="DN224" i="2"/>
  <c r="DN225" i="2"/>
  <c r="DN9" i="2"/>
  <c r="DN226" i="2"/>
  <c r="DN50" i="2"/>
  <c r="DN227" i="2"/>
  <c r="FM177" i="2" s="1"/>
  <c r="DN228" i="2"/>
  <c r="DN229" i="2"/>
  <c r="FM179" i="2" s="1"/>
  <c r="DN230" i="2"/>
  <c r="DN231" i="2"/>
  <c r="FM181" i="2" s="1"/>
  <c r="DN232" i="2"/>
  <c r="DN51" i="2"/>
  <c r="DN233" i="2"/>
  <c r="FM184" i="2" s="1"/>
  <c r="DN234" i="2"/>
  <c r="DN235" i="2"/>
  <c r="FM186" i="2" s="1"/>
  <c r="DN236" i="2"/>
  <c r="DN237" i="2"/>
  <c r="DN238" i="2"/>
  <c r="FM189" i="2" s="1"/>
  <c r="DN239" i="2"/>
  <c r="DN240" i="2"/>
  <c r="DN241" i="2"/>
  <c r="DN242" i="2"/>
  <c r="FM193" i="2" s="1"/>
  <c r="DN24" i="2"/>
  <c r="FM194" i="2" s="1"/>
  <c r="DN30" i="2"/>
  <c r="DN243" i="2"/>
  <c r="DN52" i="2"/>
  <c r="FM197" i="2" s="1"/>
  <c r="DN53" i="2"/>
  <c r="DN244" i="2"/>
  <c r="DN245" i="2"/>
  <c r="FM200" i="2" s="1"/>
  <c r="DN246" i="2"/>
  <c r="FM201" i="2" s="1"/>
  <c r="DN247" i="2"/>
  <c r="DN54" i="2"/>
  <c r="DN248" i="2"/>
  <c r="DN249" i="2"/>
  <c r="FM205" i="2" s="1"/>
  <c r="DN55" i="2"/>
  <c r="DN56" i="2"/>
  <c r="DN250" i="2"/>
  <c r="DN251" i="2"/>
  <c r="FM209" i="2" s="1"/>
  <c r="DN252" i="2"/>
  <c r="DN84" i="2"/>
  <c r="FM211" i="2" s="1"/>
  <c r="DN253" i="2"/>
  <c r="DN254" i="2"/>
  <c r="FM213" i="2" s="1"/>
  <c r="DN255" i="2"/>
  <c r="DN57" i="2"/>
  <c r="DN10" i="2"/>
  <c r="FM216" i="2" s="1"/>
  <c r="DN58" i="2"/>
  <c r="DN256" i="2"/>
  <c r="DN257" i="2"/>
  <c r="DN258" i="2"/>
  <c r="DN259" i="2"/>
  <c r="FM221" i="2" s="1"/>
  <c r="DN59" i="2"/>
  <c r="DN260" i="2"/>
  <c r="DN60" i="2"/>
  <c r="FM224" i="2" s="1"/>
  <c r="DN261" i="2"/>
  <c r="FM225" i="2" s="1"/>
  <c r="DN262" i="2"/>
  <c r="FM226" i="2" s="1"/>
  <c r="DN263" i="2"/>
  <c r="FM227" i="2" s="1"/>
  <c r="DN61" i="2"/>
  <c r="DN264" i="2"/>
  <c r="DN85" i="2"/>
  <c r="DN265" i="2"/>
  <c r="DN266" i="2"/>
  <c r="FM232" i="2" s="1"/>
  <c r="DN267" i="2"/>
  <c r="DN268" i="2"/>
  <c r="FM234" i="2" s="1"/>
  <c r="DN269" i="2"/>
  <c r="DN270" i="2"/>
  <c r="DN62" i="2"/>
  <c r="FM237" i="2" s="1"/>
  <c r="DN271" i="2"/>
  <c r="DN272" i="2"/>
  <c r="DN273" i="2"/>
  <c r="DN274" i="2"/>
  <c r="FM241" i="2" s="1"/>
  <c r="DN275" i="2"/>
  <c r="FM242" i="2" s="1"/>
  <c r="DN276" i="2"/>
  <c r="DN277" i="2"/>
  <c r="DN278" i="2"/>
  <c r="FM245" i="2" s="1"/>
  <c r="DN279" i="2"/>
  <c r="DN280" i="2"/>
  <c r="DN281" i="2"/>
  <c r="DN11" i="2"/>
  <c r="FM249" i="2" s="1"/>
  <c r="DN282" i="2"/>
  <c r="FM250" i="2" s="1"/>
  <c r="DN283" i="2"/>
  <c r="FM251" i="2" s="1"/>
  <c r="DN284" i="2"/>
  <c r="DN285" i="2"/>
  <c r="FM253" i="2" s="1"/>
  <c r="DN286" i="2"/>
  <c r="DN287" i="2"/>
  <c r="DN12" i="2"/>
  <c r="FM256" i="2" s="1"/>
  <c r="DN288" i="2"/>
  <c r="DN289" i="2"/>
  <c r="DN290" i="2"/>
  <c r="FM259" i="2" s="1"/>
  <c r="DN291" i="2"/>
  <c r="DN63" i="2"/>
  <c r="FM261" i="2" s="1"/>
  <c r="DN292" i="2"/>
  <c r="DN64" i="2"/>
  <c r="DN293" i="2"/>
  <c r="DN294" i="2"/>
  <c r="FM265" i="2" s="1"/>
  <c r="DN295" i="2"/>
  <c r="FM266" i="2" s="1"/>
  <c r="DN296" i="2"/>
  <c r="DN297" i="2"/>
  <c r="DN298" i="2"/>
  <c r="DN65" i="2"/>
  <c r="DN66" i="2"/>
  <c r="DN67" i="2"/>
  <c r="FM272" i="2" s="1"/>
  <c r="DN68" i="2"/>
  <c r="FM273" i="2" s="1"/>
  <c r="DN299" i="2"/>
  <c r="DN300" i="2"/>
  <c r="DN301" i="2"/>
  <c r="DN13" i="2"/>
  <c r="FM277" i="2" s="1"/>
  <c r="DN69" i="2"/>
  <c r="DN302" i="2"/>
  <c r="DN303" i="2"/>
  <c r="FM280" i="2" s="1"/>
  <c r="DN304" i="2"/>
  <c r="FM281" i="2" s="1"/>
  <c r="DN305" i="2"/>
  <c r="DN306" i="2"/>
  <c r="FM283" i="2" s="1"/>
  <c r="DN307" i="2"/>
  <c r="DN308" i="2"/>
  <c r="FM285" i="2" s="1"/>
  <c r="DN309" i="2"/>
  <c r="DN310" i="2"/>
  <c r="FM287" i="2" s="1"/>
  <c r="DN14" i="2"/>
  <c r="FM288" i="2" s="1"/>
  <c r="DN15" i="2"/>
  <c r="FM289" i="2" s="1"/>
  <c r="DN311" i="2"/>
  <c r="DN16" i="2"/>
  <c r="FM291" i="2" s="1"/>
  <c r="DN312" i="2"/>
  <c r="FM292" i="2" s="1"/>
  <c r="DN70" i="2"/>
  <c r="DN313" i="2"/>
  <c r="DN314" i="2"/>
  <c r="FM295" i="2" s="1"/>
  <c r="DN315" i="2"/>
  <c r="DN316" i="2"/>
  <c r="FM297" i="2" s="1"/>
  <c r="DN317" i="2"/>
  <c r="FM298" i="2" s="1"/>
  <c r="DN318" i="2"/>
  <c r="DN17" i="2"/>
  <c r="DN319" i="2"/>
  <c r="FM301" i="2" s="1"/>
  <c r="DN71" i="2"/>
  <c r="FM302" i="2" s="1"/>
  <c r="DN320" i="2"/>
  <c r="DN321" i="2"/>
  <c r="FM304" i="2" s="1"/>
  <c r="DN322" i="2"/>
  <c r="FM305" i="2" s="1"/>
  <c r="DN323" i="2"/>
  <c r="DN324" i="2"/>
  <c r="FM307" i="2" s="1"/>
  <c r="DN325" i="2"/>
  <c r="FM308" i="2" s="1"/>
  <c r="DN326" i="2"/>
  <c r="FM309" i="2" s="1"/>
  <c r="DN327" i="2"/>
  <c r="DN328" i="2"/>
  <c r="DN72" i="2"/>
  <c r="FM312" i="2" s="1"/>
  <c r="DN329" i="2"/>
  <c r="FM313" i="2" s="1"/>
  <c r="DN73" i="2"/>
  <c r="FM314" i="2" s="1"/>
  <c r="DN74" i="2"/>
  <c r="DN330" i="2"/>
  <c r="FM316" i="2" s="1"/>
  <c r="DN75" i="2"/>
  <c r="FM317" i="2" s="1"/>
  <c r="DN331" i="2"/>
  <c r="DN332" i="2"/>
  <c r="FM319" i="2" s="1"/>
  <c r="DN333" i="2"/>
  <c r="FM320" i="2" s="1"/>
  <c r="DN334" i="2"/>
  <c r="FM321" i="2" s="1"/>
  <c r="DN335" i="2"/>
  <c r="FM322" i="2" s="1"/>
  <c r="DN336" i="2"/>
  <c r="DN337" i="2"/>
  <c r="DN76" i="2"/>
  <c r="FM325" i="2" s="1"/>
  <c r="DN77" i="2"/>
  <c r="DN338" i="2"/>
  <c r="FM327" i="2" s="1"/>
  <c r="DN339" i="2"/>
  <c r="FM328" i="2" s="1"/>
  <c r="DN340" i="2"/>
  <c r="FM329" i="2" s="1"/>
  <c r="DN341" i="2"/>
  <c r="FM330" i="2" s="1"/>
  <c r="DN342" i="2"/>
  <c r="DN343" i="2"/>
  <c r="FM332" i="2" s="1"/>
  <c r="DN344" i="2"/>
  <c r="FM333" i="2" s="1"/>
  <c r="DN345" i="2"/>
  <c r="FM334" i="2" s="1"/>
  <c r="DN346" i="2"/>
  <c r="DN347" i="2"/>
  <c r="DN18" i="2"/>
  <c r="FM337" i="2" s="1"/>
  <c r="DN348" i="2"/>
  <c r="DN31" i="2"/>
  <c r="DN349" i="2"/>
  <c r="FM340" i="2" s="1"/>
  <c r="DN350" i="2"/>
  <c r="DN351" i="2"/>
  <c r="DN352" i="2"/>
  <c r="FM343" i="2" s="1"/>
  <c r="DN19" i="2"/>
  <c r="FM344" i="2" s="1"/>
  <c r="DN353" i="2"/>
  <c r="FM345" i="2" s="1"/>
  <c r="DN354" i="2"/>
  <c r="FM346" i="2" s="1"/>
  <c r="DN355" i="2"/>
  <c r="FM347" i="2" s="1"/>
  <c r="DN356" i="2"/>
  <c r="DN86" i="2"/>
  <c r="FM349" i="2" s="1"/>
  <c r="DN357" i="2"/>
  <c r="DN358" i="2"/>
  <c r="FM351" i="2" s="1"/>
  <c r="DN359" i="2"/>
  <c r="FM352" i="2" s="1"/>
  <c r="DN360" i="2"/>
  <c r="FM353" i="2" s="1"/>
  <c r="DN361" i="2"/>
  <c r="DN20" i="2"/>
  <c r="DN87" i="2"/>
  <c r="DN78" i="2"/>
  <c r="FM357" i="2" s="1"/>
  <c r="DN362" i="2"/>
  <c r="FM358" i="2" s="1"/>
  <c r="DN21" i="2"/>
  <c r="DN363" i="2"/>
  <c r="DN364" i="2"/>
  <c r="FM361" i="2" s="1"/>
  <c r="DN365" i="2"/>
  <c r="DN366" i="2"/>
  <c r="DN367" i="2"/>
  <c r="DN368" i="2"/>
  <c r="FM365" i="2" s="1"/>
  <c r="DN22" i="2"/>
  <c r="DN369" i="2"/>
  <c r="DN370" i="2"/>
  <c r="FM368" i="2" s="1"/>
  <c r="DN371" i="2"/>
  <c r="FM369" i="2" s="1"/>
  <c r="DN372" i="2"/>
  <c r="FM370" i="2" s="1"/>
  <c r="DN79" i="2"/>
  <c r="FM371" i="2" s="1"/>
  <c r="DN23" i="2"/>
  <c r="FM372" i="2" s="1"/>
  <c r="DM88" i="2"/>
  <c r="DM89" i="2"/>
  <c r="DM32" i="2"/>
  <c r="DM90" i="2"/>
  <c r="DM91" i="2"/>
  <c r="DM92" i="2"/>
  <c r="DM93" i="2"/>
  <c r="DM94" i="2"/>
  <c r="DM95" i="2"/>
  <c r="DM96" i="2"/>
  <c r="DM97" i="2"/>
  <c r="DM98" i="2"/>
  <c r="DM2" i="2"/>
  <c r="DM99" i="2"/>
  <c r="DM100" i="2"/>
  <c r="DM101" i="2"/>
  <c r="DM102" i="2"/>
  <c r="DM103" i="2"/>
  <c r="DM25" i="2"/>
  <c r="DM104" i="2"/>
  <c r="DM105" i="2"/>
  <c r="DM26" i="2"/>
  <c r="DM106" i="2"/>
  <c r="DM107" i="2"/>
  <c r="DM108" i="2"/>
  <c r="DM109" i="2"/>
  <c r="DM3" i="2"/>
  <c r="DM110" i="2"/>
  <c r="DM111" i="2"/>
  <c r="DM27" i="2"/>
  <c r="DM112" i="2"/>
  <c r="DM33" i="2"/>
  <c r="DM113" i="2"/>
  <c r="DM114" i="2"/>
  <c r="DM115" i="2"/>
  <c r="DM116" i="2"/>
  <c r="DM34" i="2"/>
  <c r="DM117" i="2"/>
  <c r="DM118" i="2"/>
  <c r="DM119" i="2"/>
  <c r="DM120" i="2"/>
  <c r="DM35" i="2"/>
  <c r="DM121" i="2"/>
  <c r="DM122" i="2"/>
  <c r="DM123" i="2"/>
  <c r="DM124" i="2"/>
  <c r="DM36" i="2"/>
  <c r="DM125" i="2"/>
  <c r="DM126" i="2"/>
  <c r="DM127" i="2"/>
  <c r="DM128" i="2"/>
  <c r="DM129" i="2"/>
  <c r="DM130" i="2"/>
  <c r="DM131" i="2"/>
  <c r="DM4" i="2"/>
  <c r="DM5" i="2"/>
  <c r="DM132" i="2"/>
  <c r="DM133" i="2"/>
  <c r="DM134" i="2"/>
  <c r="DM135" i="2"/>
  <c r="DM136" i="2"/>
  <c r="DM137" i="2"/>
  <c r="DM37" i="2"/>
  <c r="DM138" i="2"/>
  <c r="DM139" i="2"/>
  <c r="DM140" i="2"/>
  <c r="DM141" i="2"/>
  <c r="DM142" i="2"/>
  <c r="DM143" i="2"/>
  <c r="DM144" i="2"/>
  <c r="DM145" i="2"/>
  <c r="DM146" i="2"/>
  <c r="DM147" i="2"/>
  <c r="DM148" i="2"/>
  <c r="DM149" i="2"/>
  <c r="DM6" i="2"/>
  <c r="DM150" i="2"/>
  <c r="DM151" i="2"/>
  <c r="DM152" i="2"/>
  <c r="DM153" i="2"/>
  <c r="DM154" i="2"/>
  <c r="DM155" i="2"/>
  <c r="DM156" i="2"/>
  <c r="DM157" i="2"/>
  <c r="DM38" i="2"/>
  <c r="DM39" i="2"/>
  <c r="DM158" i="2"/>
  <c r="DM159" i="2"/>
  <c r="DM40" i="2"/>
  <c r="DM160" i="2"/>
  <c r="DM161" i="2"/>
  <c r="DM162" i="2"/>
  <c r="DM41" i="2"/>
  <c r="DM163" i="2"/>
  <c r="DM164" i="2"/>
  <c r="DM165" i="2"/>
  <c r="DM166" i="2"/>
  <c r="DM167" i="2"/>
  <c r="DM168" i="2"/>
  <c r="DM169" i="2"/>
  <c r="DM170" i="2"/>
  <c r="DM171" i="2"/>
  <c r="DM172" i="2"/>
  <c r="DM173" i="2"/>
  <c r="DM174" i="2"/>
  <c r="DM175" i="2"/>
  <c r="DM176" i="2"/>
  <c r="DM177" i="2"/>
  <c r="DM42" i="2"/>
  <c r="DM80" i="2"/>
  <c r="DM178" i="2"/>
  <c r="DM43" i="2"/>
  <c r="DM179" i="2"/>
  <c r="DM180" i="2"/>
  <c r="DM81" i="2"/>
  <c r="DM181" i="2"/>
  <c r="DM82" i="2"/>
  <c r="DM182" i="2"/>
  <c r="DM28" i="2"/>
  <c r="DM183" i="2"/>
  <c r="DM184" i="2"/>
  <c r="DM185" i="2"/>
  <c r="DM44" i="2"/>
  <c r="DM186" i="2"/>
  <c r="DM187" i="2"/>
  <c r="DM188" i="2"/>
  <c r="DM189" i="2"/>
  <c r="DM7" i="2"/>
  <c r="DM190" i="2"/>
  <c r="DM191" i="2"/>
  <c r="DM45" i="2"/>
  <c r="DM192" i="2"/>
  <c r="DM193" i="2"/>
  <c r="DM194" i="2"/>
  <c r="DM195" i="2"/>
  <c r="DM196" i="2"/>
  <c r="DM197" i="2"/>
  <c r="DM46" i="2"/>
  <c r="DM198" i="2"/>
  <c r="DM199" i="2"/>
  <c r="DM200" i="2"/>
  <c r="DM201" i="2"/>
  <c r="DM202" i="2"/>
  <c r="DM47" i="2"/>
  <c r="DM48" i="2"/>
  <c r="DM203" i="2"/>
  <c r="DM204" i="2"/>
  <c r="DM205" i="2"/>
  <c r="DM206" i="2"/>
  <c r="DM29" i="2"/>
  <c r="DM207" i="2"/>
  <c r="DM208" i="2"/>
  <c r="DM209" i="2"/>
  <c r="DM210" i="2"/>
  <c r="DM211" i="2"/>
  <c r="DM212" i="2"/>
  <c r="DM49" i="2"/>
  <c r="DM213" i="2"/>
  <c r="DM214" i="2"/>
  <c r="DM215" i="2"/>
  <c r="DM216" i="2"/>
  <c r="DM217" i="2"/>
  <c r="DM218" i="2"/>
  <c r="DM83" i="2"/>
  <c r="DM219" i="2"/>
  <c r="DM220" i="2"/>
  <c r="DM221" i="2"/>
  <c r="DM222" i="2"/>
  <c r="DM223" i="2"/>
  <c r="DM8" i="2"/>
  <c r="DM224" i="2"/>
  <c r="DM225" i="2"/>
  <c r="DM9" i="2"/>
  <c r="DM226" i="2"/>
  <c r="DM50" i="2"/>
  <c r="DM227" i="2"/>
  <c r="DM228" i="2"/>
  <c r="DM229" i="2"/>
  <c r="DM230" i="2"/>
  <c r="DM231" i="2"/>
  <c r="DM232" i="2"/>
  <c r="DM51" i="2"/>
  <c r="DM233" i="2"/>
  <c r="DM234" i="2"/>
  <c r="DM235" i="2"/>
  <c r="DM236" i="2"/>
  <c r="DM237" i="2"/>
  <c r="DM238" i="2"/>
  <c r="DM239" i="2"/>
  <c r="DM240" i="2"/>
  <c r="DM241" i="2"/>
  <c r="DM242" i="2"/>
  <c r="DM24" i="2"/>
  <c r="DM30" i="2"/>
  <c r="DM243" i="2"/>
  <c r="DM52" i="2"/>
  <c r="DM53" i="2"/>
  <c r="DM244" i="2"/>
  <c r="DM245" i="2"/>
  <c r="DM246" i="2"/>
  <c r="DM247" i="2"/>
  <c r="DM54" i="2"/>
  <c r="DM248" i="2"/>
  <c r="DM249" i="2"/>
  <c r="DM55" i="2"/>
  <c r="DM56" i="2"/>
  <c r="DM250" i="2"/>
  <c r="DM251" i="2"/>
  <c r="DM252" i="2"/>
  <c r="DM84" i="2"/>
  <c r="DM253" i="2"/>
  <c r="DM254" i="2"/>
  <c r="DM255" i="2"/>
  <c r="DM57" i="2"/>
  <c r="DM10" i="2"/>
  <c r="DM58" i="2"/>
  <c r="DM256" i="2"/>
  <c r="DM257" i="2"/>
  <c r="DM258" i="2"/>
  <c r="DM259" i="2"/>
  <c r="DM59" i="2"/>
  <c r="DM260" i="2"/>
  <c r="DM60" i="2"/>
  <c r="DM261" i="2"/>
  <c r="DM262" i="2"/>
  <c r="DM263" i="2"/>
  <c r="DM61" i="2"/>
  <c r="DM264" i="2"/>
  <c r="DM85" i="2"/>
  <c r="DM265" i="2"/>
  <c r="DM266" i="2"/>
  <c r="DM267" i="2"/>
  <c r="DM268" i="2"/>
  <c r="DM269" i="2"/>
  <c r="DM270" i="2"/>
  <c r="DM62" i="2"/>
  <c r="DM271" i="2"/>
  <c r="DM272" i="2"/>
  <c r="DM273" i="2"/>
  <c r="DM274" i="2"/>
  <c r="DM275" i="2"/>
  <c r="DM276" i="2"/>
  <c r="DM277" i="2"/>
  <c r="DM278" i="2"/>
  <c r="DM279" i="2"/>
  <c r="DM280" i="2"/>
  <c r="DM281" i="2"/>
  <c r="DM11" i="2"/>
  <c r="DM282" i="2"/>
  <c r="DM283" i="2"/>
  <c r="DM284" i="2"/>
  <c r="DM285" i="2"/>
  <c r="DM286" i="2"/>
  <c r="DM287" i="2"/>
  <c r="DM12" i="2"/>
  <c r="DM288" i="2"/>
  <c r="DM289" i="2"/>
  <c r="DM290" i="2"/>
  <c r="DM291" i="2"/>
  <c r="DM63" i="2"/>
  <c r="DM292" i="2"/>
  <c r="DM64" i="2"/>
  <c r="DM293" i="2"/>
  <c r="DM294" i="2"/>
  <c r="DM295" i="2"/>
  <c r="DM296" i="2"/>
  <c r="DM297" i="2"/>
  <c r="DM298" i="2"/>
  <c r="DM65" i="2"/>
  <c r="DM66" i="2"/>
  <c r="DM67" i="2"/>
  <c r="DM68" i="2"/>
  <c r="DM299" i="2"/>
  <c r="DM300" i="2"/>
  <c r="DM301" i="2"/>
  <c r="DM13" i="2"/>
  <c r="DM69" i="2"/>
  <c r="DM302" i="2"/>
  <c r="DM303" i="2"/>
  <c r="DM304" i="2"/>
  <c r="DM305" i="2"/>
  <c r="DM306" i="2"/>
  <c r="DM307" i="2"/>
  <c r="DM308" i="2"/>
  <c r="DM309" i="2"/>
  <c r="DM310" i="2"/>
  <c r="DM14" i="2"/>
  <c r="DM15" i="2"/>
  <c r="DM311" i="2"/>
  <c r="DM16" i="2"/>
  <c r="DM312" i="2"/>
  <c r="DM70" i="2"/>
  <c r="DM313" i="2"/>
  <c r="DM314" i="2"/>
  <c r="DM315" i="2"/>
  <c r="DM316" i="2"/>
  <c r="DM317" i="2"/>
  <c r="DM318" i="2"/>
  <c r="DM17" i="2"/>
  <c r="DM319" i="2"/>
  <c r="DM71" i="2"/>
  <c r="DM320" i="2"/>
  <c r="DM321" i="2"/>
  <c r="DM322" i="2"/>
  <c r="DM323" i="2"/>
  <c r="DM324" i="2"/>
  <c r="DM325" i="2"/>
  <c r="DM326" i="2"/>
  <c r="DM327" i="2"/>
  <c r="DM328" i="2"/>
  <c r="DM72" i="2"/>
  <c r="DM329" i="2"/>
  <c r="DM73" i="2"/>
  <c r="DM74" i="2"/>
  <c r="DM330" i="2"/>
  <c r="DM75" i="2"/>
  <c r="DM331" i="2"/>
  <c r="DM332" i="2"/>
  <c r="DM333" i="2"/>
  <c r="DM334" i="2"/>
  <c r="DM335" i="2"/>
  <c r="DM336" i="2"/>
  <c r="DM337" i="2"/>
  <c r="DM76" i="2"/>
  <c r="DM77" i="2"/>
  <c r="DM338" i="2"/>
  <c r="DM339" i="2"/>
  <c r="DM340" i="2"/>
  <c r="DM341" i="2"/>
  <c r="DM342" i="2"/>
  <c r="DM343" i="2"/>
  <c r="DM344" i="2"/>
  <c r="DM345" i="2"/>
  <c r="DM346" i="2"/>
  <c r="DM347" i="2"/>
  <c r="DM18" i="2"/>
  <c r="DM348" i="2"/>
  <c r="DM31" i="2"/>
  <c r="DM349" i="2"/>
  <c r="DM350" i="2"/>
  <c r="DM351" i="2"/>
  <c r="DM352" i="2"/>
  <c r="DM19" i="2"/>
  <c r="DM353" i="2"/>
  <c r="DM354" i="2"/>
  <c r="DM355" i="2"/>
  <c r="DM356" i="2"/>
  <c r="DM86" i="2"/>
  <c r="DM357" i="2"/>
  <c r="DM358" i="2"/>
  <c r="DM359" i="2"/>
  <c r="DM360" i="2"/>
  <c r="DM361" i="2"/>
  <c r="DM20" i="2"/>
  <c r="DM87" i="2"/>
  <c r="DM78" i="2"/>
  <c r="DM362" i="2"/>
  <c r="DM21" i="2"/>
  <c r="DM363" i="2"/>
  <c r="DM364" i="2"/>
  <c r="DM365" i="2"/>
  <c r="DM366" i="2"/>
  <c r="DM367" i="2"/>
  <c r="DM368" i="2"/>
  <c r="DM22" i="2"/>
  <c r="DM369" i="2"/>
  <c r="DM370" i="2"/>
  <c r="DM371" i="2"/>
  <c r="DM372" i="2"/>
  <c r="DM79" i="2"/>
  <c r="DM23" i="2"/>
  <c r="CB90" i="2"/>
  <c r="CB102" i="2"/>
  <c r="CB103" i="2"/>
  <c r="CB26" i="2"/>
  <c r="CB27" i="2"/>
  <c r="CB112" i="2"/>
  <c r="CB33" i="2"/>
  <c r="CB113" i="2"/>
  <c r="CB115" i="2"/>
  <c r="CB34" i="2"/>
  <c r="CB118" i="2"/>
  <c r="CB35" i="2"/>
  <c r="CB121" i="2"/>
  <c r="CB124" i="2"/>
  <c r="CB36" i="2"/>
  <c r="CB125" i="2"/>
  <c r="CB126" i="2"/>
  <c r="CB129" i="2"/>
  <c r="CB131" i="2"/>
  <c r="CB4" i="2"/>
  <c r="CB133" i="2"/>
  <c r="CB134" i="2"/>
  <c r="CB135" i="2"/>
  <c r="CB142" i="2"/>
  <c r="CB150" i="2"/>
  <c r="CB151" i="2"/>
  <c r="CB152" i="2"/>
  <c r="CB155" i="2"/>
  <c r="CB157" i="2"/>
  <c r="CB38" i="2"/>
  <c r="CB39" i="2"/>
  <c r="CB40" i="2"/>
  <c r="CB162" i="2"/>
  <c r="CB163" i="2"/>
  <c r="CB166" i="2"/>
  <c r="CB168" i="2"/>
  <c r="CB169" i="2"/>
  <c r="CB170" i="2"/>
  <c r="CB172" i="2"/>
  <c r="CB177" i="2"/>
  <c r="CB43" i="2"/>
  <c r="CB179" i="2"/>
  <c r="CB180" i="2"/>
  <c r="CB181" i="2"/>
  <c r="CB82" i="2"/>
  <c r="CB184" i="2"/>
  <c r="CB187" i="2"/>
  <c r="CB7" i="2"/>
  <c r="CB193" i="2"/>
  <c r="CB194" i="2"/>
  <c r="CB195" i="2"/>
  <c r="CB196" i="2"/>
  <c r="CB197" i="2"/>
  <c r="CB198" i="2"/>
  <c r="CB199" i="2"/>
  <c r="CB47" i="2"/>
  <c r="CB48" i="2"/>
  <c r="CB209" i="2"/>
  <c r="CB212" i="2"/>
  <c r="CB213" i="2"/>
  <c r="CB215" i="2"/>
  <c r="CB220" i="2"/>
  <c r="CB222" i="2"/>
  <c r="CB223" i="2"/>
  <c r="CB225" i="2"/>
  <c r="CB9" i="2"/>
  <c r="CB50" i="2"/>
  <c r="CB228" i="2"/>
  <c r="CB232" i="2"/>
  <c r="CB234" i="2"/>
  <c r="CB241" i="2"/>
  <c r="CB30" i="2"/>
  <c r="CB52" i="2"/>
  <c r="CB244" i="2"/>
  <c r="CB248" i="2"/>
  <c r="CB84" i="2"/>
  <c r="CB254" i="2"/>
  <c r="CB255" i="2"/>
  <c r="CB10" i="2"/>
  <c r="CB58" i="2"/>
  <c r="CB59" i="2"/>
  <c r="CB60" i="2"/>
  <c r="CB263" i="2"/>
  <c r="CB264" i="2"/>
  <c r="CB85" i="2"/>
  <c r="CB267" i="2"/>
  <c r="CB268" i="2"/>
  <c r="CB270" i="2"/>
  <c r="CB274" i="2"/>
  <c r="CB276" i="2"/>
  <c r="CB277" i="2"/>
  <c r="CB279" i="2"/>
  <c r="CB281" i="2"/>
  <c r="CB11" i="2"/>
  <c r="CB283" i="2"/>
  <c r="CB286" i="2"/>
  <c r="CB287" i="2"/>
  <c r="CB12" i="2"/>
  <c r="CB289" i="2"/>
  <c r="CB291" i="2"/>
  <c r="CB64" i="2"/>
  <c r="CB295" i="2"/>
  <c r="CB65" i="2"/>
  <c r="CB68" i="2"/>
  <c r="CB300" i="2"/>
  <c r="CB301" i="2"/>
  <c r="CB302" i="2"/>
  <c r="CB303" i="2"/>
  <c r="CB307" i="2"/>
  <c r="CB308" i="2"/>
  <c r="CB15" i="2"/>
  <c r="CB312" i="2"/>
  <c r="CB313" i="2"/>
  <c r="CB315" i="2"/>
  <c r="CB316" i="2"/>
  <c r="CB320" i="2"/>
  <c r="CB321" i="2"/>
  <c r="CB322" i="2"/>
  <c r="CB324" i="2"/>
  <c r="CB72" i="2"/>
  <c r="CB329" i="2"/>
  <c r="CB75" i="2"/>
  <c r="CB333" i="2"/>
  <c r="CB337" i="2"/>
  <c r="CB338" i="2"/>
  <c r="CB339" i="2"/>
  <c r="CB343" i="2"/>
  <c r="CB346" i="2"/>
  <c r="CB18" i="2"/>
  <c r="CB19" i="2"/>
  <c r="CB20" i="2"/>
  <c r="CB87" i="2"/>
  <c r="CB21" i="2"/>
  <c r="CB366" i="2"/>
  <c r="CB367" i="2"/>
  <c r="CB368" i="2"/>
  <c r="CB369" i="2"/>
  <c r="CB79" i="2"/>
  <c r="BD88" i="2"/>
  <c r="BD89" i="2"/>
  <c r="BD32" i="2"/>
  <c r="BD90" i="2"/>
  <c r="BD91" i="2"/>
  <c r="BD92" i="2"/>
  <c r="BD93" i="2"/>
  <c r="BD94" i="2"/>
  <c r="BD95" i="2"/>
  <c r="BD96" i="2"/>
  <c r="BD97" i="2"/>
  <c r="BD98" i="2"/>
  <c r="BD2" i="2"/>
  <c r="BD99" i="2"/>
  <c r="BD100" i="2"/>
  <c r="BD101" i="2"/>
  <c r="BD102" i="2"/>
  <c r="BD103" i="2"/>
  <c r="BD25" i="2"/>
  <c r="BD104" i="2"/>
  <c r="BD105" i="2"/>
  <c r="BD26" i="2"/>
  <c r="BD106" i="2"/>
  <c r="BD107" i="2"/>
  <c r="BD108" i="2"/>
  <c r="BD109" i="2"/>
  <c r="BD3" i="2"/>
  <c r="BD110" i="2"/>
  <c r="BD111" i="2"/>
  <c r="BD27" i="2"/>
  <c r="BD112" i="2"/>
  <c r="BD33" i="2"/>
  <c r="BD113" i="2"/>
  <c r="BD114" i="2"/>
  <c r="BD115" i="2"/>
  <c r="BD116" i="2"/>
  <c r="BD34" i="2"/>
  <c r="BD117" i="2"/>
  <c r="BD118" i="2"/>
  <c r="BD119" i="2"/>
  <c r="BD120" i="2"/>
  <c r="BD35" i="2"/>
  <c r="BD121" i="2"/>
  <c r="BD122" i="2"/>
  <c r="BD123" i="2"/>
  <c r="BD124" i="2"/>
  <c r="BD36" i="2"/>
  <c r="BD125" i="2"/>
  <c r="BD126" i="2"/>
  <c r="BD127" i="2"/>
  <c r="BD128" i="2"/>
  <c r="BD129" i="2"/>
  <c r="BD130" i="2"/>
  <c r="BD131" i="2"/>
  <c r="BD4" i="2"/>
  <c r="BD5" i="2"/>
  <c r="BD132" i="2"/>
  <c r="BD133" i="2"/>
  <c r="BD134" i="2"/>
  <c r="BD135" i="2"/>
  <c r="BD136" i="2"/>
  <c r="BD137" i="2"/>
  <c r="BD37" i="2"/>
  <c r="BD138" i="2"/>
  <c r="BD139" i="2"/>
  <c r="BD140" i="2"/>
  <c r="BD141" i="2"/>
  <c r="BD142" i="2"/>
  <c r="BD143" i="2"/>
  <c r="BD144" i="2"/>
  <c r="BD145" i="2"/>
  <c r="BD146" i="2"/>
  <c r="BD147" i="2"/>
  <c r="BD148" i="2"/>
  <c r="BD149" i="2"/>
  <c r="BD6" i="2"/>
  <c r="BD150" i="2"/>
  <c r="BD151" i="2"/>
  <c r="BD152" i="2"/>
  <c r="BD153" i="2"/>
  <c r="BD154" i="2"/>
  <c r="BD155" i="2"/>
  <c r="BD156" i="2"/>
  <c r="BD157" i="2"/>
  <c r="BD38" i="2"/>
  <c r="BD39" i="2"/>
  <c r="BD158" i="2"/>
  <c r="BD159" i="2"/>
  <c r="BD40" i="2"/>
  <c r="BD160" i="2"/>
  <c r="BD161" i="2"/>
  <c r="BD162" i="2"/>
  <c r="BD41" i="2"/>
  <c r="BD163" i="2"/>
  <c r="BD164" i="2"/>
  <c r="BD165" i="2"/>
  <c r="BD166" i="2"/>
  <c r="BD167" i="2"/>
  <c r="BD168" i="2"/>
  <c r="BD169" i="2"/>
  <c r="BD170" i="2"/>
  <c r="BD171" i="2"/>
  <c r="BD172" i="2"/>
  <c r="BD173" i="2"/>
  <c r="BD174" i="2"/>
  <c r="BD175" i="2"/>
  <c r="BD176" i="2"/>
  <c r="BD177" i="2"/>
  <c r="BD42" i="2"/>
  <c r="BD80" i="2"/>
  <c r="BD178" i="2"/>
  <c r="BD43" i="2"/>
  <c r="BD179" i="2"/>
  <c r="BD180" i="2"/>
  <c r="BD81" i="2"/>
  <c r="BD181" i="2"/>
  <c r="BD82" i="2"/>
  <c r="BD182" i="2"/>
  <c r="BD28" i="2"/>
  <c r="BD183" i="2"/>
  <c r="BD184" i="2"/>
  <c r="BD185" i="2"/>
  <c r="BD44" i="2"/>
  <c r="BD186" i="2"/>
  <c r="BD187" i="2"/>
  <c r="BD188" i="2"/>
  <c r="BD189" i="2"/>
  <c r="BD7" i="2"/>
  <c r="BD190" i="2"/>
  <c r="BD191" i="2"/>
  <c r="BD45" i="2"/>
  <c r="BD192" i="2"/>
  <c r="BD193" i="2"/>
  <c r="BD194" i="2"/>
  <c r="BD195" i="2"/>
  <c r="BD196" i="2"/>
  <c r="BD197" i="2"/>
  <c r="BD46" i="2"/>
  <c r="BD198" i="2"/>
  <c r="BD199" i="2"/>
  <c r="BD200" i="2"/>
  <c r="BD201" i="2"/>
  <c r="BD202" i="2"/>
  <c r="BD47" i="2"/>
  <c r="BD48" i="2"/>
  <c r="BD203" i="2"/>
  <c r="BD204" i="2"/>
  <c r="BD205" i="2"/>
  <c r="BD206" i="2"/>
  <c r="BD29" i="2"/>
  <c r="BD207" i="2"/>
  <c r="BD208" i="2"/>
  <c r="BD209" i="2"/>
  <c r="BD210" i="2"/>
  <c r="BD211" i="2"/>
  <c r="BD212" i="2"/>
  <c r="BD49" i="2"/>
  <c r="BD213" i="2"/>
  <c r="BD214" i="2"/>
  <c r="BD215" i="2"/>
  <c r="BD216" i="2"/>
  <c r="BD217" i="2"/>
  <c r="BD218" i="2"/>
  <c r="BD83" i="2"/>
  <c r="BD219" i="2"/>
  <c r="BD220" i="2"/>
  <c r="BD221" i="2"/>
  <c r="BD222" i="2"/>
  <c r="BD223" i="2"/>
  <c r="BD8" i="2"/>
  <c r="BD224" i="2"/>
  <c r="BD225" i="2"/>
  <c r="BD9" i="2"/>
  <c r="BD226" i="2"/>
  <c r="BD50" i="2"/>
  <c r="BD227" i="2"/>
  <c r="BD228" i="2"/>
  <c r="BD229" i="2"/>
  <c r="BD230" i="2"/>
  <c r="BD231" i="2"/>
  <c r="BD232" i="2"/>
  <c r="BD51" i="2"/>
  <c r="BD233" i="2"/>
  <c r="BD234" i="2"/>
  <c r="BD235" i="2"/>
  <c r="BD236" i="2"/>
  <c r="BD237" i="2"/>
  <c r="BD238" i="2"/>
  <c r="BD239" i="2"/>
  <c r="BD240" i="2"/>
  <c r="BD241" i="2"/>
  <c r="BD242" i="2"/>
  <c r="BD24" i="2"/>
  <c r="BD30" i="2"/>
  <c r="BD243" i="2"/>
  <c r="BD52" i="2"/>
  <c r="BD53" i="2"/>
  <c r="BD244" i="2"/>
  <c r="BD245" i="2"/>
  <c r="BD246" i="2"/>
  <c r="BD247" i="2"/>
  <c r="BD54" i="2"/>
  <c r="BD248" i="2"/>
  <c r="BD249" i="2"/>
  <c r="BD55" i="2"/>
  <c r="BD56" i="2"/>
  <c r="BD250" i="2"/>
  <c r="BD251" i="2"/>
  <c r="BD252" i="2"/>
  <c r="BD84" i="2"/>
  <c r="BD253" i="2"/>
  <c r="BD254" i="2"/>
  <c r="BD255" i="2"/>
  <c r="BD57" i="2"/>
  <c r="BD10" i="2"/>
  <c r="BD58" i="2"/>
  <c r="BD256" i="2"/>
  <c r="BD257" i="2"/>
  <c r="BD258" i="2"/>
  <c r="BD259" i="2"/>
  <c r="BD59" i="2"/>
  <c r="BD260" i="2"/>
  <c r="BD60" i="2"/>
  <c r="BD261" i="2"/>
  <c r="BD262" i="2"/>
  <c r="BD263" i="2"/>
  <c r="BD61" i="2"/>
  <c r="BD264" i="2"/>
  <c r="BD85" i="2"/>
  <c r="BD265" i="2"/>
  <c r="BD266" i="2"/>
  <c r="BD267" i="2"/>
  <c r="BD268" i="2"/>
  <c r="BD269" i="2"/>
  <c r="BD270" i="2"/>
  <c r="BD62" i="2"/>
  <c r="BD271" i="2"/>
  <c r="BD272" i="2"/>
  <c r="BD273" i="2"/>
  <c r="BD274" i="2"/>
  <c r="BD275" i="2"/>
  <c r="BD276" i="2"/>
  <c r="BD277" i="2"/>
  <c r="BD278" i="2"/>
  <c r="BD279" i="2"/>
  <c r="BD280" i="2"/>
  <c r="BD281" i="2"/>
  <c r="BD11" i="2"/>
  <c r="BD282" i="2"/>
  <c r="BD283" i="2"/>
  <c r="BD284" i="2"/>
  <c r="BD285" i="2"/>
  <c r="BD286" i="2"/>
  <c r="BD287" i="2"/>
  <c r="BD12" i="2"/>
  <c r="BD288" i="2"/>
  <c r="BD289" i="2"/>
  <c r="BD290" i="2"/>
  <c r="BD291" i="2"/>
  <c r="BD63" i="2"/>
  <c r="BD292" i="2"/>
  <c r="BD64" i="2"/>
  <c r="BD293" i="2"/>
  <c r="BD294" i="2"/>
  <c r="BD295" i="2"/>
  <c r="BD296" i="2"/>
  <c r="BD297" i="2"/>
  <c r="BD298" i="2"/>
  <c r="BD65" i="2"/>
  <c r="BD66" i="2"/>
  <c r="BD67" i="2"/>
  <c r="BD68" i="2"/>
  <c r="BD299" i="2"/>
  <c r="BD300" i="2"/>
  <c r="BD301" i="2"/>
  <c r="BD13" i="2"/>
  <c r="BD69" i="2"/>
  <c r="BD302" i="2"/>
  <c r="BD303" i="2"/>
  <c r="BD304" i="2"/>
  <c r="BD305" i="2"/>
  <c r="BD306" i="2"/>
  <c r="BD307" i="2"/>
  <c r="BD308" i="2"/>
  <c r="BD309" i="2"/>
  <c r="BD310" i="2"/>
  <c r="BD14" i="2"/>
  <c r="BD15" i="2"/>
  <c r="BD311" i="2"/>
  <c r="BD16" i="2"/>
  <c r="BD312" i="2"/>
  <c r="BD70" i="2"/>
  <c r="BD313" i="2"/>
  <c r="BD314" i="2"/>
  <c r="BD315" i="2"/>
  <c r="BD316" i="2"/>
  <c r="BD317" i="2"/>
  <c r="BD318" i="2"/>
  <c r="BD17" i="2"/>
  <c r="BD319" i="2"/>
  <c r="BD71" i="2"/>
  <c r="BD320" i="2"/>
  <c r="BD321" i="2"/>
  <c r="BD322" i="2"/>
  <c r="BD323" i="2"/>
  <c r="BD324" i="2"/>
  <c r="BD325" i="2"/>
  <c r="BD326" i="2"/>
  <c r="BD327" i="2"/>
  <c r="BD328" i="2"/>
  <c r="BD72" i="2"/>
  <c r="BD329" i="2"/>
  <c r="BD73" i="2"/>
  <c r="BD74" i="2"/>
  <c r="BD330" i="2"/>
  <c r="BD75" i="2"/>
  <c r="BD331" i="2"/>
  <c r="BD332" i="2"/>
  <c r="BD333" i="2"/>
  <c r="BD334" i="2"/>
  <c r="BD335" i="2"/>
  <c r="BD336" i="2"/>
  <c r="BD337" i="2"/>
  <c r="BD76" i="2"/>
  <c r="BD77" i="2"/>
  <c r="BD338" i="2"/>
  <c r="BD339" i="2"/>
  <c r="BD340" i="2"/>
  <c r="BD341" i="2"/>
  <c r="BD342" i="2"/>
  <c r="BD343" i="2"/>
  <c r="BD344" i="2"/>
  <c r="BD345" i="2"/>
  <c r="BD346" i="2"/>
  <c r="BD347" i="2"/>
  <c r="BD18" i="2"/>
  <c r="BD348" i="2"/>
  <c r="BD31" i="2"/>
  <c r="BD349" i="2"/>
  <c r="BD350" i="2"/>
  <c r="BD351" i="2"/>
  <c r="BD352" i="2"/>
  <c r="BD19" i="2"/>
  <c r="BD353" i="2"/>
  <c r="BD354" i="2"/>
  <c r="BD355" i="2"/>
  <c r="BD356" i="2"/>
  <c r="BD86" i="2"/>
  <c r="BD357" i="2"/>
  <c r="BD358" i="2"/>
  <c r="BD359" i="2"/>
  <c r="BD360" i="2"/>
  <c r="BD361" i="2"/>
  <c r="BD20" i="2"/>
  <c r="BD87" i="2"/>
  <c r="BD78" i="2"/>
  <c r="BD362" i="2"/>
  <c r="BD21" i="2"/>
  <c r="BD363" i="2"/>
  <c r="BD364" i="2"/>
  <c r="BD365" i="2"/>
  <c r="BD366" i="2"/>
  <c r="BD367" i="2"/>
  <c r="BD368" i="2"/>
  <c r="BD22" i="2"/>
  <c r="BD369" i="2"/>
  <c r="BD370" i="2"/>
  <c r="BD371" i="2"/>
  <c r="BD372" i="2"/>
  <c r="BD79" i="2"/>
  <c r="BD23" i="2"/>
  <c r="F32" i="2"/>
  <c r="F90" i="2"/>
  <c r="F91" i="2"/>
  <c r="F92" i="2"/>
  <c r="F93" i="2"/>
  <c r="F94" i="2"/>
  <c r="F95" i="2"/>
  <c r="F96" i="2"/>
  <c r="F97" i="2"/>
  <c r="F98" i="2"/>
  <c r="F2" i="2"/>
  <c r="F99" i="2"/>
  <c r="F100" i="2"/>
  <c r="F101" i="2"/>
  <c r="F102" i="2"/>
  <c r="F103" i="2"/>
  <c r="F25" i="2"/>
  <c r="F104" i="2"/>
  <c r="F105" i="2"/>
  <c r="F26" i="2"/>
  <c r="F106" i="2"/>
  <c r="F107" i="2"/>
  <c r="F108" i="2"/>
  <c r="F109" i="2"/>
  <c r="F3" i="2"/>
  <c r="F110" i="2"/>
  <c r="F111" i="2"/>
  <c r="F27" i="2"/>
  <c r="F112" i="2"/>
  <c r="F33" i="2"/>
  <c r="F113" i="2"/>
  <c r="F114" i="2"/>
  <c r="F115" i="2"/>
  <c r="F116" i="2"/>
  <c r="F34" i="2"/>
  <c r="F117" i="2"/>
  <c r="F118" i="2"/>
  <c r="F119" i="2"/>
  <c r="F120" i="2"/>
  <c r="F35" i="2"/>
  <c r="F121" i="2"/>
  <c r="F122" i="2"/>
  <c r="F123" i="2"/>
  <c r="F124" i="2"/>
  <c r="F36" i="2"/>
  <c r="F125" i="2"/>
  <c r="F126" i="2"/>
  <c r="F127" i="2"/>
  <c r="F128" i="2"/>
  <c r="F129" i="2"/>
  <c r="F130" i="2"/>
  <c r="F131" i="2"/>
  <c r="F4" i="2"/>
  <c r="F5" i="2"/>
  <c r="F132" i="2"/>
  <c r="F133" i="2"/>
  <c r="F135" i="2"/>
  <c r="F136" i="2"/>
  <c r="F137" i="2"/>
  <c r="F37" i="2"/>
  <c r="F138" i="2"/>
  <c r="F139" i="2"/>
  <c r="F140" i="2"/>
  <c r="F141" i="2"/>
  <c r="F142" i="2"/>
  <c r="F143" i="2"/>
  <c r="F144" i="2"/>
  <c r="F145" i="2"/>
  <c r="F146" i="2"/>
  <c r="F147" i="2"/>
  <c r="F148" i="2"/>
  <c r="F149" i="2"/>
  <c r="F6" i="2"/>
  <c r="F150" i="2"/>
  <c r="F151" i="2"/>
  <c r="F152" i="2"/>
  <c r="F153" i="2"/>
  <c r="F154" i="2"/>
  <c r="F155" i="2"/>
  <c r="F156" i="2"/>
  <c r="F157" i="2"/>
  <c r="F38" i="2"/>
  <c r="F39" i="2"/>
  <c r="F158" i="2"/>
  <c r="F159" i="2"/>
  <c r="F40" i="2"/>
  <c r="F160" i="2"/>
  <c r="F161" i="2"/>
  <c r="F162" i="2"/>
  <c r="F41" i="2"/>
  <c r="F163" i="2"/>
  <c r="F164" i="2"/>
  <c r="F165" i="2"/>
  <c r="F166" i="2"/>
  <c r="F167" i="2"/>
  <c r="F168" i="2"/>
  <c r="F169" i="2"/>
  <c r="F170" i="2"/>
  <c r="F171" i="2"/>
  <c r="F172" i="2"/>
  <c r="F173" i="2"/>
  <c r="F174" i="2"/>
  <c r="F175" i="2"/>
  <c r="F176" i="2"/>
  <c r="F177" i="2"/>
  <c r="F42" i="2"/>
  <c r="F80" i="2"/>
  <c r="F178" i="2"/>
  <c r="F43" i="2"/>
  <c r="F179" i="2"/>
  <c r="F180" i="2"/>
  <c r="F81" i="2"/>
  <c r="F181" i="2"/>
  <c r="F82" i="2"/>
  <c r="F182" i="2"/>
  <c r="F28" i="2"/>
  <c r="F183" i="2"/>
  <c r="F184" i="2"/>
  <c r="F185" i="2"/>
  <c r="F44" i="2"/>
  <c r="F186" i="2"/>
  <c r="F187" i="2"/>
  <c r="F188" i="2"/>
  <c r="F189" i="2"/>
  <c r="F7" i="2"/>
  <c r="F190" i="2"/>
  <c r="F191" i="2"/>
  <c r="F45" i="2"/>
  <c r="F192" i="2"/>
  <c r="F193" i="2"/>
  <c r="F194" i="2"/>
  <c r="F195" i="2"/>
  <c r="F196" i="2"/>
  <c r="F197" i="2"/>
  <c r="F46" i="2"/>
  <c r="F198" i="2"/>
  <c r="F199" i="2"/>
  <c r="F200" i="2"/>
  <c r="F201" i="2"/>
  <c r="F202" i="2"/>
  <c r="F47" i="2"/>
  <c r="F48" i="2"/>
  <c r="F203" i="2"/>
  <c r="F204" i="2"/>
  <c r="F205" i="2"/>
  <c r="F206" i="2"/>
  <c r="F29" i="2"/>
  <c r="F207" i="2"/>
  <c r="F208" i="2"/>
  <c r="F209" i="2"/>
  <c r="F210" i="2"/>
  <c r="F211" i="2"/>
  <c r="F212" i="2"/>
  <c r="F49" i="2"/>
  <c r="F213" i="2"/>
  <c r="F214" i="2"/>
  <c r="F215" i="2"/>
  <c r="F216" i="2"/>
  <c r="F217" i="2"/>
  <c r="F218" i="2"/>
  <c r="F83" i="2"/>
  <c r="F219" i="2"/>
  <c r="F220" i="2"/>
  <c r="F221" i="2"/>
  <c r="F222" i="2"/>
  <c r="F223" i="2"/>
  <c r="F8" i="2"/>
  <c r="F224" i="2"/>
  <c r="F225" i="2"/>
  <c r="F9" i="2"/>
  <c r="F226" i="2"/>
  <c r="F50" i="2"/>
  <c r="F227" i="2"/>
  <c r="F228" i="2"/>
  <c r="F229" i="2"/>
  <c r="F230" i="2"/>
  <c r="F231" i="2"/>
  <c r="F232" i="2"/>
  <c r="F51" i="2"/>
  <c r="F233" i="2"/>
  <c r="F234" i="2"/>
  <c r="F235" i="2"/>
  <c r="F236" i="2"/>
  <c r="F237" i="2"/>
  <c r="F238" i="2"/>
  <c r="F239" i="2"/>
  <c r="F240" i="2"/>
  <c r="F241" i="2"/>
  <c r="F242" i="2"/>
  <c r="F24" i="2"/>
  <c r="F243" i="2"/>
  <c r="F52" i="2"/>
  <c r="F53" i="2"/>
  <c r="F244" i="2"/>
  <c r="F245" i="2"/>
  <c r="F246" i="2"/>
  <c r="F247" i="2"/>
  <c r="F54" i="2"/>
  <c r="F248" i="2"/>
  <c r="F249" i="2"/>
  <c r="F55" i="2"/>
  <c r="F56" i="2"/>
  <c r="F250" i="2"/>
  <c r="F251" i="2"/>
  <c r="F252" i="2"/>
  <c r="F84" i="2"/>
  <c r="F253" i="2"/>
  <c r="F254" i="2"/>
  <c r="F255" i="2"/>
  <c r="F57" i="2"/>
  <c r="F10" i="2"/>
  <c r="F58" i="2"/>
  <c r="F256" i="2"/>
  <c r="F257" i="2"/>
  <c r="F258" i="2"/>
  <c r="F259" i="2"/>
  <c r="F59" i="2"/>
  <c r="F260" i="2"/>
  <c r="F60" i="2"/>
  <c r="F261" i="2"/>
  <c r="F262" i="2"/>
  <c r="F263" i="2"/>
  <c r="F61" i="2"/>
  <c r="F264" i="2"/>
  <c r="F85" i="2"/>
  <c r="F265" i="2"/>
  <c r="F266" i="2"/>
  <c r="F267" i="2"/>
  <c r="F268" i="2"/>
  <c r="F269" i="2"/>
  <c r="F270" i="2"/>
  <c r="F62" i="2"/>
  <c r="F271" i="2"/>
  <c r="F272" i="2"/>
  <c r="F273" i="2"/>
  <c r="F274" i="2"/>
  <c r="F275" i="2"/>
  <c r="F276" i="2"/>
  <c r="F277" i="2"/>
  <c r="F278" i="2"/>
  <c r="F279" i="2"/>
  <c r="F280" i="2"/>
  <c r="F281" i="2"/>
  <c r="F11" i="2"/>
  <c r="F282" i="2"/>
  <c r="F283" i="2"/>
  <c r="F284" i="2"/>
  <c r="F285" i="2"/>
  <c r="F286" i="2"/>
  <c r="F287" i="2"/>
  <c r="F12" i="2"/>
  <c r="F288" i="2"/>
  <c r="F289" i="2"/>
  <c r="F290" i="2"/>
  <c r="F291" i="2"/>
  <c r="F63" i="2"/>
  <c r="F292" i="2"/>
  <c r="F64" i="2"/>
  <c r="F293" i="2"/>
  <c r="F294" i="2"/>
  <c r="F295" i="2"/>
  <c r="F296" i="2"/>
  <c r="F297" i="2"/>
  <c r="F298" i="2"/>
  <c r="F65" i="2"/>
  <c r="F66" i="2"/>
  <c r="F67" i="2"/>
  <c r="F68" i="2"/>
  <c r="F299" i="2"/>
  <c r="F300" i="2"/>
  <c r="F301" i="2"/>
  <c r="F13" i="2"/>
  <c r="F69" i="2"/>
  <c r="F302" i="2"/>
  <c r="F303" i="2"/>
  <c r="F304" i="2"/>
  <c r="F305" i="2"/>
  <c r="F306" i="2"/>
  <c r="F307" i="2"/>
  <c r="F308" i="2"/>
  <c r="F309" i="2"/>
  <c r="F310" i="2"/>
  <c r="F14" i="2"/>
  <c r="F15" i="2"/>
  <c r="F311" i="2"/>
  <c r="F16" i="2"/>
  <c r="F312" i="2"/>
  <c r="F70" i="2"/>
  <c r="F313" i="2"/>
  <c r="F314" i="2"/>
  <c r="F315" i="2"/>
  <c r="F316" i="2"/>
  <c r="F317" i="2"/>
  <c r="F318" i="2"/>
  <c r="F17" i="2"/>
  <c r="F319" i="2"/>
  <c r="F71" i="2"/>
  <c r="F320" i="2"/>
  <c r="F321" i="2"/>
  <c r="F322" i="2"/>
  <c r="F323" i="2"/>
  <c r="F324" i="2"/>
  <c r="F325" i="2"/>
  <c r="F326" i="2"/>
  <c r="F327" i="2"/>
  <c r="F328" i="2"/>
  <c r="F72" i="2"/>
  <c r="F329" i="2"/>
  <c r="F73" i="2"/>
  <c r="F74" i="2"/>
  <c r="F330" i="2"/>
  <c r="F75" i="2"/>
  <c r="F331" i="2"/>
  <c r="F332" i="2"/>
  <c r="F333" i="2"/>
  <c r="F334" i="2"/>
  <c r="F335" i="2"/>
  <c r="F336" i="2"/>
  <c r="F337" i="2"/>
  <c r="F76" i="2"/>
  <c r="F77" i="2"/>
  <c r="F338" i="2"/>
  <c r="F339" i="2"/>
  <c r="F340" i="2"/>
  <c r="F341" i="2"/>
  <c r="F342" i="2"/>
  <c r="F343" i="2"/>
  <c r="F344" i="2"/>
  <c r="F345" i="2"/>
  <c r="F346" i="2"/>
  <c r="F347" i="2"/>
  <c r="F18" i="2"/>
  <c r="F348" i="2"/>
  <c r="F31" i="2"/>
  <c r="F349" i="2"/>
  <c r="F350" i="2"/>
  <c r="F351" i="2"/>
  <c r="F352" i="2"/>
  <c r="F19" i="2"/>
  <c r="F353" i="2"/>
  <c r="F354" i="2"/>
  <c r="F355" i="2"/>
  <c r="F356" i="2"/>
  <c r="F86" i="2"/>
  <c r="F357" i="2"/>
  <c r="F358" i="2"/>
  <c r="F359" i="2"/>
  <c r="F360" i="2"/>
  <c r="F361" i="2"/>
  <c r="F20" i="2"/>
  <c r="F78" i="2"/>
  <c r="F362" i="2"/>
  <c r="F21" i="2"/>
  <c r="F363" i="2"/>
  <c r="F364" i="2"/>
  <c r="F365" i="2"/>
  <c r="F366" i="2"/>
  <c r="F367" i="2"/>
  <c r="F368" i="2"/>
  <c r="F22" i="2"/>
  <c r="F369" i="2"/>
  <c r="F370" i="2"/>
  <c r="F371" i="2"/>
  <c r="F372" i="2"/>
  <c r="F79" i="2"/>
  <c r="F23" i="2"/>
  <c r="F89" i="2"/>
  <c r="BY88" i="2"/>
  <c r="CB88" i="2" s="1"/>
  <c r="BY89" i="2"/>
  <c r="CB89" i="2" s="1"/>
  <c r="BY32" i="2"/>
  <c r="CB32" i="2" s="1"/>
  <c r="BY91" i="2"/>
  <c r="CB91" i="2" s="1"/>
  <c r="BY92" i="2"/>
  <c r="CB92" i="2" s="1"/>
  <c r="BY93" i="2"/>
  <c r="CB93" i="2" s="1"/>
  <c r="BY94" i="2"/>
  <c r="CB94" i="2" s="1"/>
  <c r="BY95" i="2"/>
  <c r="CB95" i="2" s="1"/>
  <c r="BY96" i="2"/>
  <c r="CB96" i="2" s="1"/>
  <c r="BY97" i="2"/>
  <c r="CB97" i="2" s="1"/>
  <c r="BY98" i="2"/>
  <c r="CB98" i="2" s="1"/>
  <c r="BY2" i="2"/>
  <c r="CB2" i="2" s="1"/>
  <c r="BY99" i="2"/>
  <c r="CB99" i="2" s="1"/>
  <c r="BY100" i="2"/>
  <c r="CB100" i="2" s="1"/>
  <c r="BY101" i="2"/>
  <c r="CB101" i="2" s="1"/>
  <c r="BY25" i="2"/>
  <c r="CB25" i="2" s="1"/>
  <c r="BY104" i="2"/>
  <c r="CB104" i="2" s="1"/>
  <c r="BY105" i="2"/>
  <c r="CB105" i="2" s="1"/>
  <c r="BY106" i="2"/>
  <c r="CB106" i="2" s="1"/>
  <c r="BY107" i="2"/>
  <c r="CB107" i="2" s="1"/>
  <c r="BY108" i="2"/>
  <c r="CB108" i="2" s="1"/>
  <c r="BY109" i="2"/>
  <c r="CB109" i="2" s="1"/>
  <c r="BY3" i="2"/>
  <c r="CB3" i="2" s="1"/>
  <c r="BY110" i="2"/>
  <c r="CB110" i="2" s="1"/>
  <c r="BY111" i="2"/>
  <c r="CB111" i="2" s="1"/>
  <c r="BY114" i="2"/>
  <c r="CB114" i="2" s="1"/>
  <c r="BY116" i="2"/>
  <c r="CB116" i="2" s="1"/>
  <c r="BY117" i="2"/>
  <c r="CB117" i="2" s="1"/>
  <c r="BY119" i="2"/>
  <c r="CB119" i="2" s="1"/>
  <c r="BY120" i="2"/>
  <c r="CB120" i="2" s="1"/>
  <c r="BY122" i="2"/>
  <c r="CB122" i="2" s="1"/>
  <c r="BY123" i="2"/>
  <c r="CB123" i="2" s="1"/>
  <c r="BY127" i="2"/>
  <c r="CB127" i="2" s="1"/>
  <c r="BY128" i="2"/>
  <c r="CB128" i="2" s="1"/>
  <c r="BY130" i="2"/>
  <c r="CB130" i="2" s="1"/>
  <c r="BY5" i="2"/>
  <c r="CB5" i="2" s="1"/>
  <c r="BY132" i="2"/>
  <c r="CB132" i="2" s="1"/>
  <c r="BY136" i="2"/>
  <c r="CB136" i="2" s="1"/>
  <c r="BY137" i="2"/>
  <c r="CB137" i="2" s="1"/>
  <c r="BY37" i="2"/>
  <c r="CB37" i="2" s="1"/>
  <c r="BY138" i="2"/>
  <c r="CB138" i="2" s="1"/>
  <c r="BY139" i="2"/>
  <c r="CB139" i="2" s="1"/>
  <c r="BY140" i="2"/>
  <c r="CB140" i="2" s="1"/>
  <c r="BY141" i="2"/>
  <c r="CB141" i="2" s="1"/>
  <c r="BY143" i="2"/>
  <c r="CB143" i="2" s="1"/>
  <c r="BY144" i="2"/>
  <c r="CB144" i="2" s="1"/>
  <c r="BY145" i="2"/>
  <c r="CB145" i="2" s="1"/>
  <c r="BY146" i="2"/>
  <c r="CB146" i="2" s="1"/>
  <c r="BY147" i="2"/>
  <c r="CB147" i="2" s="1"/>
  <c r="BY148" i="2"/>
  <c r="CB148" i="2" s="1"/>
  <c r="BY149" i="2"/>
  <c r="CB149" i="2" s="1"/>
  <c r="BY6" i="2"/>
  <c r="CB6" i="2" s="1"/>
  <c r="BY153" i="2"/>
  <c r="CB153" i="2" s="1"/>
  <c r="BY154" i="2"/>
  <c r="CB154" i="2" s="1"/>
  <c r="BY156" i="2"/>
  <c r="CB156" i="2" s="1"/>
  <c r="BY158" i="2"/>
  <c r="CB158" i="2" s="1"/>
  <c r="BY159" i="2"/>
  <c r="CB159" i="2" s="1"/>
  <c r="BY160" i="2"/>
  <c r="CB160" i="2" s="1"/>
  <c r="BY161" i="2"/>
  <c r="CB161" i="2" s="1"/>
  <c r="BY41" i="2"/>
  <c r="CB41" i="2" s="1"/>
  <c r="BY164" i="2"/>
  <c r="CB164" i="2" s="1"/>
  <c r="BY165" i="2"/>
  <c r="CB165" i="2" s="1"/>
  <c r="BY167" i="2"/>
  <c r="CB167" i="2" s="1"/>
  <c r="BY171" i="2"/>
  <c r="CB171" i="2" s="1"/>
  <c r="BY173" i="2"/>
  <c r="CB173" i="2" s="1"/>
  <c r="BY174" i="2"/>
  <c r="CB174" i="2" s="1"/>
  <c r="BY175" i="2"/>
  <c r="CB175" i="2" s="1"/>
  <c r="BY176" i="2"/>
  <c r="CB176" i="2" s="1"/>
  <c r="BY42" i="2"/>
  <c r="CB42" i="2" s="1"/>
  <c r="BY80" i="2"/>
  <c r="CB80" i="2" s="1"/>
  <c r="BY178" i="2"/>
  <c r="CB178" i="2" s="1"/>
  <c r="BY81" i="2"/>
  <c r="CB81" i="2" s="1"/>
  <c r="BY182" i="2"/>
  <c r="CB182" i="2" s="1"/>
  <c r="BY28" i="2"/>
  <c r="CB28" i="2" s="1"/>
  <c r="BY183" i="2"/>
  <c r="CB183" i="2" s="1"/>
  <c r="BY185" i="2"/>
  <c r="CB185" i="2" s="1"/>
  <c r="BY44" i="2"/>
  <c r="CB44" i="2" s="1"/>
  <c r="BY186" i="2"/>
  <c r="CB186" i="2" s="1"/>
  <c r="BY188" i="2"/>
  <c r="CB188" i="2" s="1"/>
  <c r="BY189" i="2"/>
  <c r="CB189" i="2" s="1"/>
  <c r="BY190" i="2"/>
  <c r="CB190" i="2" s="1"/>
  <c r="BY191" i="2"/>
  <c r="CB191" i="2" s="1"/>
  <c r="BY45" i="2"/>
  <c r="CB45" i="2" s="1"/>
  <c r="BY192" i="2"/>
  <c r="CB192" i="2" s="1"/>
  <c r="BY46" i="2"/>
  <c r="CB46" i="2" s="1"/>
  <c r="BY200" i="2"/>
  <c r="CB200" i="2" s="1"/>
  <c r="BY201" i="2"/>
  <c r="CB201" i="2" s="1"/>
  <c r="BY202" i="2"/>
  <c r="CB202" i="2" s="1"/>
  <c r="BY203" i="2"/>
  <c r="CB203" i="2" s="1"/>
  <c r="BY204" i="2"/>
  <c r="CB204" i="2" s="1"/>
  <c r="BY205" i="2"/>
  <c r="CB205" i="2" s="1"/>
  <c r="BY206" i="2"/>
  <c r="CB206" i="2" s="1"/>
  <c r="BY29" i="2"/>
  <c r="CB29" i="2" s="1"/>
  <c r="BY207" i="2"/>
  <c r="CB207" i="2" s="1"/>
  <c r="BY208" i="2"/>
  <c r="CB208" i="2" s="1"/>
  <c r="BY210" i="2"/>
  <c r="CB210" i="2" s="1"/>
  <c r="BY211" i="2"/>
  <c r="CB211" i="2" s="1"/>
  <c r="BY49" i="2"/>
  <c r="CB49" i="2" s="1"/>
  <c r="BY214" i="2"/>
  <c r="CB214" i="2" s="1"/>
  <c r="BY216" i="2"/>
  <c r="CB216" i="2" s="1"/>
  <c r="BY217" i="2"/>
  <c r="CB217" i="2" s="1"/>
  <c r="BY218" i="2"/>
  <c r="CB218" i="2" s="1"/>
  <c r="BY83" i="2"/>
  <c r="CB83" i="2" s="1"/>
  <c r="BY219" i="2"/>
  <c r="CB219" i="2" s="1"/>
  <c r="BY221" i="2"/>
  <c r="CB221" i="2" s="1"/>
  <c r="BY8" i="2"/>
  <c r="CB8" i="2" s="1"/>
  <c r="BY224" i="2"/>
  <c r="CB224" i="2" s="1"/>
  <c r="BY226" i="2"/>
  <c r="CB226" i="2" s="1"/>
  <c r="BY227" i="2"/>
  <c r="CB227" i="2" s="1"/>
  <c r="BY229" i="2"/>
  <c r="CB229" i="2" s="1"/>
  <c r="BY230" i="2"/>
  <c r="CB230" i="2" s="1"/>
  <c r="BY231" i="2"/>
  <c r="CB231" i="2" s="1"/>
  <c r="BY51" i="2"/>
  <c r="CB51" i="2" s="1"/>
  <c r="BY233" i="2"/>
  <c r="CB233" i="2" s="1"/>
  <c r="BY235" i="2"/>
  <c r="CB235" i="2" s="1"/>
  <c r="BY236" i="2"/>
  <c r="CB236" i="2" s="1"/>
  <c r="BY237" i="2"/>
  <c r="CB237" i="2" s="1"/>
  <c r="BY238" i="2"/>
  <c r="CB238" i="2" s="1"/>
  <c r="BY239" i="2"/>
  <c r="CB239" i="2" s="1"/>
  <c r="BY240" i="2"/>
  <c r="CB240" i="2" s="1"/>
  <c r="BY242" i="2"/>
  <c r="CB242" i="2" s="1"/>
  <c r="BY24" i="2"/>
  <c r="CB24" i="2" s="1"/>
  <c r="BY243" i="2"/>
  <c r="CB243" i="2" s="1"/>
  <c r="BY53" i="2"/>
  <c r="CB53" i="2" s="1"/>
  <c r="BY245" i="2"/>
  <c r="CB245" i="2" s="1"/>
  <c r="BY246" i="2"/>
  <c r="CB246" i="2" s="1"/>
  <c r="BY247" i="2"/>
  <c r="CB247" i="2" s="1"/>
  <c r="BY54" i="2"/>
  <c r="CB54" i="2" s="1"/>
  <c r="BY249" i="2"/>
  <c r="CB249" i="2" s="1"/>
  <c r="BY55" i="2"/>
  <c r="CB55" i="2" s="1"/>
  <c r="BY56" i="2"/>
  <c r="CB56" i="2" s="1"/>
  <c r="BY250" i="2"/>
  <c r="CB250" i="2" s="1"/>
  <c r="BY251" i="2"/>
  <c r="CB251" i="2" s="1"/>
  <c r="BY252" i="2"/>
  <c r="CB252" i="2" s="1"/>
  <c r="BY253" i="2"/>
  <c r="CB253" i="2" s="1"/>
  <c r="BY57" i="2"/>
  <c r="CB57" i="2" s="1"/>
  <c r="BY256" i="2"/>
  <c r="CB256" i="2" s="1"/>
  <c r="BY257" i="2"/>
  <c r="CB257" i="2" s="1"/>
  <c r="BY258" i="2"/>
  <c r="CB258" i="2" s="1"/>
  <c r="BY259" i="2"/>
  <c r="CB259" i="2" s="1"/>
  <c r="BY260" i="2"/>
  <c r="CB260" i="2" s="1"/>
  <c r="BY261" i="2"/>
  <c r="CB261" i="2" s="1"/>
  <c r="BY262" i="2"/>
  <c r="CB262" i="2" s="1"/>
  <c r="BY61" i="2"/>
  <c r="CB61" i="2" s="1"/>
  <c r="BY265" i="2"/>
  <c r="CB265" i="2" s="1"/>
  <c r="BY266" i="2"/>
  <c r="CB266" i="2" s="1"/>
  <c r="BY269" i="2"/>
  <c r="CB269" i="2" s="1"/>
  <c r="BY62" i="2"/>
  <c r="CB62" i="2" s="1"/>
  <c r="BY271" i="2"/>
  <c r="CB271" i="2" s="1"/>
  <c r="BY272" i="2"/>
  <c r="CB272" i="2" s="1"/>
  <c r="BY273" i="2"/>
  <c r="CB273" i="2" s="1"/>
  <c r="BY275" i="2"/>
  <c r="CB275" i="2" s="1"/>
  <c r="BY278" i="2"/>
  <c r="CB278" i="2" s="1"/>
  <c r="BY280" i="2"/>
  <c r="CB280" i="2" s="1"/>
  <c r="BY282" i="2"/>
  <c r="CB282" i="2" s="1"/>
  <c r="BY284" i="2"/>
  <c r="CB284" i="2" s="1"/>
  <c r="BY285" i="2"/>
  <c r="CB285" i="2" s="1"/>
  <c r="BY288" i="2"/>
  <c r="CB288" i="2" s="1"/>
  <c r="BY290" i="2"/>
  <c r="CB290" i="2" s="1"/>
  <c r="BY63" i="2"/>
  <c r="CB63" i="2" s="1"/>
  <c r="BY292" i="2"/>
  <c r="CB292" i="2" s="1"/>
  <c r="BY293" i="2"/>
  <c r="CB293" i="2" s="1"/>
  <c r="BY294" i="2"/>
  <c r="CB294" i="2" s="1"/>
  <c r="BY296" i="2"/>
  <c r="CB296" i="2" s="1"/>
  <c r="BY297" i="2"/>
  <c r="CB297" i="2" s="1"/>
  <c r="BY298" i="2"/>
  <c r="CB298" i="2" s="1"/>
  <c r="BY66" i="2"/>
  <c r="CB66" i="2" s="1"/>
  <c r="BY67" i="2"/>
  <c r="CB67" i="2" s="1"/>
  <c r="BY299" i="2"/>
  <c r="CB299" i="2" s="1"/>
  <c r="BY13" i="2"/>
  <c r="CB13" i="2" s="1"/>
  <c r="BY69" i="2"/>
  <c r="CB69" i="2" s="1"/>
  <c r="BY304" i="2"/>
  <c r="CB304" i="2" s="1"/>
  <c r="BY305" i="2"/>
  <c r="CB305" i="2" s="1"/>
  <c r="BY306" i="2"/>
  <c r="CB306" i="2" s="1"/>
  <c r="BY309" i="2"/>
  <c r="CB309" i="2" s="1"/>
  <c r="BY310" i="2"/>
  <c r="CB310" i="2" s="1"/>
  <c r="BY14" i="2"/>
  <c r="CB14" i="2" s="1"/>
  <c r="BY311" i="2"/>
  <c r="CB311" i="2" s="1"/>
  <c r="BY16" i="2"/>
  <c r="CB16" i="2" s="1"/>
  <c r="BY70" i="2"/>
  <c r="CB70" i="2" s="1"/>
  <c r="BY314" i="2"/>
  <c r="CB314" i="2" s="1"/>
  <c r="BY317" i="2"/>
  <c r="CB317" i="2" s="1"/>
  <c r="BY318" i="2"/>
  <c r="CB318" i="2" s="1"/>
  <c r="BY17" i="2"/>
  <c r="CB17" i="2" s="1"/>
  <c r="BY319" i="2"/>
  <c r="CB319" i="2" s="1"/>
  <c r="BY71" i="2"/>
  <c r="CB71" i="2" s="1"/>
  <c r="BY323" i="2"/>
  <c r="CB323" i="2" s="1"/>
  <c r="BY325" i="2"/>
  <c r="CB325" i="2" s="1"/>
  <c r="BY326" i="2"/>
  <c r="CB326" i="2" s="1"/>
  <c r="BY327" i="2"/>
  <c r="CB327" i="2" s="1"/>
  <c r="BY328" i="2"/>
  <c r="CB328" i="2" s="1"/>
  <c r="BY73" i="2"/>
  <c r="CB73" i="2" s="1"/>
  <c r="BY74" i="2"/>
  <c r="CB74" i="2" s="1"/>
  <c r="BY330" i="2"/>
  <c r="CB330" i="2" s="1"/>
  <c r="BY331" i="2"/>
  <c r="CB331" i="2" s="1"/>
  <c r="BY332" i="2"/>
  <c r="CB332" i="2" s="1"/>
  <c r="BY334" i="2"/>
  <c r="CB334" i="2" s="1"/>
  <c r="BY335" i="2"/>
  <c r="CB335" i="2" s="1"/>
  <c r="BY336" i="2"/>
  <c r="CB336" i="2" s="1"/>
  <c r="BY76" i="2"/>
  <c r="CB76" i="2" s="1"/>
  <c r="BY77" i="2"/>
  <c r="CB77" i="2" s="1"/>
  <c r="BY340" i="2"/>
  <c r="CB340" i="2" s="1"/>
  <c r="BY341" i="2"/>
  <c r="CB341" i="2" s="1"/>
  <c r="BY342" i="2"/>
  <c r="CB342" i="2" s="1"/>
  <c r="BY344" i="2"/>
  <c r="CB344" i="2" s="1"/>
  <c r="BY345" i="2"/>
  <c r="CB345" i="2" s="1"/>
  <c r="BY347" i="2"/>
  <c r="CB347" i="2" s="1"/>
  <c r="BY348" i="2"/>
  <c r="CB348" i="2" s="1"/>
  <c r="BY31" i="2"/>
  <c r="CB31" i="2" s="1"/>
  <c r="BY349" i="2"/>
  <c r="CB349" i="2" s="1"/>
  <c r="BY350" i="2"/>
  <c r="CB350" i="2" s="1"/>
  <c r="BY351" i="2"/>
  <c r="CB351" i="2" s="1"/>
  <c r="BY352" i="2"/>
  <c r="CB352" i="2" s="1"/>
  <c r="BY353" i="2"/>
  <c r="CB353" i="2" s="1"/>
  <c r="BY354" i="2"/>
  <c r="CB354" i="2" s="1"/>
  <c r="BY355" i="2"/>
  <c r="CB355" i="2" s="1"/>
  <c r="BY356" i="2"/>
  <c r="CB356" i="2" s="1"/>
  <c r="BY86" i="2"/>
  <c r="CB86" i="2" s="1"/>
  <c r="BY357" i="2"/>
  <c r="CB357" i="2" s="1"/>
  <c r="BY358" i="2"/>
  <c r="CB358" i="2" s="1"/>
  <c r="BY359" i="2"/>
  <c r="CB359" i="2" s="1"/>
  <c r="BY360" i="2"/>
  <c r="CB360" i="2" s="1"/>
  <c r="BY361" i="2"/>
  <c r="CB361" i="2" s="1"/>
  <c r="BY78" i="2"/>
  <c r="CB78" i="2" s="1"/>
  <c r="BY362" i="2"/>
  <c r="CB362" i="2" s="1"/>
  <c r="BY363" i="2"/>
  <c r="CB363" i="2" s="1"/>
  <c r="BY364" i="2"/>
  <c r="CB364" i="2" s="1"/>
  <c r="BY365" i="2"/>
  <c r="CB365" i="2" s="1"/>
  <c r="BY22" i="2"/>
  <c r="CB22" i="2" s="1"/>
  <c r="BY370" i="2"/>
  <c r="CB370" i="2" s="1"/>
  <c r="BY371" i="2"/>
  <c r="CB371" i="2" s="1"/>
  <c r="BY372" i="2"/>
  <c r="CB372" i="2" s="1"/>
  <c r="BY23" i="2"/>
  <c r="CB23" i="2" s="1"/>
  <c r="X88" i="2"/>
  <c r="X89" i="2"/>
  <c r="X32" i="2"/>
  <c r="X90" i="2"/>
  <c r="X91" i="2"/>
  <c r="X92" i="2"/>
  <c r="X93" i="2"/>
  <c r="X94" i="2"/>
  <c r="X95" i="2"/>
  <c r="X96" i="2"/>
  <c r="X97" i="2"/>
  <c r="X98" i="2"/>
  <c r="X2" i="2"/>
  <c r="X99" i="2"/>
  <c r="X100" i="2"/>
  <c r="X101" i="2"/>
  <c r="X102" i="2"/>
  <c r="X103" i="2"/>
  <c r="X25" i="2"/>
  <c r="X104" i="2"/>
  <c r="X105" i="2"/>
  <c r="X26" i="2"/>
  <c r="X106" i="2"/>
  <c r="X107" i="2"/>
  <c r="X108" i="2"/>
  <c r="X109" i="2"/>
  <c r="X3" i="2"/>
  <c r="X110" i="2"/>
  <c r="X111" i="2"/>
  <c r="X27" i="2"/>
  <c r="X112" i="2"/>
  <c r="X33" i="2"/>
  <c r="X113" i="2"/>
  <c r="X114" i="2"/>
  <c r="X115" i="2"/>
  <c r="X116" i="2"/>
  <c r="X34" i="2"/>
  <c r="X117" i="2"/>
  <c r="X118" i="2"/>
  <c r="X119" i="2"/>
  <c r="X120" i="2"/>
  <c r="X35" i="2"/>
  <c r="X121" i="2"/>
  <c r="X122" i="2"/>
  <c r="X123" i="2"/>
  <c r="X124" i="2"/>
  <c r="X36" i="2"/>
  <c r="X125" i="2"/>
  <c r="X126" i="2"/>
  <c r="X127" i="2"/>
  <c r="X128" i="2"/>
  <c r="X129" i="2"/>
  <c r="X130" i="2"/>
  <c r="X131" i="2"/>
  <c r="X4" i="2"/>
  <c r="X5" i="2"/>
  <c r="X132" i="2"/>
  <c r="X133" i="2"/>
  <c r="X134" i="2"/>
  <c r="X135" i="2"/>
  <c r="X136" i="2"/>
  <c r="X137" i="2"/>
  <c r="X37" i="2"/>
  <c r="X138" i="2"/>
  <c r="X139" i="2"/>
  <c r="X140" i="2"/>
  <c r="X141" i="2"/>
  <c r="X142" i="2"/>
  <c r="X143" i="2"/>
  <c r="X144" i="2"/>
  <c r="X145" i="2"/>
  <c r="X146" i="2"/>
  <c r="X147" i="2"/>
  <c r="X148" i="2"/>
  <c r="X149" i="2"/>
  <c r="X6" i="2"/>
  <c r="X150" i="2"/>
  <c r="X151" i="2"/>
  <c r="X152" i="2"/>
  <c r="X153" i="2"/>
  <c r="X154" i="2"/>
  <c r="X155" i="2"/>
  <c r="X156" i="2"/>
  <c r="X157" i="2"/>
  <c r="X38" i="2"/>
  <c r="X39" i="2"/>
  <c r="X158" i="2"/>
  <c r="X159" i="2"/>
  <c r="X40" i="2"/>
  <c r="X160" i="2"/>
  <c r="X161" i="2"/>
  <c r="X162" i="2"/>
  <c r="X41" i="2"/>
  <c r="X163" i="2"/>
  <c r="X164" i="2"/>
  <c r="X165" i="2"/>
  <c r="X166" i="2"/>
  <c r="X167" i="2"/>
  <c r="X168" i="2"/>
  <c r="X169" i="2"/>
  <c r="X170" i="2"/>
  <c r="X171" i="2"/>
  <c r="X172" i="2"/>
  <c r="X173" i="2"/>
  <c r="X174" i="2"/>
  <c r="X175" i="2"/>
  <c r="X176" i="2"/>
  <c r="X177" i="2"/>
  <c r="X42" i="2"/>
  <c r="X80" i="2"/>
  <c r="X178" i="2"/>
  <c r="X43" i="2"/>
  <c r="X179" i="2"/>
  <c r="X180" i="2"/>
  <c r="X81" i="2"/>
  <c r="X181" i="2"/>
  <c r="X82" i="2"/>
  <c r="X182" i="2"/>
  <c r="X28" i="2"/>
  <c r="X183" i="2"/>
  <c r="X184" i="2"/>
  <c r="X185" i="2"/>
  <c r="X44" i="2"/>
  <c r="X186" i="2"/>
  <c r="X187" i="2"/>
  <c r="X188" i="2"/>
  <c r="X189" i="2"/>
  <c r="X7" i="2"/>
  <c r="X190" i="2"/>
  <c r="X191" i="2"/>
  <c r="X45" i="2"/>
  <c r="X192" i="2"/>
  <c r="X193" i="2"/>
  <c r="X194" i="2"/>
  <c r="X195" i="2"/>
  <c r="X196" i="2"/>
  <c r="X197" i="2"/>
  <c r="X46" i="2"/>
  <c r="X198" i="2"/>
  <c r="X199" i="2"/>
  <c r="X200" i="2"/>
  <c r="X201" i="2"/>
  <c r="X202" i="2"/>
  <c r="X47" i="2"/>
  <c r="X48" i="2"/>
  <c r="X203" i="2"/>
  <c r="X204" i="2"/>
  <c r="X205" i="2"/>
  <c r="X206" i="2"/>
  <c r="X29" i="2"/>
  <c r="X207" i="2"/>
  <c r="X208" i="2"/>
  <c r="X209" i="2"/>
  <c r="X210" i="2"/>
  <c r="X211" i="2"/>
  <c r="X212" i="2"/>
  <c r="X49" i="2"/>
  <c r="X213" i="2"/>
  <c r="X214" i="2"/>
  <c r="X215" i="2"/>
  <c r="X216" i="2"/>
  <c r="X217" i="2"/>
  <c r="X218" i="2"/>
  <c r="X83" i="2"/>
  <c r="X219" i="2"/>
  <c r="X220" i="2"/>
  <c r="X221" i="2"/>
  <c r="X222" i="2"/>
  <c r="X223" i="2"/>
  <c r="X8" i="2"/>
  <c r="X224" i="2"/>
  <c r="X225" i="2"/>
  <c r="X9" i="2"/>
  <c r="X226" i="2"/>
  <c r="X50" i="2"/>
  <c r="X227" i="2"/>
  <c r="X228" i="2"/>
  <c r="X229" i="2"/>
  <c r="X230" i="2"/>
  <c r="X231" i="2"/>
  <c r="X232" i="2"/>
  <c r="X51" i="2"/>
  <c r="X233" i="2"/>
  <c r="X234" i="2"/>
  <c r="X235" i="2"/>
  <c r="X236" i="2"/>
  <c r="X237" i="2"/>
  <c r="X238" i="2"/>
  <c r="X239" i="2"/>
  <c r="X240" i="2"/>
  <c r="X241" i="2"/>
  <c r="X242" i="2"/>
  <c r="X24" i="2"/>
  <c r="X30" i="2"/>
  <c r="X243" i="2"/>
  <c r="X52" i="2"/>
  <c r="X53" i="2"/>
  <c r="X244" i="2"/>
  <c r="X245" i="2"/>
  <c r="X246" i="2"/>
  <c r="X247" i="2"/>
  <c r="X54" i="2"/>
  <c r="X248" i="2"/>
  <c r="X249" i="2"/>
  <c r="X55" i="2"/>
  <c r="X56" i="2"/>
  <c r="X250" i="2"/>
  <c r="X251" i="2"/>
  <c r="X252" i="2"/>
  <c r="X84" i="2"/>
  <c r="X253" i="2"/>
  <c r="X254" i="2"/>
  <c r="X255" i="2"/>
  <c r="X57" i="2"/>
  <c r="X10" i="2"/>
  <c r="X58" i="2"/>
  <c r="X256" i="2"/>
  <c r="X257" i="2"/>
  <c r="X258" i="2"/>
  <c r="X259" i="2"/>
  <c r="X59" i="2"/>
  <c r="X260" i="2"/>
  <c r="X60" i="2"/>
  <c r="X261" i="2"/>
  <c r="X262" i="2"/>
  <c r="X263" i="2"/>
  <c r="X61" i="2"/>
  <c r="X264" i="2"/>
  <c r="X85" i="2"/>
  <c r="X265" i="2"/>
  <c r="X266" i="2"/>
  <c r="X267" i="2"/>
  <c r="X268" i="2"/>
  <c r="X269" i="2"/>
  <c r="X270" i="2"/>
  <c r="X62" i="2"/>
  <c r="X271" i="2"/>
  <c r="X272" i="2"/>
  <c r="X273" i="2"/>
  <c r="X274" i="2"/>
  <c r="X275" i="2"/>
  <c r="X276" i="2"/>
  <c r="X277" i="2"/>
  <c r="X278" i="2"/>
  <c r="X279" i="2"/>
  <c r="X280" i="2"/>
  <c r="X281" i="2"/>
  <c r="X11" i="2"/>
  <c r="X282" i="2"/>
  <c r="X283" i="2"/>
  <c r="X284" i="2"/>
  <c r="X285" i="2"/>
  <c r="X286" i="2"/>
  <c r="X287" i="2"/>
  <c r="X12" i="2"/>
  <c r="X288" i="2"/>
  <c r="X289" i="2"/>
  <c r="X290" i="2"/>
  <c r="X291" i="2"/>
  <c r="X63" i="2"/>
  <c r="X292" i="2"/>
  <c r="X64" i="2"/>
  <c r="X293" i="2"/>
  <c r="X294" i="2"/>
  <c r="X295" i="2"/>
  <c r="X296" i="2"/>
  <c r="X297" i="2"/>
  <c r="X298" i="2"/>
  <c r="X65" i="2"/>
  <c r="X66" i="2"/>
  <c r="X67" i="2"/>
  <c r="X68" i="2"/>
  <c r="X299" i="2"/>
  <c r="X300" i="2"/>
  <c r="X301" i="2"/>
  <c r="X13" i="2"/>
  <c r="X69" i="2"/>
  <c r="X302" i="2"/>
  <c r="X303" i="2"/>
  <c r="X304" i="2"/>
  <c r="X305" i="2"/>
  <c r="X306" i="2"/>
  <c r="X307" i="2"/>
  <c r="X308" i="2"/>
  <c r="X309" i="2"/>
  <c r="X310" i="2"/>
  <c r="X14" i="2"/>
  <c r="X15" i="2"/>
  <c r="X311" i="2"/>
  <c r="X16" i="2"/>
  <c r="X312" i="2"/>
  <c r="X70" i="2"/>
  <c r="X313" i="2"/>
  <c r="X314" i="2"/>
  <c r="X315" i="2"/>
  <c r="X316" i="2"/>
  <c r="X317" i="2"/>
  <c r="X318" i="2"/>
  <c r="X17" i="2"/>
  <c r="X319" i="2"/>
  <c r="X71" i="2"/>
  <c r="X320" i="2"/>
  <c r="X321" i="2"/>
  <c r="X322" i="2"/>
  <c r="X323" i="2"/>
  <c r="X324" i="2"/>
  <c r="X325" i="2"/>
  <c r="X326" i="2"/>
  <c r="X327" i="2"/>
  <c r="X328" i="2"/>
  <c r="X72" i="2"/>
  <c r="X329" i="2"/>
  <c r="X73" i="2"/>
  <c r="X74" i="2"/>
  <c r="X330" i="2"/>
  <c r="X75" i="2"/>
  <c r="X331" i="2"/>
  <c r="X332" i="2"/>
  <c r="X333" i="2"/>
  <c r="X334" i="2"/>
  <c r="X335" i="2"/>
  <c r="X336" i="2"/>
  <c r="X337" i="2"/>
  <c r="X76" i="2"/>
  <c r="X77" i="2"/>
  <c r="X338" i="2"/>
  <c r="X339" i="2"/>
  <c r="X340" i="2"/>
  <c r="X341" i="2"/>
  <c r="X342" i="2"/>
  <c r="X343" i="2"/>
  <c r="X344" i="2"/>
  <c r="X345" i="2"/>
  <c r="X346" i="2"/>
  <c r="X347" i="2"/>
  <c r="X18" i="2"/>
  <c r="X348" i="2"/>
  <c r="X31" i="2"/>
  <c r="X349" i="2"/>
  <c r="X350" i="2"/>
  <c r="X351" i="2"/>
  <c r="X352" i="2"/>
  <c r="X19" i="2"/>
  <c r="X353" i="2"/>
  <c r="X354" i="2"/>
  <c r="X355" i="2"/>
  <c r="X356" i="2"/>
  <c r="X86" i="2"/>
  <c r="X357" i="2"/>
  <c r="X358" i="2"/>
  <c r="X359" i="2"/>
  <c r="X360" i="2"/>
  <c r="X361" i="2"/>
  <c r="X20" i="2"/>
  <c r="X87" i="2"/>
  <c r="X78" i="2"/>
  <c r="X362" i="2"/>
  <c r="X21" i="2"/>
  <c r="X363" i="2"/>
  <c r="X364" i="2"/>
  <c r="X365" i="2"/>
  <c r="X366" i="2"/>
  <c r="X367" i="2"/>
  <c r="X368" i="2"/>
  <c r="X22" i="2"/>
  <c r="X369" i="2"/>
  <c r="X370" i="2"/>
  <c r="X371" i="2"/>
  <c r="X372" i="2"/>
  <c r="X79" i="2"/>
  <c r="X23" i="2"/>
  <c r="AA88" i="2"/>
  <c r="AA89" i="2"/>
  <c r="AA32" i="2"/>
  <c r="AA90" i="2"/>
  <c r="AA91" i="2"/>
  <c r="AA92" i="2"/>
  <c r="AA93" i="2"/>
  <c r="AA94" i="2"/>
  <c r="AA95" i="2"/>
  <c r="AA96" i="2"/>
  <c r="AA97" i="2"/>
  <c r="AA98" i="2"/>
  <c r="AA2" i="2"/>
  <c r="AA99" i="2"/>
  <c r="AA100" i="2"/>
  <c r="AA101" i="2"/>
  <c r="AA102" i="2"/>
  <c r="AA103" i="2"/>
  <c r="AA25" i="2"/>
  <c r="AA104" i="2"/>
  <c r="AA105" i="2"/>
  <c r="AA26" i="2"/>
  <c r="AA106" i="2"/>
  <c r="AA107" i="2"/>
  <c r="AA108" i="2"/>
  <c r="AA109" i="2"/>
  <c r="AA3" i="2"/>
  <c r="AA110" i="2"/>
  <c r="AA111" i="2"/>
  <c r="AA27" i="2"/>
  <c r="AA112" i="2"/>
  <c r="AA33" i="2"/>
  <c r="AA113" i="2"/>
  <c r="AA114" i="2"/>
  <c r="AA115" i="2"/>
  <c r="AA116" i="2"/>
  <c r="AA34" i="2"/>
  <c r="AA117" i="2"/>
  <c r="AA118" i="2"/>
  <c r="AA119" i="2"/>
  <c r="AA120" i="2"/>
  <c r="AA35" i="2"/>
  <c r="AA121" i="2"/>
  <c r="AA122" i="2"/>
  <c r="AA123" i="2"/>
  <c r="AA124" i="2"/>
  <c r="AA36" i="2"/>
  <c r="AA125" i="2"/>
  <c r="AA126" i="2"/>
  <c r="AA127" i="2"/>
  <c r="AA128" i="2"/>
  <c r="AA129" i="2"/>
  <c r="AA130" i="2"/>
  <c r="AA131" i="2"/>
  <c r="AA4" i="2"/>
  <c r="AA5" i="2"/>
  <c r="AA132" i="2"/>
  <c r="AA133" i="2"/>
  <c r="AA134" i="2"/>
  <c r="AA135" i="2"/>
  <c r="AA136" i="2"/>
  <c r="AA137" i="2"/>
  <c r="AA37" i="2"/>
  <c r="AA138" i="2"/>
  <c r="AA139" i="2"/>
  <c r="AA140" i="2"/>
  <c r="AA141" i="2"/>
  <c r="AA142" i="2"/>
  <c r="AA143" i="2"/>
  <c r="AA144" i="2"/>
  <c r="AA145" i="2"/>
  <c r="AA146" i="2"/>
  <c r="AA147" i="2"/>
  <c r="AA148" i="2"/>
  <c r="AA149" i="2"/>
  <c r="AA6" i="2"/>
  <c r="AA150" i="2"/>
  <c r="AA151" i="2"/>
  <c r="AA152" i="2"/>
  <c r="AA153" i="2"/>
  <c r="AA154" i="2"/>
  <c r="AA155" i="2"/>
  <c r="AA156" i="2"/>
  <c r="AA157" i="2"/>
  <c r="AA38" i="2"/>
  <c r="AA39" i="2"/>
  <c r="AA158" i="2"/>
  <c r="AA159" i="2"/>
  <c r="AA40" i="2"/>
  <c r="AA160" i="2"/>
  <c r="AA161" i="2"/>
  <c r="AA162" i="2"/>
  <c r="AA41" i="2"/>
  <c r="AA163" i="2"/>
  <c r="AA164" i="2"/>
  <c r="AA165" i="2"/>
  <c r="AA166" i="2"/>
  <c r="AA167" i="2"/>
  <c r="AA168" i="2"/>
  <c r="AA169" i="2"/>
  <c r="AA170" i="2"/>
  <c r="AA171" i="2"/>
  <c r="AA172" i="2"/>
  <c r="AA173" i="2"/>
  <c r="AA174" i="2"/>
  <c r="AA175" i="2"/>
  <c r="AA176" i="2"/>
  <c r="AA177" i="2"/>
  <c r="AA42" i="2"/>
  <c r="AA80" i="2"/>
  <c r="AA178" i="2"/>
  <c r="AA43" i="2"/>
  <c r="AA179" i="2"/>
  <c r="AA180" i="2"/>
  <c r="AA81" i="2"/>
  <c r="AA181" i="2"/>
  <c r="AA82" i="2"/>
  <c r="AA182" i="2"/>
  <c r="AA28" i="2"/>
  <c r="AA183" i="2"/>
  <c r="AA184" i="2"/>
  <c r="AA185" i="2"/>
  <c r="AA44" i="2"/>
  <c r="AA186" i="2"/>
  <c r="AA187" i="2"/>
  <c r="AA188" i="2"/>
  <c r="AA189" i="2"/>
  <c r="AA7" i="2"/>
  <c r="AA190" i="2"/>
  <c r="AA191" i="2"/>
  <c r="AA45" i="2"/>
  <c r="AA192" i="2"/>
  <c r="AA193" i="2"/>
  <c r="AA194" i="2"/>
  <c r="AA195" i="2"/>
  <c r="AA196" i="2"/>
  <c r="AA197" i="2"/>
  <c r="AA46" i="2"/>
  <c r="AA198" i="2"/>
  <c r="AA199" i="2"/>
  <c r="AA200" i="2"/>
  <c r="AA201" i="2"/>
  <c r="AA202" i="2"/>
  <c r="AA47" i="2"/>
  <c r="AA48" i="2"/>
  <c r="AA203" i="2"/>
  <c r="AA204" i="2"/>
  <c r="AA205" i="2"/>
  <c r="AA206" i="2"/>
  <c r="AA29" i="2"/>
  <c r="AA207" i="2"/>
  <c r="AA208" i="2"/>
  <c r="AA209" i="2"/>
  <c r="AA210" i="2"/>
  <c r="AA211" i="2"/>
  <c r="AA212" i="2"/>
  <c r="AA49" i="2"/>
  <c r="AA213" i="2"/>
  <c r="AA214" i="2"/>
  <c r="AA215" i="2"/>
  <c r="AA216" i="2"/>
  <c r="AA217" i="2"/>
  <c r="AA218" i="2"/>
  <c r="AA83" i="2"/>
  <c r="AA219" i="2"/>
  <c r="AA220" i="2"/>
  <c r="AA221" i="2"/>
  <c r="AA222" i="2"/>
  <c r="AA223" i="2"/>
  <c r="AA8" i="2"/>
  <c r="AA224" i="2"/>
  <c r="AA225" i="2"/>
  <c r="AA9" i="2"/>
  <c r="AA226" i="2"/>
  <c r="AA50" i="2"/>
  <c r="AA227" i="2"/>
  <c r="AA228" i="2"/>
  <c r="AA229" i="2"/>
  <c r="AA230" i="2"/>
  <c r="AA231" i="2"/>
  <c r="AA232" i="2"/>
  <c r="AA51" i="2"/>
  <c r="AA233" i="2"/>
  <c r="AA234" i="2"/>
  <c r="AA235" i="2"/>
  <c r="AA236" i="2"/>
  <c r="AA237" i="2"/>
  <c r="AA238" i="2"/>
  <c r="AA239" i="2"/>
  <c r="AA240" i="2"/>
  <c r="AA241" i="2"/>
  <c r="AA242" i="2"/>
  <c r="AA24" i="2"/>
  <c r="AA30" i="2"/>
  <c r="AA243" i="2"/>
  <c r="AA52" i="2"/>
  <c r="AA53" i="2"/>
  <c r="AA244" i="2"/>
  <c r="AA245" i="2"/>
  <c r="AA246" i="2"/>
  <c r="AA247" i="2"/>
  <c r="AA54" i="2"/>
  <c r="AA248" i="2"/>
  <c r="AA249" i="2"/>
  <c r="AA55" i="2"/>
  <c r="AA56" i="2"/>
  <c r="AA250" i="2"/>
  <c r="AA251" i="2"/>
  <c r="AA252" i="2"/>
  <c r="AA84" i="2"/>
  <c r="AA253" i="2"/>
  <c r="AA254" i="2"/>
  <c r="AA255" i="2"/>
  <c r="AA57" i="2"/>
  <c r="AA10" i="2"/>
  <c r="AA58" i="2"/>
  <c r="AA256" i="2"/>
  <c r="AA257" i="2"/>
  <c r="AA258" i="2"/>
  <c r="AA259" i="2"/>
  <c r="AA59" i="2"/>
  <c r="AA260" i="2"/>
  <c r="AA60" i="2"/>
  <c r="AA261" i="2"/>
  <c r="AA262" i="2"/>
  <c r="AA263" i="2"/>
  <c r="AA61" i="2"/>
  <c r="AA264" i="2"/>
  <c r="AA85" i="2"/>
  <c r="AA265" i="2"/>
  <c r="AA266" i="2"/>
  <c r="AA267" i="2"/>
  <c r="AA268" i="2"/>
  <c r="AA269" i="2"/>
  <c r="AA270" i="2"/>
  <c r="AA62" i="2"/>
  <c r="AA271" i="2"/>
  <c r="AA272" i="2"/>
  <c r="AA273" i="2"/>
  <c r="AA274" i="2"/>
  <c r="AA275" i="2"/>
  <c r="AA276" i="2"/>
  <c r="AA277" i="2"/>
  <c r="AA278" i="2"/>
  <c r="AA279" i="2"/>
  <c r="AA280" i="2"/>
  <c r="AA281" i="2"/>
  <c r="AA11" i="2"/>
  <c r="AA282" i="2"/>
  <c r="AA283" i="2"/>
  <c r="AA284" i="2"/>
  <c r="AA285" i="2"/>
  <c r="AA286" i="2"/>
  <c r="AA287" i="2"/>
  <c r="AA12" i="2"/>
  <c r="AA288" i="2"/>
  <c r="AA289" i="2"/>
  <c r="AA290" i="2"/>
  <c r="AA291" i="2"/>
  <c r="AA63" i="2"/>
  <c r="AA292" i="2"/>
  <c r="AA64" i="2"/>
  <c r="AA293" i="2"/>
  <c r="AA294" i="2"/>
  <c r="AA295" i="2"/>
  <c r="AA296" i="2"/>
  <c r="AA297" i="2"/>
  <c r="AA298" i="2"/>
  <c r="AA65" i="2"/>
  <c r="AA66" i="2"/>
  <c r="AA67" i="2"/>
  <c r="AA68" i="2"/>
  <c r="AA299" i="2"/>
  <c r="AA300" i="2"/>
  <c r="AA301" i="2"/>
  <c r="AA13" i="2"/>
  <c r="AA69" i="2"/>
  <c r="AA302" i="2"/>
  <c r="AA303" i="2"/>
  <c r="AA304" i="2"/>
  <c r="AA305" i="2"/>
  <c r="AA306" i="2"/>
  <c r="AA307" i="2"/>
  <c r="AA308" i="2"/>
  <c r="AA309" i="2"/>
  <c r="AA310" i="2"/>
  <c r="AA14" i="2"/>
  <c r="AA15" i="2"/>
  <c r="AA311" i="2"/>
  <c r="AA16" i="2"/>
  <c r="AA312" i="2"/>
  <c r="AA70" i="2"/>
  <c r="AA313" i="2"/>
  <c r="AA314" i="2"/>
  <c r="AA315" i="2"/>
  <c r="AA316" i="2"/>
  <c r="AA317" i="2"/>
  <c r="AA318" i="2"/>
  <c r="AA17" i="2"/>
  <c r="AA319" i="2"/>
  <c r="AA71" i="2"/>
  <c r="AA320" i="2"/>
  <c r="AA321" i="2"/>
  <c r="AA322" i="2"/>
  <c r="AA323" i="2"/>
  <c r="AA324" i="2"/>
  <c r="AA325" i="2"/>
  <c r="AA326" i="2"/>
  <c r="AA327" i="2"/>
  <c r="AA328" i="2"/>
  <c r="AA72" i="2"/>
  <c r="AA329" i="2"/>
  <c r="AA73" i="2"/>
  <c r="AA74" i="2"/>
  <c r="AA330" i="2"/>
  <c r="AA75" i="2"/>
  <c r="AA331" i="2"/>
  <c r="AA332" i="2"/>
  <c r="AA333" i="2"/>
  <c r="AA334" i="2"/>
  <c r="AA335" i="2"/>
  <c r="AA336" i="2"/>
  <c r="AA337" i="2"/>
  <c r="AA76" i="2"/>
  <c r="AA77" i="2"/>
  <c r="AA338" i="2"/>
  <c r="AA339" i="2"/>
  <c r="AA340" i="2"/>
  <c r="AA341" i="2"/>
  <c r="AA342" i="2"/>
  <c r="AA343" i="2"/>
  <c r="AA344" i="2"/>
  <c r="AA345" i="2"/>
  <c r="AA346" i="2"/>
  <c r="AA347" i="2"/>
  <c r="AA18" i="2"/>
  <c r="AA348" i="2"/>
  <c r="AA31" i="2"/>
  <c r="AA349" i="2"/>
  <c r="AA350" i="2"/>
  <c r="AA351" i="2"/>
  <c r="AA352" i="2"/>
  <c r="AA19" i="2"/>
  <c r="AA353" i="2"/>
  <c r="AA354" i="2"/>
  <c r="AA355" i="2"/>
  <c r="AA356" i="2"/>
  <c r="AA86" i="2"/>
  <c r="AA357" i="2"/>
  <c r="AA358" i="2"/>
  <c r="AA359" i="2"/>
  <c r="AA360" i="2"/>
  <c r="AA361" i="2"/>
  <c r="AA20" i="2"/>
  <c r="AA87" i="2"/>
  <c r="AA78" i="2"/>
  <c r="AA362" i="2"/>
  <c r="AA21" i="2"/>
  <c r="AA363" i="2"/>
  <c r="AA364" i="2"/>
  <c r="AA365" i="2"/>
  <c r="AA366" i="2"/>
  <c r="AA367" i="2"/>
  <c r="AA368" i="2"/>
  <c r="AA22" i="2"/>
  <c r="AA369" i="2"/>
  <c r="AA370" i="2"/>
  <c r="AA371" i="2"/>
  <c r="AA372" i="2"/>
  <c r="AA79" i="2"/>
  <c r="AA23" i="2"/>
  <c r="AD88" i="2"/>
  <c r="AD89" i="2"/>
  <c r="AD32" i="2"/>
  <c r="AD90" i="2"/>
  <c r="AD91" i="2"/>
  <c r="AD92" i="2"/>
  <c r="AD93" i="2"/>
  <c r="AD94" i="2"/>
  <c r="AD95" i="2"/>
  <c r="AD96" i="2"/>
  <c r="AD97" i="2"/>
  <c r="AD98" i="2"/>
  <c r="AD2" i="2"/>
  <c r="AD99" i="2"/>
  <c r="AD100" i="2"/>
  <c r="AD101" i="2"/>
  <c r="AD102" i="2"/>
  <c r="AD103" i="2"/>
  <c r="AD25" i="2"/>
  <c r="AD104" i="2"/>
  <c r="AD105" i="2"/>
  <c r="AD26" i="2"/>
  <c r="AD106" i="2"/>
  <c r="AD107" i="2"/>
  <c r="AD108" i="2"/>
  <c r="AD109" i="2"/>
  <c r="AD3" i="2"/>
  <c r="AD110" i="2"/>
  <c r="AD111" i="2"/>
  <c r="AD27" i="2"/>
  <c r="AD112" i="2"/>
  <c r="AD33" i="2"/>
  <c r="AD113" i="2"/>
  <c r="AD114" i="2"/>
  <c r="AD115" i="2"/>
  <c r="AD116" i="2"/>
  <c r="AD34" i="2"/>
  <c r="AD117" i="2"/>
  <c r="AD118" i="2"/>
  <c r="AD119" i="2"/>
  <c r="AD120" i="2"/>
  <c r="AD35" i="2"/>
  <c r="AD121" i="2"/>
  <c r="AD122" i="2"/>
  <c r="AD123" i="2"/>
  <c r="AD124" i="2"/>
  <c r="AD36" i="2"/>
  <c r="AD125" i="2"/>
  <c r="AD126" i="2"/>
  <c r="AD127" i="2"/>
  <c r="AD128" i="2"/>
  <c r="AD129" i="2"/>
  <c r="AD130" i="2"/>
  <c r="AD131" i="2"/>
  <c r="AD4" i="2"/>
  <c r="AD5" i="2"/>
  <c r="AD132" i="2"/>
  <c r="AD133" i="2"/>
  <c r="AD134" i="2"/>
  <c r="AD135" i="2"/>
  <c r="AD136" i="2"/>
  <c r="AD137" i="2"/>
  <c r="AD37" i="2"/>
  <c r="AD138" i="2"/>
  <c r="AD139" i="2"/>
  <c r="AD140" i="2"/>
  <c r="AD141" i="2"/>
  <c r="AD142" i="2"/>
  <c r="AD143" i="2"/>
  <c r="AD144" i="2"/>
  <c r="AD145" i="2"/>
  <c r="AD146" i="2"/>
  <c r="AD147" i="2"/>
  <c r="AD148" i="2"/>
  <c r="AD149" i="2"/>
  <c r="AD6" i="2"/>
  <c r="AD150" i="2"/>
  <c r="AD151" i="2"/>
  <c r="AD152" i="2"/>
  <c r="AD153" i="2"/>
  <c r="AD154" i="2"/>
  <c r="AD155" i="2"/>
  <c r="AD156" i="2"/>
  <c r="AD157" i="2"/>
  <c r="AD38" i="2"/>
  <c r="AD39" i="2"/>
  <c r="AD158" i="2"/>
  <c r="AD159" i="2"/>
  <c r="AD40" i="2"/>
  <c r="AD160" i="2"/>
  <c r="AD161" i="2"/>
  <c r="AD162" i="2"/>
  <c r="AD41" i="2"/>
  <c r="AD163" i="2"/>
  <c r="AD164" i="2"/>
  <c r="AD165" i="2"/>
  <c r="AD166" i="2"/>
  <c r="AD167" i="2"/>
  <c r="AD168" i="2"/>
  <c r="AD169" i="2"/>
  <c r="AD170" i="2"/>
  <c r="AD171" i="2"/>
  <c r="AD172" i="2"/>
  <c r="AD173" i="2"/>
  <c r="AD174" i="2"/>
  <c r="AD175" i="2"/>
  <c r="AD176" i="2"/>
  <c r="AD177" i="2"/>
  <c r="AD42" i="2"/>
  <c r="AD80" i="2"/>
  <c r="AD178" i="2"/>
  <c r="AD43" i="2"/>
  <c r="AD179" i="2"/>
  <c r="AD180" i="2"/>
  <c r="AD81" i="2"/>
  <c r="AD181" i="2"/>
  <c r="AD82" i="2"/>
  <c r="AD182" i="2"/>
  <c r="AD28" i="2"/>
  <c r="AD183" i="2"/>
  <c r="AD184" i="2"/>
  <c r="AD185" i="2"/>
  <c r="AD44" i="2"/>
  <c r="AD186" i="2"/>
  <c r="AD187" i="2"/>
  <c r="AD188" i="2"/>
  <c r="AD189" i="2"/>
  <c r="AD7" i="2"/>
  <c r="AD190" i="2"/>
  <c r="AD191" i="2"/>
  <c r="AD45" i="2"/>
  <c r="AD192" i="2"/>
  <c r="AD193" i="2"/>
  <c r="AD194" i="2"/>
  <c r="AD195" i="2"/>
  <c r="AD196" i="2"/>
  <c r="AD197" i="2"/>
  <c r="AD46" i="2"/>
  <c r="AD198" i="2"/>
  <c r="AD199" i="2"/>
  <c r="AD200" i="2"/>
  <c r="AD201" i="2"/>
  <c r="AD202" i="2"/>
  <c r="AD47" i="2"/>
  <c r="AD48" i="2"/>
  <c r="AD203" i="2"/>
  <c r="AD204" i="2"/>
  <c r="AD205" i="2"/>
  <c r="AD206" i="2"/>
  <c r="AD29" i="2"/>
  <c r="AD207" i="2"/>
  <c r="AD208" i="2"/>
  <c r="AD209" i="2"/>
  <c r="AD210" i="2"/>
  <c r="AD211" i="2"/>
  <c r="AD212" i="2"/>
  <c r="AD49" i="2"/>
  <c r="AD213" i="2"/>
  <c r="AD214" i="2"/>
  <c r="AD215" i="2"/>
  <c r="AD216" i="2"/>
  <c r="AD217" i="2"/>
  <c r="AD218" i="2"/>
  <c r="AD83" i="2"/>
  <c r="AD219" i="2"/>
  <c r="AD220" i="2"/>
  <c r="AD221" i="2"/>
  <c r="AD222" i="2"/>
  <c r="AD223" i="2"/>
  <c r="AD8" i="2"/>
  <c r="AD224" i="2"/>
  <c r="AD225" i="2"/>
  <c r="AD9" i="2"/>
  <c r="AD226" i="2"/>
  <c r="AD50" i="2"/>
  <c r="AD227" i="2"/>
  <c r="AD228" i="2"/>
  <c r="AD229" i="2"/>
  <c r="AD230" i="2"/>
  <c r="AD231" i="2"/>
  <c r="AD232" i="2"/>
  <c r="AD51" i="2"/>
  <c r="AD233" i="2"/>
  <c r="AD234" i="2"/>
  <c r="AD235" i="2"/>
  <c r="AD236" i="2"/>
  <c r="AD237" i="2"/>
  <c r="AD238" i="2"/>
  <c r="AD239" i="2"/>
  <c r="AD240" i="2"/>
  <c r="AD241" i="2"/>
  <c r="AD242" i="2"/>
  <c r="AD24" i="2"/>
  <c r="AD30" i="2"/>
  <c r="AD243" i="2"/>
  <c r="AD52" i="2"/>
  <c r="AD53" i="2"/>
  <c r="AD244" i="2"/>
  <c r="AD245" i="2"/>
  <c r="AD246" i="2"/>
  <c r="AD247" i="2"/>
  <c r="AD54" i="2"/>
  <c r="AD248" i="2"/>
  <c r="AD249" i="2"/>
  <c r="AD55" i="2"/>
  <c r="AD56" i="2"/>
  <c r="AD250" i="2"/>
  <c r="AD251" i="2"/>
  <c r="AD252" i="2"/>
  <c r="AD84" i="2"/>
  <c r="AD253" i="2"/>
  <c r="AD254" i="2"/>
  <c r="AD255" i="2"/>
  <c r="AD57" i="2"/>
  <c r="AD10" i="2"/>
  <c r="AD58" i="2"/>
  <c r="AD256" i="2"/>
  <c r="AD257" i="2"/>
  <c r="AD258" i="2"/>
  <c r="AD259" i="2"/>
  <c r="AD59" i="2"/>
  <c r="AD260" i="2"/>
  <c r="AD60" i="2"/>
  <c r="AD261" i="2"/>
  <c r="AD262" i="2"/>
  <c r="AD263" i="2"/>
  <c r="AD61" i="2"/>
  <c r="AD264" i="2"/>
  <c r="AD85" i="2"/>
  <c r="AD265" i="2"/>
  <c r="AD266" i="2"/>
  <c r="AD267" i="2"/>
  <c r="AD268" i="2"/>
  <c r="AD269" i="2"/>
  <c r="AD270" i="2"/>
  <c r="AD62" i="2"/>
  <c r="AD271" i="2"/>
  <c r="AD272" i="2"/>
  <c r="AD273" i="2"/>
  <c r="AD274" i="2"/>
  <c r="AD275" i="2"/>
  <c r="AD276" i="2"/>
  <c r="AD277" i="2"/>
  <c r="AD278" i="2"/>
  <c r="AD279" i="2"/>
  <c r="AD280" i="2"/>
  <c r="AD281" i="2"/>
  <c r="AD11" i="2"/>
  <c r="AD282" i="2"/>
  <c r="AD283" i="2"/>
  <c r="AD284" i="2"/>
  <c r="AD285" i="2"/>
  <c r="AD286" i="2"/>
  <c r="AD287" i="2"/>
  <c r="AD12" i="2"/>
  <c r="AD288" i="2"/>
  <c r="AD289" i="2"/>
  <c r="AD290" i="2"/>
  <c r="AD291" i="2"/>
  <c r="AD63" i="2"/>
  <c r="AD292" i="2"/>
  <c r="AD64" i="2"/>
  <c r="AD293" i="2"/>
  <c r="AD294" i="2"/>
  <c r="AD295" i="2"/>
  <c r="AD296" i="2"/>
  <c r="AD297" i="2"/>
  <c r="AD298" i="2"/>
  <c r="AD65" i="2"/>
  <c r="AD66" i="2"/>
  <c r="AD67" i="2"/>
  <c r="AD68" i="2"/>
  <c r="AD299" i="2"/>
  <c r="AD300" i="2"/>
  <c r="AD301" i="2"/>
  <c r="AD13" i="2"/>
  <c r="AD69" i="2"/>
  <c r="AD302" i="2"/>
  <c r="AD303" i="2"/>
  <c r="AD304" i="2"/>
  <c r="AD305" i="2"/>
  <c r="AD306" i="2"/>
  <c r="AD307" i="2"/>
  <c r="AD308" i="2"/>
  <c r="AD309" i="2"/>
  <c r="AD310" i="2"/>
  <c r="AD14" i="2"/>
  <c r="AD15" i="2"/>
  <c r="AD311" i="2"/>
  <c r="AD16" i="2"/>
  <c r="AD312" i="2"/>
  <c r="AD70" i="2"/>
  <c r="AD313" i="2"/>
  <c r="AD314" i="2"/>
  <c r="AD315" i="2"/>
  <c r="AD316" i="2"/>
  <c r="AD317" i="2"/>
  <c r="AD318" i="2"/>
  <c r="AD17" i="2"/>
  <c r="AD319" i="2"/>
  <c r="AD71" i="2"/>
  <c r="AD320" i="2"/>
  <c r="AD321" i="2"/>
  <c r="AD322" i="2"/>
  <c r="AD323" i="2"/>
  <c r="AD324" i="2"/>
  <c r="AD325" i="2"/>
  <c r="AD326" i="2"/>
  <c r="AD327" i="2"/>
  <c r="AD328" i="2"/>
  <c r="AD72" i="2"/>
  <c r="AD329" i="2"/>
  <c r="AD73" i="2"/>
  <c r="AD74" i="2"/>
  <c r="AD330" i="2"/>
  <c r="AD75" i="2"/>
  <c r="AD331" i="2"/>
  <c r="AD332" i="2"/>
  <c r="AD333" i="2"/>
  <c r="AD334" i="2"/>
  <c r="AD335" i="2"/>
  <c r="AD336" i="2"/>
  <c r="AD337" i="2"/>
  <c r="AD76" i="2"/>
  <c r="AD77" i="2"/>
  <c r="AD338" i="2"/>
  <c r="AD339" i="2"/>
  <c r="AD340" i="2"/>
  <c r="AD341" i="2"/>
  <c r="AD342" i="2"/>
  <c r="AD343" i="2"/>
  <c r="AD344" i="2"/>
  <c r="AD345" i="2"/>
  <c r="AD346" i="2"/>
  <c r="AD347" i="2"/>
  <c r="AD18" i="2"/>
  <c r="AD348" i="2"/>
  <c r="AD31" i="2"/>
  <c r="AD349" i="2"/>
  <c r="AD350" i="2"/>
  <c r="AD351" i="2"/>
  <c r="AD352" i="2"/>
  <c r="AD19" i="2"/>
  <c r="AD353" i="2"/>
  <c r="AD354" i="2"/>
  <c r="AD355" i="2"/>
  <c r="AD356" i="2"/>
  <c r="AD86" i="2"/>
  <c r="AD357" i="2"/>
  <c r="AD358" i="2"/>
  <c r="AD359" i="2"/>
  <c r="AD360" i="2"/>
  <c r="AD361" i="2"/>
  <c r="AD20" i="2"/>
  <c r="AD87" i="2"/>
  <c r="AD78" i="2"/>
  <c r="AD362" i="2"/>
  <c r="AD21" i="2"/>
  <c r="AD363" i="2"/>
  <c r="AD364" i="2"/>
  <c r="AD365" i="2"/>
  <c r="AD366" i="2"/>
  <c r="AD367" i="2"/>
  <c r="AD368" i="2"/>
  <c r="AD22" i="2"/>
  <c r="AD369" i="2"/>
  <c r="AD370" i="2"/>
  <c r="AD371" i="2"/>
  <c r="AD372" i="2"/>
  <c r="AD79" i="2"/>
  <c r="AD23" i="2"/>
  <c r="AG88" i="2"/>
  <c r="AG89" i="2"/>
  <c r="AG32" i="2"/>
  <c r="AG90" i="2"/>
  <c r="AG91" i="2"/>
  <c r="AG92" i="2"/>
  <c r="AG93" i="2"/>
  <c r="AG94" i="2"/>
  <c r="AG95" i="2"/>
  <c r="AG96" i="2"/>
  <c r="AG97" i="2"/>
  <c r="AG98" i="2"/>
  <c r="AG2" i="2"/>
  <c r="AG99" i="2"/>
  <c r="AG100" i="2"/>
  <c r="AG101" i="2"/>
  <c r="AG102" i="2"/>
  <c r="AG103" i="2"/>
  <c r="AG25" i="2"/>
  <c r="AG104" i="2"/>
  <c r="AG105" i="2"/>
  <c r="AG26" i="2"/>
  <c r="AG106" i="2"/>
  <c r="AG107" i="2"/>
  <c r="AG108" i="2"/>
  <c r="AG109" i="2"/>
  <c r="AG3" i="2"/>
  <c r="AG110" i="2"/>
  <c r="AG111" i="2"/>
  <c r="AG27" i="2"/>
  <c r="AG112" i="2"/>
  <c r="AG33" i="2"/>
  <c r="AG113" i="2"/>
  <c r="AG114" i="2"/>
  <c r="AG115" i="2"/>
  <c r="AG116" i="2"/>
  <c r="AG34" i="2"/>
  <c r="AG117" i="2"/>
  <c r="AG118" i="2"/>
  <c r="AG119" i="2"/>
  <c r="AG120" i="2"/>
  <c r="AG35" i="2"/>
  <c r="AG121" i="2"/>
  <c r="AG122" i="2"/>
  <c r="AG123" i="2"/>
  <c r="AG124" i="2"/>
  <c r="AG36" i="2"/>
  <c r="AG125" i="2"/>
  <c r="AG126" i="2"/>
  <c r="AG127" i="2"/>
  <c r="AG128" i="2"/>
  <c r="AG129" i="2"/>
  <c r="AG130" i="2"/>
  <c r="AG131" i="2"/>
  <c r="AG4" i="2"/>
  <c r="AG5" i="2"/>
  <c r="AG132" i="2"/>
  <c r="AG133" i="2"/>
  <c r="AG134" i="2"/>
  <c r="AG135" i="2"/>
  <c r="AG136" i="2"/>
  <c r="AG137" i="2"/>
  <c r="AG37" i="2"/>
  <c r="AG138" i="2"/>
  <c r="AG139" i="2"/>
  <c r="AG140" i="2"/>
  <c r="AG141" i="2"/>
  <c r="AG142" i="2"/>
  <c r="AG143" i="2"/>
  <c r="AG144" i="2"/>
  <c r="AG145" i="2"/>
  <c r="AG146" i="2"/>
  <c r="AG147" i="2"/>
  <c r="AG148" i="2"/>
  <c r="AG149" i="2"/>
  <c r="AG6" i="2"/>
  <c r="AG150" i="2"/>
  <c r="AG151" i="2"/>
  <c r="AG152" i="2"/>
  <c r="AG153" i="2"/>
  <c r="AG154" i="2"/>
  <c r="AG155" i="2"/>
  <c r="AG156" i="2"/>
  <c r="AG157" i="2"/>
  <c r="AG38" i="2"/>
  <c r="AG39" i="2"/>
  <c r="AG158" i="2"/>
  <c r="AG159" i="2"/>
  <c r="AG40" i="2"/>
  <c r="AG160" i="2"/>
  <c r="AG161" i="2"/>
  <c r="AG162" i="2"/>
  <c r="AG41" i="2"/>
  <c r="AG163" i="2"/>
  <c r="AG164" i="2"/>
  <c r="AG165" i="2"/>
  <c r="AG166" i="2"/>
  <c r="AG167" i="2"/>
  <c r="AG168" i="2"/>
  <c r="AG169" i="2"/>
  <c r="AG170" i="2"/>
  <c r="AG171" i="2"/>
  <c r="AG172" i="2"/>
  <c r="AG173" i="2"/>
  <c r="AG174" i="2"/>
  <c r="AG175" i="2"/>
  <c r="AG176" i="2"/>
  <c r="AG177" i="2"/>
  <c r="AG42" i="2"/>
  <c r="AG80" i="2"/>
  <c r="AG178" i="2"/>
  <c r="AG43" i="2"/>
  <c r="AG179" i="2"/>
  <c r="AG180" i="2"/>
  <c r="AG81" i="2"/>
  <c r="AG181" i="2"/>
  <c r="AG82" i="2"/>
  <c r="AG182" i="2"/>
  <c r="AG28" i="2"/>
  <c r="AG183" i="2"/>
  <c r="AG184" i="2"/>
  <c r="AG185" i="2"/>
  <c r="AG44" i="2"/>
  <c r="AG186" i="2"/>
  <c r="AG187" i="2"/>
  <c r="AG188" i="2"/>
  <c r="AG189" i="2"/>
  <c r="AG7" i="2"/>
  <c r="AG190" i="2"/>
  <c r="AG191" i="2"/>
  <c r="AG45" i="2"/>
  <c r="AG192" i="2"/>
  <c r="AG193" i="2"/>
  <c r="AG194" i="2"/>
  <c r="AG195" i="2"/>
  <c r="AG196" i="2"/>
  <c r="AG197" i="2"/>
  <c r="AG46" i="2"/>
  <c r="AG198" i="2"/>
  <c r="AG199" i="2"/>
  <c r="AG200" i="2"/>
  <c r="AG201" i="2"/>
  <c r="AG202" i="2"/>
  <c r="AG47" i="2"/>
  <c r="AG48" i="2"/>
  <c r="AG203" i="2"/>
  <c r="AG204" i="2"/>
  <c r="AG205" i="2"/>
  <c r="AG206" i="2"/>
  <c r="AG29" i="2"/>
  <c r="AG207" i="2"/>
  <c r="AG208" i="2"/>
  <c r="AG209" i="2"/>
  <c r="AG210" i="2"/>
  <c r="AG211" i="2"/>
  <c r="AG212" i="2"/>
  <c r="AG49" i="2"/>
  <c r="AG213" i="2"/>
  <c r="AG214" i="2"/>
  <c r="AG215" i="2"/>
  <c r="AG216" i="2"/>
  <c r="AG217" i="2"/>
  <c r="AG218" i="2"/>
  <c r="AG83" i="2"/>
  <c r="AG219" i="2"/>
  <c r="AG220" i="2"/>
  <c r="AG221" i="2"/>
  <c r="AG222" i="2"/>
  <c r="AG223" i="2"/>
  <c r="AG8" i="2"/>
  <c r="AG224" i="2"/>
  <c r="AG225" i="2"/>
  <c r="AG9" i="2"/>
  <c r="AG226" i="2"/>
  <c r="AG50" i="2"/>
  <c r="AG227" i="2"/>
  <c r="AG228" i="2"/>
  <c r="AG229" i="2"/>
  <c r="AG230" i="2"/>
  <c r="AG231" i="2"/>
  <c r="AG232" i="2"/>
  <c r="AG51" i="2"/>
  <c r="AG233" i="2"/>
  <c r="AG234" i="2"/>
  <c r="AG235" i="2"/>
  <c r="AG236" i="2"/>
  <c r="AG237" i="2"/>
  <c r="AG238" i="2"/>
  <c r="AG239" i="2"/>
  <c r="AG240" i="2"/>
  <c r="AG241" i="2"/>
  <c r="AG242" i="2"/>
  <c r="AG24" i="2"/>
  <c r="AG30" i="2"/>
  <c r="AG243" i="2"/>
  <c r="AG52" i="2"/>
  <c r="AG53" i="2"/>
  <c r="AG244" i="2"/>
  <c r="AG245" i="2"/>
  <c r="AG246" i="2"/>
  <c r="AG247" i="2"/>
  <c r="AG54" i="2"/>
  <c r="AG248" i="2"/>
  <c r="AG249" i="2"/>
  <c r="AG55" i="2"/>
  <c r="AG56" i="2"/>
  <c r="AG250" i="2"/>
  <c r="AG251" i="2"/>
  <c r="AG252" i="2"/>
  <c r="AG84" i="2"/>
  <c r="AG253" i="2"/>
  <c r="AG254" i="2"/>
  <c r="AG255" i="2"/>
  <c r="AG57" i="2"/>
  <c r="AG10" i="2"/>
  <c r="AG58" i="2"/>
  <c r="AG256" i="2"/>
  <c r="AG257" i="2"/>
  <c r="AG258" i="2"/>
  <c r="AG259" i="2"/>
  <c r="AG59" i="2"/>
  <c r="AG260" i="2"/>
  <c r="AG60" i="2"/>
  <c r="AG261" i="2"/>
  <c r="AG262" i="2"/>
  <c r="AG263" i="2"/>
  <c r="AG61" i="2"/>
  <c r="AG264" i="2"/>
  <c r="AG85" i="2"/>
  <c r="AG265" i="2"/>
  <c r="AG266" i="2"/>
  <c r="AG267" i="2"/>
  <c r="AG268" i="2"/>
  <c r="AG269" i="2"/>
  <c r="AG270" i="2"/>
  <c r="AG62" i="2"/>
  <c r="AG271" i="2"/>
  <c r="AG272" i="2"/>
  <c r="AG273" i="2"/>
  <c r="AG274" i="2"/>
  <c r="AG275" i="2"/>
  <c r="AG276" i="2"/>
  <c r="AG277" i="2"/>
  <c r="AG278" i="2"/>
  <c r="AG279" i="2"/>
  <c r="AG280" i="2"/>
  <c r="AG281" i="2"/>
  <c r="AG11" i="2"/>
  <c r="AG282" i="2"/>
  <c r="AG283" i="2"/>
  <c r="AG284" i="2"/>
  <c r="AG285" i="2"/>
  <c r="AG286" i="2"/>
  <c r="AG287" i="2"/>
  <c r="AG12" i="2"/>
  <c r="AG288" i="2"/>
  <c r="AG289" i="2"/>
  <c r="AG290" i="2"/>
  <c r="AG291" i="2"/>
  <c r="AG63" i="2"/>
  <c r="AG292" i="2"/>
  <c r="AG64" i="2"/>
  <c r="AG293" i="2"/>
  <c r="AG294" i="2"/>
  <c r="AG295" i="2"/>
  <c r="AG296" i="2"/>
  <c r="AG297" i="2"/>
  <c r="AG298" i="2"/>
  <c r="AG65" i="2"/>
  <c r="AG66" i="2"/>
  <c r="AG67" i="2"/>
  <c r="AG68" i="2"/>
  <c r="AG299" i="2"/>
  <c r="AG300" i="2"/>
  <c r="AG301" i="2"/>
  <c r="AG13" i="2"/>
  <c r="AG69" i="2"/>
  <c r="AG302" i="2"/>
  <c r="AG303" i="2"/>
  <c r="AG304" i="2"/>
  <c r="AG305" i="2"/>
  <c r="AG306" i="2"/>
  <c r="AG307" i="2"/>
  <c r="AG308" i="2"/>
  <c r="AG309" i="2"/>
  <c r="AG310" i="2"/>
  <c r="AG14" i="2"/>
  <c r="AG15" i="2"/>
  <c r="AG311" i="2"/>
  <c r="AG16" i="2"/>
  <c r="AG312" i="2"/>
  <c r="AG70" i="2"/>
  <c r="AG313" i="2"/>
  <c r="AG314" i="2"/>
  <c r="AG315" i="2"/>
  <c r="AG316" i="2"/>
  <c r="AG317" i="2"/>
  <c r="AG318" i="2"/>
  <c r="AG17" i="2"/>
  <c r="AG319" i="2"/>
  <c r="AG71" i="2"/>
  <c r="AG320" i="2"/>
  <c r="AG321" i="2"/>
  <c r="AG322" i="2"/>
  <c r="AG323" i="2"/>
  <c r="AG324" i="2"/>
  <c r="AG325" i="2"/>
  <c r="AG326" i="2"/>
  <c r="AG327" i="2"/>
  <c r="AG328" i="2"/>
  <c r="AG72" i="2"/>
  <c r="AG329" i="2"/>
  <c r="AG73" i="2"/>
  <c r="AG74" i="2"/>
  <c r="AG330" i="2"/>
  <c r="AG75" i="2"/>
  <c r="AG331" i="2"/>
  <c r="AG332" i="2"/>
  <c r="AG333" i="2"/>
  <c r="AG334" i="2"/>
  <c r="AG335" i="2"/>
  <c r="AG336" i="2"/>
  <c r="AG337" i="2"/>
  <c r="AG76" i="2"/>
  <c r="AG77" i="2"/>
  <c r="AG338" i="2"/>
  <c r="AG339" i="2"/>
  <c r="AG340" i="2"/>
  <c r="AG341" i="2"/>
  <c r="AG342" i="2"/>
  <c r="AG343" i="2"/>
  <c r="AG344" i="2"/>
  <c r="AG345" i="2"/>
  <c r="AG346" i="2"/>
  <c r="AG347" i="2"/>
  <c r="AG18" i="2"/>
  <c r="AG348" i="2"/>
  <c r="AG31" i="2"/>
  <c r="AG349" i="2"/>
  <c r="AG350" i="2"/>
  <c r="AG351" i="2"/>
  <c r="AG352" i="2"/>
  <c r="AG19" i="2"/>
  <c r="AG353" i="2"/>
  <c r="AG354" i="2"/>
  <c r="AG355" i="2"/>
  <c r="AG356" i="2"/>
  <c r="AG86" i="2"/>
  <c r="AG357" i="2"/>
  <c r="AG358" i="2"/>
  <c r="AG359" i="2"/>
  <c r="AG360" i="2"/>
  <c r="AG361" i="2"/>
  <c r="AG20" i="2"/>
  <c r="AG87" i="2"/>
  <c r="AG78" i="2"/>
  <c r="AG362" i="2"/>
  <c r="AG21" i="2"/>
  <c r="AG363" i="2"/>
  <c r="AG364" i="2"/>
  <c r="AG365" i="2"/>
  <c r="AG366" i="2"/>
  <c r="AG367" i="2"/>
  <c r="AG368" i="2"/>
  <c r="AG22" i="2"/>
  <c r="AG369" i="2"/>
  <c r="AG370" i="2"/>
  <c r="AG371" i="2"/>
  <c r="AG372" i="2"/>
  <c r="AG79" i="2"/>
  <c r="AG23" i="2"/>
  <c r="FM210" i="2" l="1"/>
  <c r="FM114" i="2"/>
  <c r="FM82" i="2"/>
  <c r="FM74" i="2"/>
  <c r="FM66" i="2"/>
  <c r="FM58" i="2"/>
  <c r="FM50" i="2"/>
  <c r="FM42" i="2"/>
  <c r="FM10" i="2"/>
  <c r="FM2" i="2"/>
  <c r="FM257" i="2"/>
  <c r="FM217" i="2"/>
  <c r="FM185" i="2"/>
  <c r="FM89" i="2"/>
  <c r="FM81" i="2"/>
  <c r="FM65" i="2"/>
  <c r="FM57" i="2"/>
  <c r="FM41" i="2"/>
  <c r="FM17" i="2"/>
  <c r="FM96" i="2"/>
  <c r="FM64" i="2"/>
  <c r="FM48" i="2"/>
  <c r="FM8" i="2"/>
  <c r="FM366" i="2"/>
  <c r="FM318" i="2"/>
  <c r="FM70" i="2"/>
  <c r="FM38" i="2"/>
  <c r="FM6" i="2"/>
  <c r="FM269" i="2"/>
  <c r="FM229" i="2"/>
  <c r="FM133" i="2"/>
  <c r="FM109" i="2"/>
  <c r="FM85" i="2"/>
  <c r="FM77" i="2"/>
  <c r="FM69" i="2"/>
  <c r="FM61" i="2"/>
  <c r="FM53" i="2"/>
  <c r="FM45" i="2"/>
  <c r="FM37" i="2"/>
  <c r="FM29" i="2"/>
  <c r="FM21" i="2"/>
  <c r="FM13" i="2"/>
  <c r="FM5" i="2"/>
  <c r="FM324" i="2"/>
  <c r="FM363" i="2"/>
  <c r="FM355" i="2"/>
  <c r="FM339" i="2"/>
  <c r="FM331" i="2"/>
  <c r="FM323" i="2"/>
  <c r="FM315" i="2"/>
  <c r="FM299" i="2"/>
  <c r="FM275" i="2"/>
  <c r="FM267" i="2"/>
  <c r="FM243" i="2"/>
  <c r="FM235" i="2"/>
  <c r="FM219" i="2"/>
  <c r="FM203" i="2"/>
  <c r="FM195" i="2"/>
  <c r="FM187" i="2"/>
  <c r="FM171" i="2"/>
  <c r="FM163" i="2"/>
  <c r="FM155" i="2"/>
  <c r="FM147" i="2"/>
  <c r="FM139" i="2"/>
  <c r="FM131" i="2"/>
  <c r="FM123" i="2"/>
  <c r="FM99" i="2"/>
  <c r="FM91" i="2"/>
  <c r="FM83" i="2"/>
  <c r="FM67" i="2"/>
  <c r="FM59" i="2"/>
  <c r="FM43" i="2"/>
  <c r="FM27" i="2"/>
  <c r="FM11" i="2"/>
  <c r="FM362" i="2"/>
  <c r="FM354" i="2"/>
  <c r="FM338" i="2"/>
  <c r="FM306" i="2"/>
  <c r="FM290" i="2"/>
  <c r="FM282" i="2"/>
  <c r="FM274" i="2"/>
  <c r="FM258" i="2"/>
  <c r="FM218" i="2"/>
  <c r="FM202" i="2"/>
  <c r="FM178" i="2"/>
  <c r="FM170" i="2"/>
  <c r="FM130" i="2"/>
  <c r="FM122" i="2"/>
  <c r="FM106" i="2"/>
  <c r="FM98" i="2"/>
  <c r="FM34" i="2"/>
  <c r="FM18" i="2"/>
  <c r="FK22" i="2"/>
  <c r="FL22" i="2" s="1"/>
  <c r="FK362" i="2"/>
  <c r="FL362" i="2" s="1"/>
  <c r="FK357" i="2"/>
  <c r="FL357" i="2" s="1"/>
  <c r="FK351" i="2"/>
  <c r="FL351" i="2" s="1"/>
  <c r="FK345" i="2"/>
  <c r="FL345" i="2" s="1"/>
  <c r="FK77" i="2"/>
  <c r="FL77" i="2" s="1"/>
  <c r="FK331" i="2"/>
  <c r="FL331" i="2" s="1"/>
  <c r="FK327" i="2"/>
  <c r="FL327" i="2" s="1"/>
  <c r="FK71" i="2"/>
  <c r="FL71" i="2" s="1"/>
  <c r="FK313" i="2"/>
  <c r="FL313" i="2" s="1"/>
  <c r="FK309" i="2"/>
  <c r="FL309" i="2" s="1"/>
  <c r="FK69" i="2"/>
  <c r="FL69" i="2" s="1"/>
  <c r="FK65" i="2"/>
  <c r="FL65" i="2" s="1"/>
  <c r="FK292" i="2"/>
  <c r="FL292" i="2" s="1"/>
  <c r="FK286" i="2"/>
  <c r="FL286" i="2" s="1"/>
  <c r="FK279" i="2"/>
  <c r="FL279" i="2" s="1"/>
  <c r="FK271" i="2"/>
  <c r="FL271" i="2" s="1"/>
  <c r="FK85" i="2"/>
  <c r="FL85" i="2" s="1"/>
  <c r="FK59" i="2"/>
  <c r="FL59" i="2" s="1"/>
  <c r="FK255" i="2"/>
  <c r="FL255" i="2" s="1"/>
  <c r="FK55" i="2"/>
  <c r="FL55" i="2" s="1"/>
  <c r="FK53" i="2"/>
  <c r="FL53" i="2" s="1"/>
  <c r="FK239" i="2"/>
  <c r="FL239" i="2" s="1"/>
  <c r="FK232" i="2"/>
  <c r="FL232" i="2" s="1"/>
  <c r="FK9" i="2"/>
  <c r="FL9" i="2" s="1"/>
  <c r="FK219" i="2"/>
  <c r="FL219" i="2" s="1"/>
  <c r="FK49" i="2"/>
  <c r="FL49" i="2" s="1"/>
  <c r="FK206" i="2"/>
  <c r="FL206" i="2" s="1"/>
  <c r="FK200" i="2"/>
  <c r="FL200" i="2" s="1"/>
  <c r="FK193" i="2"/>
  <c r="FL193" i="2" s="1"/>
  <c r="FK187" i="2"/>
  <c r="FL187" i="2" s="1"/>
  <c r="FK82" i="2"/>
  <c r="FL82" i="2" s="1"/>
  <c r="FK42" i="2"/>
  <c r="FL42" i="2" s="1"/>
  <c r="FK170" i="2"/>
  <c r="FL170" i="2" s="1"/>
  <c r="FK41" i="2"/>
  <c r="FL41" i="2" s="1"/>
  <c r="FK38" i="2"/>
  <c r="FL38" i="2" s="1"/>
  <c r="FK150" i="2"/>
  <c r="FL150" i="2" s="1"/>
  <c r="FK143" i="2"/>
  <c r="FL143" i="2" s="1"/>
  <c r="FK136" i="2"/>
  <c r="FL136" i="2" s="1"/>
  <c r="FK130" i="2"/>
  <c r="FL130" i="2" s="1"/>
  <c r="FK123" i="2"/>
  <c r="FL123" i="2" s="1"/>
  <c r="FK34" i="2"/>
  <c r="FL34" i="2" s="1"/>
  <c r="FK111" i="2"/>
  <c r="FL111" i="2" s="1"/>
  <c r="FK105" i="2"/>
  <c r="FL105" i="2" s="1"/>
  <c r="FK2" i="2"/>
  <c r="FL2" i="2" s="1"/>
  <c r="FK91" i="2"/>
  <c r="FL91" i="2" s="1"/>
  <c r="FM9" i="2"/>
  <c r="FM113" i="2"/>
  <c r="FM97" i="2"/>
  <c r="FM73" i="2"/>
  <c r="FM360" i="2"/>
  <c r="FM336" i="2"/>
  <c r="FM296" i="2"/>
  <c r="FM264" i="2"/>
  <c r="FM248" i="2"/>
  <c r="FM240" i="2"/>
  <c r="FM208" i="2"/>
  <c r="FM192" i="2"/>
  <c r="FM176" i="2"/>
  <c r="FM168" i="2"/>
  <c r="FM160" i="2"/>
  <c r="FM152" i="2"/>
  <c r="FM136" i="2"/>
  <c r="FM128" i="2"/>
  <c r="FM104" i="2"/>
  <c r="FM88" i="2"/>
  <c r="FM80" i="2"/>
  <c r="FM72" i="2"/>
  <c r="FM56" i="2"/>
  <c r="FM40" i="2"/>
  <c r="FM32" i="2"/>
  <c r="FM24" i="2"/>
  <c r="FM16" i="2"/>
  <c r="FM233" i="2"/>
  <c r="FM129" i="2"/>
  <c r="FM49" i="2"/>
  <c r="FM367" i="2"/>
  <c r="FM359" i="2"/>
  <c r="FM335" i="2"/>
  <c r="FM311" i="2"/>
  <c r="FM303" i="2"/>
  <c r="FM279" i="2"/>
  <c r="FM271" i="2"/>
  <c r="FM263" i="2"/>
  <c r="FM255" i="2"/>
  <c r="FM247" i="2"/>
  <c r="FM239" i="2"/>
  <c r="FM231" i="2"/>
  <c r="FM223" i="2"/>
  <c r="FM215" i="2"/>
  <c r="FM207" i="2"/>
  <c r="FM199" i="2"/>
  <c r="FM191" i="2"/>
  <c r="FM183" i="2"/>
  <c r="FM175" i="2"/>
  <c r="FM167" i="2"/>
  <c r="FM159" i="2"/>
  <c r="FM151" i="2"/>
  <c r="FM143" i="2"/>
  <c r="FM135" i="2"/>
  <c r="FM127" i="2"/>
  <c r="FM119" i="2"/>
  <c r="FM111" i="2"/>
  <c r="FM103" i="2"/>
  <c r="FM95" i="2"/>
  <c r="FM87" i="2"/>
  <c r="FM79" i="2"/>
  <c r="FM71" i="2"/>
  <c r="FM63" i="2"/>
  <c r="FM55" i="2"/>
  <c r="FM47" i="2"/>
  <c r="FM39" i="2"/>
  <c r="FM31" i="2"/>
  <c r="FM23" i="2"/>
  <c r="FM15" i="2"/>
  <c r="FM7" i="2"/>
  <c r="FM145" i="2"/>
  <c r="FM350" i="2"/>
  <c r="FM342" i="2"/>
  <c r="FM326" i="2"/>
  <c r="FM310" i="2"/>
  <c r="FM294" i="2"/>
  <c r="FM286" i="2"/>
  <c r="FM278" i="2"/>
  <c r="FM270" i="2"/>
  <c r="FM262" i="2"/>
  <c r="FM254" i="2"/>
  <c r="FM246" i="2"/>
  <c r="FM238" i="2"/>
  <c r="FM230" i="2"/>
  <c r="FM222" i="2"/>
  <c r="FM214" i="2"/>
  <c r="FM206" i="2"/>
  <c r="FM198" i="2"/>
  <c r="FM190" i="2"/>
  <c r="FM182" i="2"/>
  <c r="FM174" i="2"/>
  <c r="FM166" i="2"/>
  <c r="FM158" i="2"/>
  <c r="FM150" i="2"/>
  <c r="FM142" i="2"/>
  <c r="FM134" i="2"/>
  <c r="FM126" i="2"/>
  <c r="FM118" i="2"/>
  <c r="FM110" i="2"/>
  <c r="FM102" i="2"/>
  <c r="FM94" i="2"/>
  <c r="FM86" i="2"/>
  <c r="FM78" i="2"/>
  <c r="FM62" i="2"/>
  <c r="FM54" i="2"/>
  <c r="FM46" i="2"/>
  <c r="FM30" i="2"/>
  <c r="FM22" i="2"/>
  <c r="FM14" i="2"/>
  <c r="FM341" i="2"/>
  <c r="FM293" i="2"/>
  <c r="FM173" i="2"/>
  <c r="FM364" i="2"/>
  <c r="FM356" i="2"/>
  <c r="FM348" i="2"/>
  <c r="FM300" i="2"/>
  <c r="FM284" i="2"/>
  <c r="FM276" i="2"/>
  <c r="FM268" i="2"/>
  <c r="FM260" i="2"/>
  <c r="FM252" i="2"/>
  <c r="FM244" i="2"/>
  <c r="FM236" i="2"/>
  <c r="FM228" i="2"/>
  <c r="FM220" i="2"/>
  <c r="FM212" i="2"/>
  <c r="FM204" i="2"/>
  <c r="FM196" i="2"/>
  <c r="FM188" i="2"/>
  <c r="FM180" i="2"/>
  <c r="FM172" i="2"/>
  <c r="FM164" i="2"/>
  <c r="FM156" i="2"/>
  <c r="FM148" i="2"/>
  <c r="FM140" i="2"/>
  <c r="FM132" i="2"/>
  <c r="FM124" i="2"/>
  <c r="FM116" i="2"/>
  <c r="FM108" i="2"/>
  <c r="FM100" i="2"/>
  <c r="FM92" i="2"/>
  <c r="FM84" i="2"/>
  <c r="FM76" i="2"/>
  <c r="FM68" i="2"/>
  <c r="FM60" i="2"/>
  <c r="FM52" i="2"/>
  <c r="FM44" i="2"/>
  <c r="FM36" i="2"/>
  <c r="FM28" i="2"/>
  <c r="FM20" i="2"/>
  <c r="FM12" i="2"/>
  <c r="FM4" i="2"/>
  <c r="FI22" i="2"/>
  <c r="FJ22" i="2" s="1"/>
  <c r="FI362" i="2"/>
  <c r="FJ362" i="2" s="1"/>
  <c r="FI357" i="2"/>
  <c r="FJ357" i="2" s="1"/>
  <c r="FI351" i="2"/>
  <c r="FJ351" i="2" s="1"/>
  <c r="FI345" i="2"/>
  <c r="FJ345" i="2" s="1"/>
  <c r="FI77" i="2"/>
  <c r="FJ77" i="2" s="1"/>
  <c r="FI331" i="2"/>
  <c r="FJ331" i="2" s="1"/>
  <c r="FI327" i="2"/>
  <c r="FJ327" i="2" s="1"/>
  <c r="FI71" i="2"/>
  <c r="FJ71" i="2" s="1"/>
  <c r="FI313" i="2"/>
  <c r="FJ313" i="2" s="1"/>
  <c r="FI309" i="2"/>
  <c r="FJ309" i="2" s="1"/>
  <c r="FI69" i="2"/>
  <c r="FJ69" i="2" s="1"/>
  <c r="FI65" i="2"/>
  <c r="FJ65" i="2" s="1"/>
  <c r="FI292" i="2"/>
  <c r="FJ292" i="2" s="1"/>
  <c r="FI286" i="2"/>
  <c r="FJ286" i="2" s="1"/>
  <c r="FI279" i="2"/>
  <c r="FJ279" i="2" s="1"/>
  <c r="FI271" i="2"/>
  <c r="FJ271" i="2" s="1"/>
  <c r="FI85" i="2"/>
  <c r="FJ85" i="2" s="1"/>
  <c r="FI59" i="2"/>
  <c r="FJ59" i="2" s="1"/>
  <c r="FI255" i="2"/>
  <c r="FJ255" i="2" s="1"/>
  <c r="FI55" i="2"/>
  <c r="FJ55" i="2" s="1"/>
  <c r="FI53" i="2"/>
  <c r="FJ53" i="2" s="1"/>
  <c r="FI239" i="2"/>
  <c r="FJ239" i="2" s="1"/>
  <c r="FI232" i="2"/>
  <c r="FJ232" i="2" s="1"/>
  <c r="FI9" i="2"/>
  <c r="FJ9" i="2" s="1"/>
  <c r="FI219" i="2"/>
  <c r="FJ219" i="2" s="1"/>
  <c r="FI49" i="2"/>
  <c r="FJ49" i="2" s="1"/>
  <c r="FI206" i="2"/>
  <c r="FJ206" i="2" s="1"/>
  <c r="FI200" i="2"/>
  <c r="FJ200" i="2" s="1"/>
  <c r="FI193" i="2"/>
  <c r="FJ193" i="2" s="1"/>
  <c r="FI187" i="2"/>
  <c r="FJ187" i="2" s="1"/>
  <c r="FI82" i="2"/>
  <c r="FJ82" i="2" s="1"/>
  <c r="FI42" i="2"/>
  <c r="FJ42" i="2" s="1"/>
  <c r="FI170" i="2"/>
  <c r="FJ170" i="2" s="1"/>
  <c r="FI41" i="2"/>
  <c r="FJ41" i="2" s="1"/>
  <c r="FI38" i="2"/>
  <c r="FJ38" i="2" s="1"/>
  <c r="FI150" i="2"/>
  <c r="FJ150" i="2" s="1"/>
  <c r="FI143" i="2"/>
  <c r="FJ143" i="2" s="1"/>
  <c r="FI136" i="2"/>
  <c r="FJ136" i="2" s="1"/>
  <c r="FI130" i="2"/>
  <c r="FJ130" i="2" s="1"/>
  <c r="FI123" i="2"/>
  <c r="FJ123" i="2" s="1"/>
  <c r="FI34" i="2"/>
  <c r="FJ34" i="2" s="1"/>
  <c r="FI111" i="2"/>
  <c r="FJ111" i="2" s="1"/>
  <c r="FI105" i="2"/>
  <c r="FJ105" i="2" s="1"/>
  <c r="FI2" i="2"/>
  <c r="FJ2" i="2" s="1"/>
  <c r="FI91" i="2"/>
  <c r="FJ91" i="2" s="1"/>
  <c r="FG369" i="2"/>
  <c r="FH369" i="2" s="1"/>
  <c r="FG21" i="2"/>
  <c r="FH21" i="2" s="1"/>
  <c r="FG358" i="2"/>
  <c r="FH358" i="2" s="1"/>
  <c r="FG352" i="2"/>
  <c r="FH352" i="2" s="1"/>
  <c r="FG346" i="2"/>
  <c r="FH346" i="2" s="1"/>
  <c r="FG338" i="2"/>
  <c r="FH338" i="2" s="1"/>
  <c r="FG332" i="2"/>
  <c r="FH332" i="2" s="1"/>
  <c r="FG328" i="2"/>
  <c r="FH328" i="2" s="1"/>
  <c r="FG320" i="2"/>
  <c r="FH320" i="2" s="1"/>
  <c r="FG314" i="2"/>
  <c r="FH314" i="2" s="1"/>
  <c r="FG310" i="2"/>
  <c r="FH310" i="2" s="1"/>
  <c r="FG302" i="2"/>
  <c r="FH302" i="2" s="1"/>
  <c r="FG66" i="2"/>
  <c r="FH66" i="2" s="1"/>
  <c r="FG64" i="2"/>
  <c r="FH64" i="2" s="1"/>
  <c r="FG287" i="2"/>
  <c r="FH287" i="2" s="1"/>
  <c r="FG280" i="2"/>
  <c r="FH280" i="2" s="1"/>
  <c r="FG272" i="2"/>
  <c r="FH272" i="2" s="1"/>
  <c r="FG265" i="2"/>
  <c r="FH265" i="2" s="1"/>
  <c r="FG260" i="2"/>
  <c r="FH260" i="2" s="1"/>
  <c r="FG57" i="2"/>
  <c r="FH57" i="2" s="1"/>
  <c r="FG56" i="2"/>
  <c r="FH56" i="2" s="1"/>
  <c r="FG244" i="2"/>
  <c r="FH244" i="2" s="1"/>
  <c r="FG240" i="2"/>
  <c r="FH240" i="2" s="1"/>
  <c r="FG51" i="2"/>
  <c r="FH51" i="2" s="1"/>
  <c r="FG226" i="2"/>
  <c r="FH226" i="2" s="1"/>
  <c r="FG220" i="2"/>
  <c r="FH220" i="2" s="1"/>
  <c r="FG213" i="2"/>
  <c r="FH213" i="2" s="1"/>
  <c r="FG29" i="2"/>
  <c r="FH29" i="2" s="1"/>
  <c r="FG201" i="2"/>
  <c r="FH201" i="2" s="1"/>
  <c r="FG194" i="2"/>
  <c r="FH194" i="2" s="1"/>
  <c r="FG188" i="2"/>
  <c r="FH188" i="2" s="1"/>
  <c r="FG182" i="2"/>
  <c r="FH182" i="2" s="1"/>
  <c r="FG80" i="2"/>
  <c r="FH80" i="2" s="1"/>
  <c r="FG171" i="2"/>
  <c r="FH171" i="2" s="1"/>
  <c r="FG163" i="2"/>
  <c r="FH163" i="2" s="1"/>
  <c r="FG39" i="2"/>
  <c r="FH39" i="2" s="1"/>
  <c r="FG151" i="2"/>
  <c r="FH151" i="2" s="1"/>
  <c r="FG144" i="2"/>
  <c r="FH144" i="2" s="1"/>
  <c r="FG137" i="2"/>
  <c r="FH137" i="2" s="1"/>
  <c r="FG131" i="2"/>
  <c r="FH131" i="2" s="1"/>
  <c r="FG124" i="2"/>
  <c r="FH124" i="2" s="1"/>
  <c r="FG117" i="2"/>
  <c r="FH117" i="2" s="1"/>
  <c r="FG27" i="2"/>
  <c r="FH27" i="2" s="1"/>
  <c r="FG26" i="2"/>
  <c r="FH26" i="2" s="1"/>
  <c r="FG99" i="2"/>
  <c r="FH99" i="2" s="1"/>
  <c r="FG92" i="2"/>
  <c r="FH92" i="2" s="1"/>
  <c r="FI371" i="2"/>
  <c r="FJ371" i="2" s="1"/>
  <c r="FI364" i="2"/>
  <c r="FJ364" i="2" s="1"/>
  <c r="FI360" i="2"/>
  <c r="FJ360" i="2" s="1"/>
  <c r="FI353" i="2"/>
  <c r="FJ353" i="2" s="1"/>
  <c r="FI18" i="2"/>
  <c r="FJ18" i="2" s="1"/>
  <c r="FI340" i="2"/>
  <c r="FJ340" i="2" s="1"/>
  <c r="FI334" i="2"/>
  <c r="FJ334" i="2" s="1"/>
  <c r="FI329" i="2"/>
  <c r="FJ329" i="2" s="1"/>
  <c r="FI322" i="2"/>
  <c r="FJ322" i="2" s="1"/>
  <c r="FI316" i="2"/>
  <c r="FJ316" i="2" s="1"/>
  <c r="FI15" i="2"/>
  <c r="FJ15" i="2" s="1"/>
  <c r="FI304" i="2"/>
  <c r="FJ304" i="2" s="1"/>
  <c r="FI68" i="2"/>
  <c r="FJ68" i="2" s="1"/>
  <c r="FI294" i="2"/>
  <c r="FJ294" i="2" s="1"/>
  <c r="FI288" i="2"/>
  <c r="FJ288" i="2" s="1"/>
  <c r="FI11" i="2"/>
  <c r="FJ11" i="2" s="1"/>
  <c r="FI274" i="2"/>
  <c r="FJ274" i="2" s="1"/>
  <c r="FI267" i="2"/>
  <c r="FJ267" i="2" s="1"/>
  <c r="FI261" i="2"/>
  <c r="FJ261" i="2" s="1"/>
  <c r="FI58" i="2"/>
  <c r="FJ58" i="2" s="1"/>
  <c r="FI251" i="2"/>
  <c r="FJ251" i="2" s="1"/>
  <c r="FI246" i="2"/>
  <c r="FJ246" i="2" s="1"/>
  <c r="FI242" i="2"/>
  <c r="FJ242" i="2" s="1"/>
  <c r="FI234" i="2"/>
  <c r="FJ234" i="2" s="1"/>
  <c r="FI227" i="2"/>
  <c r="FJ227" i="2" s="1"/>
  <c r="FI222" i="2"/>
  <c r="FJ222" i="2" s="1"/>
  <c r="FI215" i="2"/>
  <c r="FJ215" i="2" s="1"/>
  <c r="FI208" i="2"/>
  <c r="FJ208" i="2" s="1"/>
  <c r="FI47" i="2"/>
  <c r="FJ47" i="2" s="1"/>
  <c r="FI196" i="2"/>
  <c r="FJ196" i="2" s="1"/>
  <c r="FI7" i="2"/>
  <c r="FJ7" i="2" s="1"/>
  <c r="FI183" i="2"/>
  <c r="FJ183" i="2" s="1"/>
  <c r="FI43" i="2"/>
  <c r="FJ43" i="2" s="1"/>
  <c r="FI173" i="2"/>
  <c r="FJ173" i="2" s="1"/>
  <c r="FI165" i="2"/>
  <c r="FJ165" i="2" s="1"/>
  <c r="FI159" i="2"/>
  <c r="FJ159" i="2" s="1"/>
  <c r="FI153" i="2"/>
  <c r="FJ153" i="2" s="1"/>
  <c r="FI146" i="2"/>
  <c r="FJ146" i="2" s="1"/>
  <c r="FI138" i="2"/>
  <c r="FJ138" i="2" s="1"/>
  <c r="FI5" i="2"/>
  <c r="FJ5" i="2" s="1"/>
  <c r="FI125" i="2"/>
  <c r="FJ125" i="2" s="1"/>
  <c r="FI119" i="2"/>
  <c r="FJ119" i="2" s="1"/>
  <c r="FI33" i="2"/>
  <c r="FJ33" i="2" s="1"/>
  <c r="FI107" i="2"/>
  <c r="FJ107" i="2" s="1"/>
  <c r="FI101" i="2"/>
  <c r="FJ101" i="2" s="1"/>
  <c r="FI94" i="2"/>
  <c r="FJ94" i="2" s="1"/>
  <c r="FK368" i="2"/>
  <c r="FL368" i="2" s="1"/>
  <c r="FK78" i="2"/>
  <c r="FL78" i="2" s="1"/>
  <c r="FK86" i="2"/>
  <c r="FL86" i="2" s="1"/>
  <c r="FK350" i="2"/>
  <c r="FL350" i="2" s="1"/>
  <c r="FK344" i="2"/>
  <c r="FL344" i="2" s="1"/>
  <c r="FK76" i="2"/>
  <c r="FL76" i="2" s="1"/>
  <c r="FK75" i="2"/>
  <c r="FL75" i="2" s="1"/>
  <c r="FK326" i="2"/>
  <c r="FL326" i="2" s="1"/>
  <c r="FK319" i="2"/>
  <c r="FL319" i="2" s="1"/>
  <c r="FK70" i="2"/>
  <c r="FL70" i="2" s="1"/>
  <c r="FK308" i="2"/>
  <c r="FL308" i="2" s="1"/>
  <c r="FK13" i="2"/>
  <c r="FL13" i="2" s="1"/>
  <c r="FK298" i="2"/>
  <c r="FL298" i="2" s="1"/>
  <c r="FK63" i="2"/>
  <c r="FL63" i="2" s="1"/>
  <c r="FK285" i="2"/>
  <c r="FL285" i="2" s="1"/>
  <c r="FK278" i="2"/>
  <c r="FL278" i="2" s="1"/>
  <c r="FK62" i="2"/>
  <c r="FL62" i="2" s="1"/>
  <c r="FK264" i="2"/>
  <c r="FL264" i="2" s="1"/>
  <c r="FK259" i="2"/>
  <c r="FL259" i="2" s="1"/>
  <c r="FK254" i="2"/>
  <c r="FL254" i="2" s="1"/>
  <c r="FK249" i="2"/>
  <c r="FL249" i="2" s="1"/>
  <c r="FK52" i="2"/>
  <c r="FL52" i="2" s="1"/>
  <c r="FK238" i="2"/>
  <c r="FL238" i="2" s="1"/>
  <c r="FK231" i="2"/>
  <c r="FL231" i="2" s="1"/>
  <c r="FK225" i="2"/>
  <c r="FL225" i="2" s="1"/>
  <c r="FK83" i="2"/>
  <c r="FL83" i="2" s="1"/>
  <c r="FK212" i="2"/>
  <c r="FL212" i="2" s="1"/>
  <c r="FK205" i="2"/>
  <c r="FL205" i="2" s="1"/>
  <c r="FK199" i="2"/>
  <c r="FL199" i="2" s="1"/>
  <c r="FK192" i="2"/>
  <c r="FL192" i="2" s="1"/>
  <c r="FK186" i="2"/>
  <c r="FL186" i="2" s="1"/>
  <c r="FK181" i="2"/>
  <c r="FL181" i="2" s="1"/>
  <c r="FK177" i="2"/>
  <c r="FL177" i="2" s="1"/>
  <c r="FK169" i="2"/>
  <c r="FL169" i="2" s="1"/>
  <c r="FK162" i="2"/>
  <c r="FL162" i="2" s="1"/>
  <c r="FK157" i="2"/>
  <c r="FL157" i="2" s="1"/>
  <c r="FK6" i="2"/>
  <c r="FL6" i="2" s="1"/>
  <c r="FK142" i="2"/>
  <c r="FL142" i="2" s="1"/>
  <c r="FK135" i="2"/>
  <c r="FL135" i="2" s="1"/>
  <c r="FK129" i="2"/>
  <c r="FL129" i="2" s="1"/>
  <c r="FK122" i="2"/>
  <c r="FL122" i="2" s="1"/>
  <c r="FK116" i="2"/>
  <c r="FL116" i="2" s="1"/>
  <c r="FK110" i="2"/>
  <c r="FL110" i="2" s="1"/>
  <c r="FK104" i="2"/>
  <c r="FL104" i="2" s="1"/>
  <c r="FK98" i="2"/>
  <c r="FL98" i="2" s="1"/>
  <c r="FK90" i="2"/>
  <c r="FL90" i="2" s="1"/>
  <c r="FK79" i="2"/>
  <c r="FL79" i="2" s="1"/>
  <c r="FK366" i="2"/>
  <c r="FL366" i="2" s="1"/>
  <c r="FK20" i="2"/>
  <c r="FL20" i="2" s="1"/>
  <c r="FK355" i="2"/>
  <c r="FL355" i="2" s="1"/>
  <c r="FK31" i="2"/>
  <c r="FL31" i="2" s="1"/>
  <c r="FK342" i="2"/>
  <c r="FL342" i="2" s="1"/>
  <c r="FK336" i="2"/>
  <c r="FL336" i="2" s="1"/>
  <c r="FK74" i="2"/>
  <c r="FL74" i="2" s="1"/>
  <c r="FK324" i="2"/>
  <c r="FL324" i="2" s="1"/>
  <c r="FK318" i="2"/>
  <c r="FL318" i="2" s="1"/>
  <c r="FK16" i="2"/>
  <c r="FL16" i="2" s="1"/>
  <c r="FK306" i="2"/>
  <c r="FL306" i="2" s="1"/>
  <c r="FK300" i="2"/>
  <c r="FL300" i="2" s="1"/>
  <c r="FK296" i="2"/>
  <c r="FL296" i="2" s="1"/>
  <c r="FK290" i="2"/>
  <c r="FL290" i="2" s="1"/>
  <c r="FK283" i="2"/>
  <c r="FL283" i="2" s="1"/>
  <c r="FK276" i="2"/>
  <c r="FL276" i="2" s="1"/>
  <c r="FK269" i="2"/>
  <c r="FL269" i="2" s="1"/>
  <c r="FK263" i="2"/>
  <c r="FL263" i="2" s="1"/>
  <c r="FK257" i="2"/>
  <c r="FL257" i="2" s="1"/>
  <c r="FK84" i="2"/>
  <c r="FL84" i="2" s="1"/>
  <c r="FK54" i="2"/>
  <c r="FL54" i="2" s="1"/>
  <c r="FK30" i="2"/>
  <c r="FL30" i="2" s="1"/>
  <c r="FK236" i="2"/>
  <c r="FL236" i="2" s="1"/>
  <c r="FK229" i="2"/>
  <c r="FL229" i="2" s="1"/>
  <c r="FK8" i="2"/>
  <c r="FL8" i="2" s="1"/>
  <c r="FK217" i="2"/>
  <c r="FL217" i="2" s="1"/>
  <c r="FK210" i="2"/>
  <c r="FL210" i="2" s="1"/>
  <c r="FK203" i="2"/>
  <c r="FL203" i="2" s="1"/>
  <c r="FK46" i="2"/>
  <c r="FL46" i="2" s="1"/>
  <c r="FK191" i="2"/>
  <c r="FL191" i="2" s="1"/>
  <c r="FK185" i="2"/>
  <c r="FL185" i="2" s="1"/>
  <c r="FK180" i="2"/>
  <c r="FL180" i="2" s="1"/>
  <c r="FK175" i="2"/>
  <c r="FL175" i="2" s="1"/>
  <c r="FK167" i="2"/>
  <c r="FL167" i="2" s="1"/>
  <c r="FK160" i="2"/>
  <c r="FL160" i="2" s="1"/>
  <c r="FK155" i="2"/>
  <c r="FL155" i="2" s="1"/>
  <c r="FK148" i="2"/>
  <c r="FL148" i="2" s="1"/>
  <c r="FK140" i="2"/>
  <c r="FL140" i="2" s="1"/>
  <c r="FK133" i="2"/>
  <c r="FL133" i="2" s="1"/>
  <c r="FK127" i="2"/>
  <c r="FL127" i="2" s="1"/>
  <c r="FK35" i="2"/>
  <c r="FL35" i="2" s="1"/>
  <c r="FK114" i="2"/>
  <c r="FL114" i="2" s="1"/>
  <c r="FK109" i="2"/>
  <c r="FL109" i="2" s="1"/>
  <c r="FK103" i="2"/>
  <c r="FL103" i="2" s="1"/>
  <c r="FK96" i="2"/>
  <c r="FL96" i="2" s="1"/>
  <c r="FK89" i="2"/>
  <c r="FL89" i="2" s="1"/>
  <c r="EY79" i="2"/>
  <c r="EZ79" i="2" s="1"/>
  <c r="EY366" i="2"/>
  <c r="EZ366" i="2" s="1"/>
  <c r="EY20" i="2"/>
  <c r="EZ20" i="2" s="1"/>
  <c r="EY355" i="2"/>
  <c r="EZ355" i="2" s="1"/>
  <c r="EY31" i="2"/>
  <c r="EZ31" i="2" s="1"/>
  <c r="EY342" i="2"/>
  <c r="EZ342" i="2" s="1"/>
  <c r="EY336" i="2"/>
  <c r="EZ336" i="2" s="1"/>
  <c r="EY74" i="2"/>
  <c r="EZ74" i="2" s="1"/>
  <c r="EY324" i="2"/>
  <c r="EZ324" i="2" s="1"/>
  <c r="EY318" i="2"/>
  <c r="EZ318" i="2" s="1"/>
  <c r="EY16" i="2"/>
  <c r="EZ16" i="2" s="1"/>
  <c r="EY306" i="2"/>
  <c r="EZ306" i="2" s="1"/>
  <c r="EY300" i="2"/>
  <c r="EZ300" i="2" s="1"/>
  <c r="EY296" i="2"/>
  <c r="EZ296" i="2" s="1"/>
  <c r="EY290" i="2"/>
  <c r="EZ290" i="2" s="1"/>
  <c r="EY283" i="2"/>
  <c r="EZ283" i="2" s="1"/>
  <c r="EY276" i="2"/>
  <c r="EZ276" i="2" s="1"/>
  <c r="EY269" i="2"/>
  <c r="EZ269" i="2" s="1"/>
  <c r="EY263" i="2"/>
  <c r="EZ263" i="2" s="1"/>
  <c r="EY257" i="2"/>
  <c r="EZ257" i="2" s="1"/>
  <c r="EY84" i="2"/>
  <c r="EZ84" i="2" s="1"/>
  <c r="EY54" i="2"/>
  <c r="EZ54" i="2" s="1"/>
  <c r="EY30" i="2"/>
  <c r="EZ30" i="2" s="1"/>
  <c r="EY236" i="2"/>
  <c r="EZ236" i="2" s="1"/>
  <c r="EY229" i="2"/>
  <c r="EZ229" i="2" s="1"/>
  <c r="EY8" i="2"/>
  <c r="EZ8" i="2" s="1"/>
  <c r="EY217" i="2"/>
  <c r="EZ217" i="2" s="1"/>
  <c r="EY210" i="2"/>
  <c r="EZ210" i="2" s="1"/>
  <c r="EY203" i="2"/>
  <c r="EZ203" i="2" s="1"/>
  <c r="EY46" i="2"/>
  <c r="EZ46" i="2" s="1"/>
  <c r="EY191" i="2"/>
  <c r="EZ191" i="2" s="1"/>
  <c r="EY185" i="2"/>
  <c r="EZ185" i="2" s="1"/>
  <c r="EY180" i="2"/>
  <c r="EZ180" i="2" s="1"/>
  <c r="EY175" i="2"/>
  <c r="EZ175" i="2" s="1"/>
  <c r="EY167" i="2"/>
  <c r="EZ167" i="2" s="1"/>
  <c r="EY160" i="2"/>
  <c r="EZ160" i="2" s="1"/>
  <c r="EY155" i="2"/>
  <c r="EZ155" i="2" s="1"/>
  <c r="EY148" i="2"/>
  <c r="EZ148" i="2" s="1"/>
  <c r="EY140" i="2"/>
  <c r="EZ140" i="2" s="1"/>
  <c r="EY133" i="2"/>
  <c r="EZ133" i="2" s="1"/>
  <c r="EY127" i="2"/>
  <c r="EZ127" i="2" s="1"/>
  <c r="EY35" i="2"/>
  <c r="EZ35" i="2" s="1"/>
  <c r="EY114" i="2"/>
  <c r="EZ114" i="2" s="1"/>
  <c r="EY109" i="2"/>
  <c r="EZ109" i="2" s="1"/>
  <c r="EY103" i="2"/>
  <c r="EZ103" i="2" s="1"/>
  <c r="EY96" i="2"/>
  <c r="EZ96" i="2" s="1"/>
  <c r="EY89" i="2"/>
  <c r="EZ89" i="2" s="1"/>
  <c r="FK23" i="2"/>
  <c r="FL23" i="2" s="1"/>
  <c r="FK230" i="2"/>
  <c r="FL230" i="2" s="1"/>
  <c r="FA370" i="2"/>
  <c r="FB370" i="2" s="1"/>
  <c r="FA363" i="2"/>
  <c r="FB363" i="2" s="1"/>
  <c r="FA359" i="2"/>
  <c r="FB359" i="2" s="1"/>
  <c r="FA19" i="2"/>
  <c r="FB19" i="2" s="1"/>
  <c r="FA347" i="2"/>
  <c r="FB347" i="2" s="1"/>
  <c r="FA339" i="2"/>
  <c r="FB339" i="2" s="1"/>
  <c r="FA333" i="2"/>
  <c r="FB333" i="2" s="1"/>
  <c r="FA72" i="2"/>
  <c r="FB72" i="2" s="1"/>
  <c r="FA321" i="2"/>
  <c r="FB321" i="2" s="1"/>
  <c r="FA315" i="2"/>
  <c r="FB315" i="2" s="1"/>
  <c r="FA14" i="2"/>
  <c r="FB14" i="2" s="1"/>
  <c r="FA303" i="2"/>
  <c r="FB303" i="2" s="1"/>
  <c r="FA67" i="2"/>
  <c r="FB67" i="2" s="1"/>
  <c r="FA293" i="2"/>
  <c r="FB293" i="2" s="1"/>
  <c r="FA12" i="2"/>
  <c r="FB12" i="2" s="1"/>
  <c r="FA281" i="2"/>
  <c r="FB281" i="2" s="1"/>
  <c r="FA273" i="2"/>
  <c r="FB273" i="2" s="1"/>
  <c r="FA266" i="2"/>
  <c r="FB266" i="2" s="1"/>
  <c r="FA60" i="2"/>
  <c r="FB60" i="2" s="1"/>
  <c r="FA10" i="2"/>
  <c r="FB10" i="2" s="1"/>
  <c r="FA250" i="2"/>
  <c r="FB250" i="2" s="1"/>
  <c r="FA245" i="2"/>
  <c r="FB245" i="2" s="1"/>
  <c r="FA241" i="2"/>
  <c r="FB241" i="2" s="1"/>
  <c r="FA233" i="2"/>
  <c r="FB233" i="2" s="1"/>
  <c r="FA50" i="2"/>
  <c r="FB50" i="2" s="1"/>
  <c r="FA221" i="2"/>
  <c r="FB221" i="2" s="1"/>
  <c r="FA214" i="2"/>
  <c r="FB214" i="2" s="1"/>
  <c r="FA207" i="2"/>
  <c r="FB207" i="2" s="1"/>
  <c r="FA202" i="2"/>
  <c r="FB202" i="2" s="1"/>
  <c r="FA195" i="2"/>
  <c r="FB195" i="2" s="1"/>
  <c r="FA189" i="2"/>
  <c r="FB189" i="2" s="1"/>
  <c r="FA28" i="2"/>
  <c r="FB28" i="2" s="1"/>
  <c r="FA178" i="2"/>
  <c r="FB178" i="2" s="1"/>
  <c r="FA172" i="2"/>
  <c r="FB172" i="2" s="1"/>
  <c r="FA164" i="2"/>
  <c r="FB164" i="2" s="1"/>
  <c r="FA158" i="2"/>
  <c r="FB158" i="2" s="1"/>
  <c r="FA152" i="2"/>
  <c r="FB152" i="2" s="1"/>
  <c r="FA145" i="2"/>
  <c r="FB145" i="2" s="1"/>
  <c r="FA37" i="2"/>
  <c r="FB37" i="2" s="1"/>
  <c r="FA4" i="2"/>
  <c r="FB4" i="2" s="1"/>
  <c r="FA36" i="2"/>
  <c r="FB36" i="2" s="1"/>
  <c r="FA118" i="2"/>
  <c r="FB118" i="2" s="1"/>
  <c r="FA112" i="2"/>
  <c r="FB112" i="2" s="1"/>
  <c r="FA106" i="2"/>
  <c r="FB106" i="2" s="1"/>
  <c r="FA100" i="2"/>
  <c r="FB100" i="2" s="1"/>
  <c r="FA93" i="2"/>
  <c r="FB93" i="2" s="1"/>
  <c r="FK367" i="2"/>
  <c r="FL367" i="2" s="1"/>
  <c r="FK87" i="2"/>
  <c r="FL87" i="2" s="1"/>
  <c r="FK356" i="2"/>
  <c r="FL356" i="2" s="1"/>
  <c r="FK349" i="2"/>
  <c r="FL349" i="2" s="1"/>
  <c r="FK343" i="2"/>
  <c r="FL343" i="2" s="1"/>
  <c r="FK337" i="2"/>
  <c r="FL337" i="2" s="1"/>
  <c r="FK330" i="2"/>
  <c r="FL330" i="2" s="1"/>
  <c r="FK325" i="2"/>
  <c r="FL325" i="2" s="1"/>
  <c r="FK17" i="2"/>
  <c r="FL17" i="2" s="1"/>
  <c r="FK312" i="2"/>
  <c r="FL312" i="2" s="1"/>
  <c r="FK307" i="2"/>
  <c r="FL307" i="2" s="1"/>
  <c r="FK301" i="2"/>
  <c r="FL301" i="2" s="1"/>
  <c r="FK297" i="2"/>
  <c r="FL297" i="2" s="1"/>
  <c r="FK291" i="2"/>
  <c r="FL291" i="2" s="1"/>
  <c r="FK284" i="2"/>
  <c r="FL284" i="2" s="1"/>
  <c r="FK277" i="2"/>
  <c r="FL277" i="2" s="1"/>
  <c r="FK270" i="2"/>
  <c r="FL270" i="2" s="1"/>
  <c r="FK61" i="2"/>
  <c r="FL61" i="2" s="1"/>
  <c r="FK258" i="2"/>
  <c r="FL258" i="2" s="1"/>
  <c r="FK253" i="2"/>
  <c r="FL253" i="2" s="1"/>
  <c r="FK248" i="2"/>
  <c r="FL248" i="2" s="1"/>
  <c r="FK243" i="2"/>
  <c r="FL243" i="2" s="1"/>
  <c r="FK237" i="2"/>
  <c r="FL237" i="2" s="1"/>
  <c r="FK224" i="2"/>
  <c r="FL224" i="2" s="1"/>
  <c r="FK218" i="2"/>
  <c r="FL218" i="2" s="1"/>
  <c r="FK211" i="2"/>
  <c r="FL211" i="2" s="1"/>
  <c r="FK204" i="2"/>
  <c r="FL204" i="2" s="1"/>
  <c r="FK198" i="2"/>
  <c r="FL198" i="2" s="1"/>
  <c r="FK45" i="2"/>
  <c r="FL45" i="2" s="1"/>
  <c r="FK44" i="2"/>
  <c r="FL44" i="2" s="1"/>
  <c r="FK81" i="2"/>
  <c r="FL81" i="2" s="1"/>
  <c r="FK176" i="2"/>
  <c r="FL176" i="2" s="1"/>
  <c r="FK168" i="2"/>
  <c r="FL168" i="2" s="1"/>
  <c r="FK161" i="2"/>
  <c r="FL161" i="2" s="1"/>
  <c r="FK156" i="2"/>
  <c r="FL156" i="2" s="1"/>
  <c r="FK149" i="2"/>
  <c r="FL149" i="2" s="1"/>
  <c r="FK141" i="2"/>
  <c r="FL141" i="2" s="1"/>
  <c r="FK134" i="2"/>
  <c r="FL134" i="2" s="1"/>
  <c r="FK128" i="2"/>
  <c r="FL128" i="2" s="1"/>
  <c r="FK121" i="2"/>
  <c r="FL121" i="2" s="1"/>
  <c r="FK115" i="2"/>
  <c r="FL115" i="2" s="1"/>
  <c r="FK3" i="2"/>
  <c r="FL3" i="2" s="1"/>
  <c r="FK25" i="2"/>
  <c r="FL25" i="2" s="1"/>
  <c r="FK97" i="2"/>
  <c r="FL97" i="2" s="1"/>
  <c r="FK32" i="2"/>
  <c r="FL32" i="2" s="1"/>
  <c r="FK372" i="2"/>
  <c r="FL372" i="2" s="1"/>
  <c r="FK365" i="2"/>
  <c r="FL365" i="2" s="1"/>
  <c r="FK361" i="2"/>
  <c r="FL361" i="2" s="1"/>
  <c r="FK354" i="2"/>
  <c r="FL354" i="2" s="1"/>
  <c r="FK348" i="2"/>
  <c r="FL348" i="2" s="1"/>
  <c r="FK341" i="2"/>
  <c r="FL341" i="2" s="1"/>
  <c r="FK335" i="2"/>
  <c r="FL335" i="2" s="1"/>
  <c r="FK73" i="2"/>
  <c r="FL73" i="2" s="1"/>
  <c r="FK323" i="2"/>
  <c r="FL323" i="2" s="1"/>
  <c r="FK317" i="2"/>
  <c r="FL317" i="2" s="1"/>
  <c r="FK311" i="2"/>
  <c r="FL311" i="2" s="1"/>
  <c r="FK305" i="2"/>
  <c r="FL305" i="2" s="1"/>
  <c r="FK299" i="2"/>
  <c r="FL299" i="2" s="1"/>
  <c r="FK295" i="2"/>
  <c r="FL295" i="2" s="1"/>
  <c r="FK289" i="2"/>
  <c r="FL289" i="2" s="1"/>
  <c r="FK282" i="2"/>
  <c r="FL282" i="2" s="1"/>
  <c r="FK275" i="2"/>
  <c r="FL275" i="2" s="1"/>
  <c r="FK268" i="2"/>
  <c r="FL268" i="2" s="1"/>
  <c r="FK262" i="2"/>
  <c r="FL262" i="2" s="1"/>
  <c r="FK256" i="2"/>
  <c r="FL256" i="2" s="1"/>
  <c r="FK252" i="2"/>
  <c r="FL252" i="2" s="1"/>
  <c r="FK247" i="2"/>
  <c r="FL247" i="2" s="1"/>
  <c r="FK24" i="2"/>
  <c r="FL24" i="2" s="1"/>
  <c r="FK235" i="2"/>
  <c r="FL235" i="2" s="1"/>
  <c r="FK228" i="2"/>
  <c r="FL228" i="2" s="1"/>
  <c r="FK223" i="2"/>
  <c r="FL223" i="2" s="1"/>
  <c r="FK216" i="2"/>
  <c r="FL216" i="2" s="1"/>
  <c r="FK209" i="2"/>
  <c r="FL209" i="2" s="1"/>
  <c r="FK48" i="2"/>
  <c r="FL48" i="2" s="1"/>
  <c r="FK197" i="2"/>
  <c r="FL197" i="2" s="1"/>
  <c r="FK190" i="2"/>
  <c r="FL190" i="2" s="1"/>
  <c r="FK184" i="2"/>
  <c r="FL184" i="2" s="1"/>
  <c r="FK179" i="2"/>
  <c r="FL179" i="2" s="1"/>
  <c r="FK174" i="2"/>
  <c r="FL174" i="2" s="1"/>
  <c r="FK166" i="2"/>
  <c r="FL166" i="2" s="1"/>
  <c r="FK40" i="2"/>
  <c r="FL40" i="2" s="1"/>
  <c r="FK154" i="2"/>
  <c r="FL154" i="2" s="1"/>
  <c r="FK147" i="2"/>
  <c r="FL147" i="2" s="1"/>
  <c r="FK139" i="2"/>
  <c r="FL139" i="2" s="1"/>
  <c r="FK132" i="2"/>
  <c r="FL132" i="2" s="1"/>
  <c r="FK126" i="2"/>
  <c r="FL126" i="2" s="1"/>
  <c r="FK120" i="2"/>
  <c r="FL120" i="2" s="1"/>
  <c r="FK113" i="2"/>
  <c r="FL113" i="2" s="1"/>
  <c r="FK108" i="2"/>
  <c r="FL108" i="2" s="1"/>
  <c r="FK102" i="2"/>
  <c r="FL102" i="2" s="1"/>
  <c r="FK95" i="2"/>
  <c r="FL95" i="2" s="1"/>
  <c r="FK88" i="2"/>
  <c r="FL88" i="2" s="1"/>
  <c r="FK371" i="2"/>
  <c r="FL371" i="2" s="1"/>
  <c r="FK364" i="2"/>
  <c r="FL364" i="2" s="1"/>
  <c r="FK360" i="2"/>
  <c r="FL360" i="2" s="1"/>
  <c r="FK353" i="2"/>
  <c r="FL353" i="2" s="1"/>
  <c r="FK18" i="2"/>
  <c r="FL18" i="2" s="1"/>
  <c r="FK340" i="2"/>
  <c r="FL340" i="2" s="1"/>
  <c r="FK334" i="2"/>
  <c r="FL334" i="2" s="1"/>
  <c r="FK329" i="2"/>
  <c r="FL329" i="2" s="1"/>
  <c r="FK322" i="2"/>
  <c r="FL322" i="2" s="1"/>
  <c r="FK316" i="2"/>
  <c r="FL316" i="2" s="1"/>
  <c r="FK15" i="2"/>
  <c r="FL15" i="2" s="1"/>
  <c r="FK304" i="2"/>
  <c r="FL304" i="2" s="1"/>
  <c r="FK68" i="2"/>
  <c r="FL68" i="2" s="1"/>
  <c r="FK294" i="2"/>
  <c r="FL294" i="2" s="1"/>
  <c r="FK288" i="2"/>
  <c r="FL288" i="2" s="1"/>
  <c r="FK11" i="2"/>
  <c r="FL11" i="2" s="1"/>
  <c r="FK274" i="2"/>
  <c r="FL274" i="2" s="1"/>
  <c r="FK267" i="2"/>
  <c r="FL267" i="2" s="1"/>
  <c r="FK261" i="2"/>
  <c r="FL261" i="2" s="1"/>
  <c r="FK58" i="2"/>
  <c r="FL58" i="2" s="1"/>
  <c r="FK251" i="2"/>
  <c r="FL251" i="2" s="1"/>
  <c r="FK246" i="2"/>
  <c r="FL246" i="2" s="1"/>
  <c r="FK242" i="2"/>
  <c r="FL242" i="2" s="1"/>
  <c r="FK234" i="2"/>
  <c r="FL234" i="2" s="1"/>
  <c r="FK227" i="2"/>
  <c r="FL227" i="2" s="1"/>
  <c r="FK222" i="2"/>
  <c r="FL222" i="2" s="1"/>
  <c r="FK215" i="2"/>
  <c r="FL215" i="2" s="1"/>
  <c r="FK208" i="2"/>
  <c r="FL208" i="2" s="1"/>
  <c r="FK47" i="2"/>
  <c r="FL47" i="2" s="1"/>
  <c r="FK196" i="2"/>
  <c r="FL196" i="2" s="1"/>
  <c r="FK7" i="2"/>
  <c r="FL7" i="2" s="1"/>
  <c r="FK183" i="2"/>
  <c r="FL183" i="2" s="1"/>
  <c r="FK43" i="2"/>
  <c r="FL43" i="2" s="1"/>
  <c r="FK173" i="2"/>
  <c r="FL173" i="2" s="1"/>
  <c r="FK165" i="2"/>
  <c r="FL165" i="2" s="1"/>
  <c r="FK159" i="2"/>
  <c r="FL159" i="2" s="1"/>
  <c r="FK153" i="2"/>
  <c r="FL153" i="2" s="1"/>
  <c r="FK146" i="2"/>
  <c r="FL146" i="2" s="1"/>
  <c r="FK138" i="2"/>
  <c r="FL138" i="2" s="1"/>
  <c r="FK5" i="2"/>
  <c r="FL5" i="2" s="1"/>
  <c r="FK125" i="2"/>
  <c r="FL125" i="2" s="1"/>
  <c r="FK119" i="2"/>
  <c r="FL119" i="2" s="1"/>
  <c r="FK33" i="2"/>
  <c r="FL33" i="2" s="1"/>
  <c r="FK107" i="2"/>
  <c r="FL107" i="2" s="1"/>
  <c r="FK101" i="2"/>
  <c r="FL101" i="2" s="1"/>
  <c r="FK94" i="2"/>
  <c r="FL94" i="2" s="1"/>
  <c r="FK370" i="2"/>
  <c r="FL370" i="2" s="1"/>
  <c r="FK363" i="2"/>
  <c r="FL363" i="2" s="1"/>
  <c r="FK359" i="2"/>
  <c r="FL359" i="2" s="1"/>
  <c r="FK19" i="2"/>
  <c r="FL19" i="2" s="1"/>
  <c r="FK347" i="2"/>
  <c r="FL347" i="2" s="1"/>
  <c r="FK339" i="2"/>
  <c r="FL339" i="2" s="1"/>
  <c r="FK333" i="2"/>
  <c r="FL333" i="2" s="1"/>
  <c r="FK72" i="2"/>
  <c r="FL72" i="2" s="1"/>
  <c r="FK321" i="2"/>
  <c r="FL321" i="2" s="1"/>
  <c r="FK315" i="2"/>
  <c r="FL315" i="2" s="1"/>
  <c r="FK14" i="2"/>
  <c r="FL14" i="2" s="1"/>
  <c r="FK303" i="2"/>
  <c r="FL303" i="2" s="1"/>
  <c r="FK67" i="2"/>
  <c r="FL67" i="2" s="1"/>
  <c r="FK293" i="2"/>
  <c r="FL293" i="2" s="1"/>
  <c r="FK281" i="2"/>
  <c r="FL281" i="2" s="1"/>
  <c r="FK273" i="2"/>
  <c r="FL273" i="2" s="1"/>
  <c r="FK60" i="2"/>
  <c r="FL60" i="2" s="1"/>
  <c r="FK10" i="2"/>
  <c r="FL10" i="2" s="1"/>
  <c r="FK250" i="2"/>
  <c r="FL250" i="2" s="1"/>
  <c r="FK245" i="2"/>
  <c r="FL245" i="2" s="1"/>
  <c r="FK241" i="2"/>
  <c r="FL241" i="2" s="1"/>
  <c r="FK233" i="2"/>
  <c r="FL233" i="2" s="1"/>
  <c r="FK50" i="2"/>
  <c r="FL50" i="2" s="1"/>
  <c r="FK221" i="2"/>
  <c r="FL221" i="2" s="1"/>
  <c r="FK214" i="2"/>
  <c r="FL214" i="2" s="1"/>
  <c r="FK207" i="2"/>
  <c r="FL207" i="2" s="1"/>
  <c r="FK202" i="2"/>
  <c r="FL202" i="2" s="1"/>
  <c r="FK195" i="2"/>
  <c r="FL195" i="2" s="1"/>
  <c r="FK189" i="2"/>
  <c r="FL189" i="2" s="1"/>
  <c r="FK28" i="2"/>
  <c r="FL28" i="2" s="1"/>
  <c r="FK178" i="2"/>
  <c r="FL178" i="2" s="1"/>
  <c r="FK172" i="2"/>
  <c r="FL172" i="2" s="1"/>
  <c r="FK164" i="2"/>
  <c r="FL164" i="2" s="1"/>
  <c r="FK158" i="2"/>
  <c r="FL158" i="2" s="1"/>
  <c r="FK152" i="2"/>
  <c r="FL152" i="2" s="1"/>
  <c r="FK145" i="2"/>
  <c r="FL145" i="2" s="1"/>
  <c r="FK37" i="2"/>
  <c r="FL37" i="2" s="1"/>
  <c r="FK4" i="2"/>
  <c r="FL4" i="2" s="1"/>
  <c r="FK36" i="2"/>
  <c r="FL36" i="2" s="1"/>
  <c r="FK118" i="2"/>
  <c r="FL118" i="2" s="1"/>
  <c r="FK112" i="2"/>
  <c r="FL112" i="2" s="1"/>
  <c r="FK106" i="2"/>
  <c r="FL106" i="2" s="1"/>
  <c r="FK100" i="2"/>
  <c r="FL100" i="2" s="1"/>
  <c r="FK93" i="2"/>
  <c r="FL93" i="2" s="1"/>
  <c r="FA226" i="2"/>
  <c r="FB226" i="2" s="1"/>
  <c r="FA213" i="2"/>
  <c r="FB213" i="2" s="1"/>
  <c r="FA29" i="2"/>
  <c r="FB29" i="2" s="1"/>
  <c r="FA201" i="2"/>
  <c r="FB201" i="2" s="1"/>
  <c r="FA194" i="2"/>
  <c r="FB194" i="2" s="1"/>
  <c r="FA188" i="2"/>
  <c r="FB188" i="2" s="1"/>
  <c r="FA182" i="2"/>
  <c r="FB182" i="2" s="1"/>
  <c r="FA80" i="2"/>
  <c r="FB80" i="2" s="1"/>
  <c r="FA171" i="2"/>
  <c r="FB171" i="2" s="1"/>
  <c r="FA163" i="2"/>
  <c r="FB163" i="2" s="1"/>
  <c r="FA39" i="2"/>
  <c r="FB39" i="2" s="1"/>
  <c r="FA151" i="2"/>
  <c r="FB151" i="2" s="1"/>
  <c r="FA144" i="2"/>
  <c r="FB144" i="2" s="1"/>
  <c r="FA137" i="2"/>
  <c r="FB137" i="2" s="1"/>
  <c r="FA131" i="2"/>
  <c r="FB131" i="2" s="1"/>
  <c r="FA124" i="2"/>
  <c r="FB124" i="2" s="1"/>
  <c r="FA117" i="2"/>
  <c r="FB117" i="2" s="1"/>
  <c r="FA27" i="2"/>
  <c r="FB27" i="2" s="1"/>
  <c r="FA26" i="2"/>
  <c r="FB26" i="2" s="1"/>
  <c r="FA99" i="2"/>
  <c r="FB99" i="2" s="1"/>
  <c r="FA92" i="2"/>
  <c r="FB92" i="2" s="1"/>
  <c r="FK369" i="2"/>
  <c r="FL369" i="2" s="1"/>
  <c r="FK21" i="2"/>
  <c r="FL21" i="2" s="1"/>
  <c r="FK358" i="2"/>
  <c r="FL358" i="2" s="1"/>
  <c r="FK352" i="2"/>
  <c r="FL352" i="2" s="1"/>
  <c r="FK346" i="2"/>
  <c r="FL346" i="2" s="1"/>
  <c r="FK338" i="2"/>
  <c r="FL338" i="2" s="1"/>
  <c r="FK332" i="2"/>
  <c r="FL332" i="2" s="1"/>
  <c r="FK328" i="2"/>
  <c r="FL328" i="2" s="1"/>
  <c r="FK320" i="2"/>
  <c r="FL320" i="2" s="1"/>
  <c r="FK314" i="2"/>
  <c r="FL314" i="2" s="1"/>
  <c r="FK310" i="2"/>
  <c r="FL310" i="2" s="1"/>
  <c r="FK302" i="2"/>
  <c r="FL302" i="2" s="1"/>
  <c r="FK66" i="2"/>
  <c r="FL66" i="2" s="1"/>
  <c r="FK64" i="2"/>
  <c r="FL64" i="2" s="1"/>
  <c r="FK287" i="2"/>
  <c r="FL287" i="2" s="1"/>
  <c r="FK280" i="2"/>
  <c r="FL280" i="2" s="1"/>
  <c r="FK272" i="2"/>
  <c r="FL272" i="2" s="1"/>
  <c r="FK265" i="2"/>
  <c r="FL265" i="2" s="1"/>
  <c r="FK260" i="2"/>
  <c r="FL260" i="2" s="1"/>
  <c r="FK57" i="2"/>
  <c r="FL57" i="2" s="1"/>
  <c r="FK56" i="2"/>
  <c r="FL56" i="2" s="1"/>
  <c r="FK244" i="2"/>
  <c r="FL244" i="2" s="1"/>
  <c r="FK240" i="2"/>
  <c r="FL240" i="2" s="1"/>
  <c r="FK51" i="2"/>
  <c r="FL51" i="2" s="1"/>
  <c r="FK226" i="2"/>
  <c r="FL226" i="2" s="1"/>
  <c r="FK220" i="2"/>
  <c r="FL220" i="2" s="1"/>
  <c r="FK213" i="2"/>
  <c r="FL213" i="2" s="1"/>
  <c r="FK29" i="2"/>
  <c r="FL29" i="2" s="1"/>
  <c r="FK201" i="2"/>
  <c r="FL201" i="2" s="1"/>
  <c r="FK194" i="2"/>
  <c r="FL194" i="2" s="1"/>
  <c r="FK188" i="2"/>
  <c r="FL188" i="2" s="1"/>
  <c r="FK182" i="2"/>
  <c r="FL182" i="2" s="1"/>
  <c r="FK80" i="2"/>
  <c r="FL80" i="2" s="1"/>
  <c r="FK171" i="2"/>
  <c r="FL171" i="2" s="1"/>
  <c r="FK163" i="2"/>
  <c r="FL163" i="2" s="1"/>
  <c r="FK39" i="2"/>
  <c r="FL39" i="2" s="1"/>
  <c r="FK151" i="2"/>
  <c r="FL151" i="2" s="1"/>
  <c r="FK144" i="2"/>
  <c r="FL144" i="2" s="1"/>
  <c r="FK137" i="2"/>
  <c r="FL137" i="2" s="1"/>
  <c r="FK131" i="2"/>
  <c r="FL131" i="2" s="1"/>
  <c r="FK124" i="2"/>
  <c r="FL124" i="2" s="1"/>
  <c r="FK117" i="2"/>
  <c r="FL117" i="2" s="1"/>
  <c r="FK27" i="2"/>
  <c r="FL27" i="2" s="1"/>
  <c r="FK26" i="2"/>
  <c r="FL26" i="2" s="1"/>
  <c r="FK99" i="2"/>
  <c r="FL99" i="2" s="1"/>
  <c r="FK92" i="2"/>
  <c r="FL92" i="2" s="1"/>
  <c r="FI121" i="2"/>
  <c r="FJ121" i="2" s="1"/>
  <c r="FA372" i="2"/>
  <c r="FB372" i="2" s="1"/>
  <c r="FA365" i="2"/>
  <c r="FB365" i="2" s="1"/>
  <c r="FA361" i="2"/>
  <c r="FB361" i="2" s="1"/>
  <c r="FA354" i="2"/>
  <c r="FB354" i="2" s="1"/>
  <c r="FA348" i="2"/>
  <c r="FB348" i="2" s="1"/>
  <c r="FA341" i="2"/>
  <c r="FB341" i="2" s="1"/>
  <c r="FA335" i="2"/>
  <c r="FB335" i="2" s="1"/>
  <c r="FA73" i="2"/>
  <c r="FB73" i="2" s="1"/>
  <c r="FA323" i="2"/>
  <c r="FB323" i="2" s="1"/>
  <c r="FA317" i="2"/>
  <c r="FB317" i="2" s="1"/>
  <c r="FA311" i="2"/>
  <c r="FB311" i="2" s="1"/>
  <c r="FA305" i="2"/>
  <c r="FB305" i="2" s="1"/>
  <c r="FA299" i="2"/>
  <c r="FB299" i="2" s="1"/>
  <c r="FA295" i="2"/>
  <c r="FB295" i="2" s="1"/>
  <c r="FA289" i="2"/>
  <c r="FB289" i="2" s="1"/>
  <c r="FA282" i="2"/>
  <c r="FB282" i="2" s="1"/>
  <c r="FA275" i="2"/>
  <c r="FB275" i="2" s="1"/>
  <c r="FA268" i="2"/>
  <c r="FB268" i="2" s="1"/>
  <c r="FA262" i="2"/>
  <c r="FB262" i="2" s="1"/>
  <c r="FA256" i="2"/>
  <c r="FB256" i="2" s="1"/>
  <c r="FA252" i="2"/>
  <c r="FB252" i="2" s="1"/>
  <c r="FA247" i="2"/>
  <c r="FB247" i="2" s="1"/>
  <c r="FA24" i="2"/>
  <c r="FB24" i="2" s="1"/>
  <c r="FA235" i="2"/>
  <c r="FB235" i="2" s="1"/>
  <c r="FA228" i="2"/>
  <c r="FB228" i="2" s="1"/>
  <c r="FA223" i="2"/>
  <c r="FB223" i="2" s="1"/>
  <c r="FA216" i="2"/>
  <c r="FB216" i="2" s="1"/>
  <c r="FA209" i="2"/>
  <c r="FB209" i="2" s="1"/>
  <c r="FA48" i="2"/>
  <c r="FB48" i="2" s="1"/>
  <c r="FA197" i="2"/>
  <c r="FB197" i="2" s="1"/>
  <c r="FA190" i="2"/>
  <c r="FB190" i="2" s="1"/>
  <c r="FA184" i="2"/>
  <c r="FB184" i="2" s="1"/>
  <c r="FA179" i="2"/>
  <c r="FB179" i="2" s="1"/>
  <c r="FA174" i="2"/>
  <c r="FB174" i="2" s="1"/>
  <c r="FA166" i="2"/>
  <c r="FB166" i="2" s="1"/>
  <c r="FA40" i="2"/>
  <c r="FB40" i="2" s="1"/>
  <c r="FA154" i="2"/>
  <c r="FB154" i="2" s="1"/>
  <c r="FA147" i="2"/>
  <c r="FB147" i="2" s="1"/>
  <c r="FA139" i="2"/>
  <c r="FB139" i="2" s="1"/>
  <c r="FA132" i="2"/>
  <c r="FB132" i="2" s="1"/>
  <c r="FA126" i="2"/>
  <c r="FB126" i="2" s="1"/>
  <c r="FA120" i="2"/>
  <c r="FB120" i="2" s="1"/>
  <c r="FA113" i="2"/>
  <c r="FB113" i="2" s="1"/>
  <c r="FA108" i="2"/>
  <c r="FB108" i="2" s="1"/>
  <c r="FA102" i="2"/>
  <c r="FB102" i="2" s="1"/>
  <c r="FA95" i="2"/>
  <c r="FB95" i="2" s="1"/>
  <c r="FE22" i="2"/>
  <c r="FF22" i="2" s="1"/>
  <c r="FE362" i="2"/>
  <c r="FF362" i="2" s="1"/>
  <c r="FE357" i="2"/>
  <c r="FF357" i="2" s="1"/>
  <c r="FE351" i="2"/>
  <c r="FF351" i="2" s="1"/>
  <c r="FE345" i="2"/>
  <c r="FF345" i="2" s="1"/>
  <c r="FE77" i="2"/>
  <c r="FF77" i="2" s="1"/>
  <c r="FE331" i="2"/>
  <c r="FF331" i="2" s="1"/>
  <c r="FE327" i="2"/>
  <c r="FF327" i="2" s="1"/>
  <c r="FE71" i="2"/>
  <c r="FF71" i="2" s="1"/>
  <c r="FE313" i="2"/>
  <c r="FF313" i="2" s="1"/>
  <c r="FE309" i="2"/>
  <c r="FF309" i="2" s="1"/>
  <c r="FO286" i="2" s="1"/>
  <c r="FE69" i="2"/>
  <c r="FF69" i="2" s="1"/>
  <c r="FE65" i="2"/>
  <c r="FF65" i="2" s="1"/>
  <c r="FE292" i="2"/>
  <c r="FF292" i="2" s="1"/>
  <c r="FE286" i="2"/>
  <c r="FF286" i="2" s="1"/>
  <c r="FE279" i="2"/>
  <c r="FF279" i="2" s="1"/>
  <c r="FE271" i="2"/>
  <c r="FF271" i="2" s="1"/>
  <c r="FE85" i="2"/>
  <c r="FF85" i="2" s="1"/>
  <c r="FE59" i="2"/>
  <c r="FF59" i="2" s="1"/>
  <c r="FE255" i="2"/>
  <c r="FF255" i="2" s="1"/>
  <c r="FE55" i="2"/>
  <c r="FF55" i="2" s="1"/>
  <c r="FE53" i="2"/>
  <c r="FF53" i="2" s="1"/>
  <c r="FE239" i="2"/>
  <c r="FF239" i="2" s="1"/>
  <c r="FE232" i="2"/>
  <c r="FF232" i="2" s="1"/>
  <c r="FE9" i="2"/>
  <c r="FF9" i="2" s="1"/>
  <c r="FE219" i="2"/>
  <c r="FF219" i="2" s="1"/>
  <c r="FE49" i="2"/>
  <c r="FF49" i="2" s="1"/>
  <c r="FE206" i="2"/>
  <c r="FF206" i="2" s="1"/>
  <c r="FE200" i="2"/>
  <c r="FF200" i="2" s="1"/>
  <c r="FE193" i="2"/>
  <c r="FF193" i="2" s="1"/>
  <c r="FE187" i="2"/>
  <c r="FF187" i="2" s="1"/>
  <c r="FE82" i="2"/>
  <c r="FF82" i="2" s="1"/>
  <c r="FE42" i="2"/>
  <c r="FF42" i="2" s="1"/>
  <c r="FE170" i="2"/>
  <c r="FF170" i="2" s="1"/>
  <c r="FE41" i="2"/>
  <c r="FF41" i="2" s="1"/>
  <c r="FE38" i="2"/>
  <c r="FF38" i="2" s="1"/>
  <c r="FE150" i="2"/>
  <c r="FF150" i="2" s="1"/>
  <c r="FE143" i="2"/>
  <c r="FF143" i="2" s="1"/>
  <c r="FE136" i="2"/>
  <c r="FF136" i="2" s="1"/>
  <c r="FE130" i="2"/>
  <c r="FF130" i="2" s="1"/>
  <c r="FE123" i="2"/>
  <c r="FF123" i="2" s="1"/>
  <c r="FE34" i="2"/>
  <c r="FF34" i="2" s="1"/>
  <c r="FE111" i="2"/>
  <c r="FF111" i="2" s="1"/>
  <c r="FE105" i="2"/>
  <c r="FF105" i="2" s="1"/>
  <c r="FE2" i="2"/>
  <c r="FF2" i="2" s="1"/>
  <c r="FE91" i="2"/>
  <c r="FF91" i="2" s="1"/>
  <c r="FA369" i="2"/>
  <c r="FB369" i="2" s="1"/>
  <c r="FA21" i="2"/>
  <c r="FB21" i="2" s="1"/>
  <c r="FA358" i="2"/>
  <c r="FB358" i="2" s="1"/>
  <c r="FA352" i="2"/>
  <c r="FB352" i="2" s="1"/>
  <c r="FA346" i="2"/>
  <c r="FB346" i="2" s="1"/>
  <c r="FA338" i="2"/>
  <c r="FB338" i="2" s="1"/>
  <c r="FA332" i="2"/>
  <c r="FB332" i="2" s="1"/>
  <c r="FA328" i="2"/>
  <c r="FB328" i="2" s="1"/>
  <c r="FA320" i="2"/>
  <c r="FB320" i="2" s="1"/>
  <c r="FA314" i="2"/>
  <c r="FB314" i="2" s="1"/>
  <c r="FA310" i="2"/>
  <c r="FB310" i="2" s="1"/>
  <c r="FA302" i="2"/>
  <c r="FB302" i="2" s="1"/>
  <c r="FA66" i="2"/>
  <c r="FB66" i="2" s="1"/>
  <c r="FA64" i="2"/>
  <c r="FB64" i="2" s="1"/>
  <c r="FA287" i="2"/>
  <c r="FB287" i="2" s="1"/>
  <c r="FA280" i="2"/>
  <c r="FB280" i="2" s="1"/>
  <c r="FA272" i="2"/>
  <c r="FB272" i="2" s="1"/>
  <c r="FA265" i="2"/>
  <c r="FB265" i="2" s="1"/>
  <c r="FA260" i="2"/>
  <c r="FB260" i="2" s="1"/>
  <c r="FA57" i="2"/>
  <c r="FB57" i="2" s="1"/>
  <c r="FA56" i="2"/>
  <c r="FB56" i="2" s="1"/>
  <c r="FA244" i="2"/>
  <c r="FB244" i="2" s="1"/>
  <c r="FA240" i="2"/>
  <c r="FB240" i="2" s="1"/>
  <c r="FA51" i="2"/>
  <c r="FB51" i="2" s="1"/>
  <c r="FA220" i="2"/>
  <c r="FB220" i="2" s="1"/>
  <c r="FA88" i="2"/>
  <c r="FB88" i="2" s="1"/>
  <c r="FC23" i="2"/>
  <c r="FD23" i="2" s="1"/>
  <c r="FC367" i="2"/>
  <c r="FD367" i="2" s="1"/>
  <c r="FC87" i="2"/>
  <c r="FD87" i="2" s="1"/>
  <c r="FC356" i="2"/>
  <c r="FD356" i="2" s="1"/>
  <c r="FC349" i="2"/>
  <c r="FD349" i="2" s="1"/>
  <c r="FC343" i="2"/>
  <c r="FD343" i="2" s="1"/>
  <c r="FC337" i="2"/>
  <c r="FD337" i="2" s="1"/>
  <c r="FC330" i="2"/>
  <c r="FD330" i="2" s="1"/>
  <c r="FC325" i="2"/>
  <c r="FD325" i="2" s="1"/>
  <c r="FC17" i="2"/>
  <c r="FD17" i="2" s="1"/>
  <c r="FC312" i="2"/>
  <c r="FD312" i="2" s="1"/>
  <c r="FC307" i="2"/>
  <c r="FD307" i="2" s="1"/>
  <c r="FC301" i="2"/>
  <c r="FD301" i="2" s="1"/>
  <c r="FA327" i="2"/>
  <c r="FB327" i="2" s="1"/>
  <c r="FE370" i="2"/>
  <c r="FF370" i="2" s="1"/>
  <c r="FE363" i="2"/>
  <c r="FF363" i="2" s="1"/>
  <c r="FE359" i="2"/>
  <c r="FF359" i="2" s="1"/>
  <c r="FE19" i="2"/>
  <c r="FF19" i="2" s="1"/>
  <c r="FE347" i="2"/>
  <c r="FF347" i="2" s="1"/>
  <c r="FE339" i="2"/>
  <c r="FF339" i="2" s="1"/>
  <c r="FE333" i="2"/>
  <c r="FF333" i="2" s="1"/>
  <c r="FE72" i="2"/>
  <c r="FF72" i="2" s="1"/>
  <c r="FE321" i="2"/>
  <c r="FF321" i="2" s="1"/>
  <c r="FE315" i="2"/>
  <c r="FF315" i="2" s="1"/>
  <c r="FE14" i="2"/>
  <c r="FF14" i="2" s="1"/>
  <c r="FE303" i="2"/>
  <c r="FF303" i="2" s="1"/>
  <c r="FE67" i="2"/>
  <c r="FF67" i="2" s="1"/>
  <c r="FE293" i="2"/>
  <c r="FF293" i="2" s="1"/>
  <c r="FE12" i="2"/>
  <c r="FF12" i="2" s="1"/>
  <c r="FE281" i="2"/>
  <c r="FF281" i="2" s="1"/>
  <c r="FE273" i="2"/>
  <c r="FF273" i="2" s="1"/>
  <c r="FE266" i="2"/>
  <c r="FF266" i="2" s="1"/>
  <c r="FE60" i="2"/>
  <c r="FF60" i="2" s="1"/>
  <c r="FE10" i="2"/>
  <c r="FF10" i="2" s="1"/>
  <c r="FE250" i="2"/>
  <c r="FF250" i="2" s="1"/>
  <c r="FE245" i="2"/>
  <c r="FF245" i="2" s="1"/>
  <c r="FE241" i="2"/>
  <c r="FF241" i="2" s="1"/>
  <c r="FE233" i="2"/>
  <c r="FF233" i="2" s="1"/>
  <c r="FE50" i="2"/>
  <c r="FF50" i="2" s="1"/>
  <c r="FE221" i="2"/>
  <c r="FF221" i="2" s="1"/>
  <c r="FE214" i="2"/>
  <c r="FF214" i="2" s="1"/>
  <c r="FE207" i="2"/>
  <c r="FF207" i="2" s="1"/>
  <c r="FE202" i="2"/>
  <c r="FF202" i="2" s="1"/>
  <c r="FE195" i="2"/>
  <c r="FF195" i="2" s="1"/>
  <c r="FE189" i="2"/>
  <c r="FF189" i="2" s="1"/>
  <c r="FE28" i="2"/>
  <c r="FF28" i="2" s="1"/>
  <c r="FO120" i="2" s="1"/>
  <c r="FE178" i="2"/>
  <c r="FF178" i="2" s="1"/>
  <c r="FE172" i="2"/>
  <c r="FF172" i="2" s="1"/>
  <c r="FE164" i="2"/>
  <c r="FF164" i="2" s="1"/>
  <c r="FE158" i="2"/>
  <c r="FF158" i="2" s="1"/>
  <c r="FE152" i="2"/>
  <c r="FF152" i="2" s="1"/>
  <c r="FE145" i="2"/>
  <c r="FF145" i="2" s="1"/>
  <c r="FE37" i="2"/>
  <c r="FF37" i="2" s="1"/>
  <c r="FE4" i="2"/>
  <c r="FF4" i="2" s="1"/>
  <c r="FE36" i="2"/>
  <c r="FF36" i="2" s="1"/>
  <c r="FE118" i="2"/>
  <c r="FF118" i="2" s="1"/>
  <c r="FE112" i="2"/>
  <c r="FF112" i="2" s="1"/>
  <c r="FE106" i="2"/>
  <c r="FF106" i="2" s="1"/>
  <c r="FE100" i="2"/>
  <c r="FF100" i="2" s="1"/>
  <c r="FE93" i="2"/>
  <c r="FF93" i="2" s="1"/>
  <c r="FE23" i="2"/>
  <c r="FF23" i="2" s="1"/>
  <c r="FE367" i="2"/>
  <c r="FF367" i="2" s="1"/>
  <c r="FE87" i="2"/>
  <c r="FF87" i="2" s="1"/>
  <c r="FE356" i="2"/>
  <c r="FF356" i="2" s="1"/>
  <c r="FE349" i="2"/>
  <c r="FF349" i="2" s="1"/>
  <c r="FE343" i="2"/>
  <c r="FF343" i="2" s="1"/>
  <c r="FE337" i="2"/>
  <c r="FF337" i="2" s="1"/>
  <c r="FE330" i="2"/>
  <c r="FF330" i="2" s="1"/>
  <c r="FE325" i="2"/>
  <c r="FF325" i="2" s="1"/>
  <c r="FE17" i="2"/>
  <c r="FF17" i="2" s="1"/>
  <c r="FE312" i="2"/>
  <c r="FF312" i="2" s="1"/>
  <c r="FE307" i="2"/>
  <c r="FF307" i="2" s="1"/>
  <c r="FE301" i="2"/>
  <c r="FF301" i="2" s="1"/>
  <c r="FE297" i="2"/>
  <c r="FF297" i="2" s="1"/>
  <c r="FE291" i="2"/>
  <c r="FF291" i="2" s="1"/>
  <c r="FE284" i="2"/>
  <c r="FF284" i="2" s="1"/>
  <c r="FE277" i="2"/>
  <c r="FF277" i="2" s="1"/>
  <c r="FE270" i="2"/>
  <c r="FF270" i="2" s="1"/>
  <c r="FE61" i="2"/>
  <c r="FF61" i="2" s="1"/>
  <c r="FE258" i="2"/>
  <c r="FF258" i="2" s="1"/>
  <c r="FE253" i="2"/>
  <c r="FF253" i="2" s="1"/>
  <c r="FE248" i="2"/>
  <c r="FF248" i="2" s="1"/>
  <c r="FE243" i="2"/>
  <c r="FF243" i="2" s="1"/>
  <c r="FE237" i="2"/>
  <c r="FF237" i="2" s="1"/>
  <c r="FE230" i="2"/>
  <c r="FF230" i="2" s="1"/>
  <c r="FE224" i="2"/>
  <c r="FF224" i="2" s="1"/>
  <c r="FE218" i="2"/>
  <c r="FF218" i="2" s="1"/>
  <c r="FE211" i="2"/>
  <c r="FF211" i="2" s="1"/>
  <c r="FE204" i="2"/>
  <c r="FF204" i="2" s="1"/>
  <c r="FE198" i="2"/>
  <c r="FF198" i="2" s="1"/>
  <c r="FE45" i="2"/>
  <c r="FF45" i="2" s="1"/>
  <c r="FE44" i="2"/>
  <c r="FF44" i="2" s="1"/>
  <c r="FE81" i="2"/>
  <c r="FF81" i="2" s="1"/>
  <c r="FE176" i="2"/>
  <c r="FF176" i="2" s="1"/>
  <c r="FE168" i="2"/>
  <c r="FF168" i="2" s="1"/>
  <c r="FE161" i="2"/>
  <c r="FF161" i="2" s="1"/>
  <c r="FE156" i="2"/>
  <c r="FF156" i="2" s="1"/>
  <c r="FE149" i="2"/>
  <c r="FF149" i="2" s="1"/>
  <c r="FE141" i="2"/>
  <c r="FF141" i="2" s="1"/>
  <c r="FE134" i="2"/>
  <c r="FF134" i="2" s="1"/>
  <c r="FE128" i="2"/>
  <c r="FF128" i="2" s="1"/>
  <c r="FE121" i="2"/>
  <c r="FF121" i="2" s="1"/>
  <c r="FE115" i="2"/>
  <c r="FF115" i="2" s="1"/>
  <c r="FE3" i="2"/>
  <c r="FF3" i="2" s="1"/>
  <c r="FE25" i="2"/>
  <c r="FF25" i="2" s="1"/>
  <c r="FE97" i="2"/>
  <c r="FF97" i="2" s="1"/>
  <c r="FO12" i="2" s="1"/>
  <c r="FE32" i="2"/>
  <c r="FF32" i="2" s="1"/>
  <c r="FA22" i="2"/>
  <c r="FB22" i="2" s="1"/>
  <c r="FA362" i="2"/>
  <c r="FB362" i="2" s="1"/>
  <c r="FA357" i="2"/>
  <c r="FB357" i="2" s="1"/>
  <c r="FA351" i="2"/>
  <c r="FB351" i="2" s="1"/>
  <c r="FA345" i="2"/>
  <c r="FB345" i="2" s="1"/>
  <c r="FE372" i="2"/>
  <c r="FF372" i="2" s="1"/>
  <c r="FE365" i="2"/>
  <c r="FF365" i="2" s="1"/>
  <c r="FE361" i="2"/>
  <c r="FF361" i="2" s="1"/>
  <c r="FE354" i="2"/>
  <c r="FF354" i="2" s="1"/>
  <c r="FE348" i="2"/>
  <c r="FF348" i="2" s="1"/>
  <c r="FE341" i="2"/>
  <c r="FF341" i="2" s="1"/>
  <c r="FE335" i="2"/>
  <c r="FF335" i="2" s="1"/>
  <c r="FE73" i="2"/>
  <c r="FF73" i="2" s="1"/>
  <c r="FE323" i="2"/>
  <c r="FF323" i="2" s="1"/>
  <c r="FE317" i="2"/>
  <c r="FF317" i="2" s="1"/>
  <c r="FE311" i="2"/>
  <c r="FF311" i="2" s="1"/>
  <c r="FE305" i="2"/>
  <c r="FF305" i="2" s="1"/>
  <c r="FE299" i="2"/>
  <c r="FF299" i="2" s="1"/>
  <c r="FE295" i="2"/>
  <c r="FF295" i="2" s="1"/>
  <c r="FE289" i="2"/>
  <c r="FF289" i="2" s="1"/>
  <c r="FE282" i="2"/>
  <c r="FF282" i="2" s="1"/>
  <c r="FE275" i="2"/>
  <c r="FF275" i="2" s="1"/>
  <c r="FE268" i="2"/>
  <c r="FF268" i="2" s="1"/>
  <c r="FE262" i="2"/>
  <c r="FF262" i="2" s="1"/>
  <c r="FE256" i="2"/>
  <c r="FF256" i="2" s="1"/>
  <c r="FE252" i="2"/>
  <c r="FF252" i="2" s="1"/>
  <c r="FE247" i="2"/>
  <c r="FF247" i="2" s="1"/>
  <c r="FE24" i="2"/>
  <c r="FF24" i="2" s="1"/>
  <c r="FE235" i="2"/>
  <c r="FF235" i="2" s="1"/>
  <c r="FE228" i="2"/>
  <c r="FF228" i="2" s="1"/>
  <c r="FE223" i="2"/>
  <c r="FF223" i="2" s="1"/>
  <c r="FE216" i="2"/>
  <c r="FF216" i="2" s="1"/>
  <c r="FE209" i="2"/>
  <c r="FF209" i="2" s="1"/>
  <c r="FE48" i="2"/>
  <c r="FF48" i="2" s="1"/>
  <c r="FE197" i="2"/>
  <c r="FF197" i="2" s="1"/>
  <c r="FE190" i="2"/>
  <c r="FF190" i="2" s="1"/>
  <c r="FE184" i="2"/>
  <c r="FF184" i="2" s="1"/>
  <c r="FE179" i="2"/>
  <c r="FF179" i="2" s="1"/>
  <c r="FE174" i="2"/>
  <c r="FF174" i="2" s="1"/>
  <c r="FE166" i="2"/>
  <c r="FF166" i="2" s="1"/>
  <c r="FE40" i="2"/>
  <c r="FF40" i="2" s="1"/>
  <c r="FE154" i="2"/>
  <c r="FF154" i="2" s="1"/>
  <c r="FE147" i="2"/>
  <c r="FF147" i="2" s="1"/>
  <c r="FE139" i="2"/>
  <c r="FF139" i="2" s="1"/>
  <c r="FE132" i="2"/>
  <c r="FF132" i="2" s="1"/>
  <c r="FE126" i="2"/>
  <c r="FF126" i="2" s="1"/>
  <c r="FE120" i="2"/>
  <c r="FF120" i="2" s="1"/>
  <c r="FE113" i="2"/>
  <c r="FF113" i="2" s="1"/>
  <c r="FO34" i="2" s="1"/>
  <c r="FE108" i="2"/>
  <c r="FF108" i="2" s="1"/>
  <c r="FE102" i="2"/>
  <c r="FF102" i="2" s="1"/>
  <c r="FE95" i="2"/>
  <c r="FF95" i="2" s="1"/>
  <c r="FE88" i="2"/>
  <c r="FF88" i="2" s="1"/>
  <c r="FO2" i="2" s="1"/>
  <c r="FA230" i="2"/>
  <c r="FB230" i="2" s="1"/>
  <c r="FA224" i="2"/>
  <c r="FB224" i="2" s="1"/>
  <c r="FA218" i="2"/>
  <c r="FB218" i="2" s="1"/>
  <c r="FA211" i="2"/>
  <c r="FB211" i="2" s="1"/>
  <c r="FA204" i="2"/>
  <c r="FB204" i="2" s="1"/>
  <c r="FA198" i="2"/>
  <c r="FB198" i="2" s="1"/>
  <c r="FA45" i="2"/>
  <c r="FB45" i="2" s="1"/>
  <c r="FA44" i="2"/>
  <c r="FB44" i="2" s="1"/>
  <c r="FA81" i="2"/>
  <c r="FB81" i="2" s="1"/>
  <c r="FA176" i="2"/>
  <c r="FB176" i="2" s="1"/>
  <c r="FA168" i="2"/>
  <c r="FB168" i="2" s="1"/>
  <c r="FA161" i="2"/>
  <c r="FB161" i="2" s="1"/>
  <c r="FA156" i="2"/>
  <c r="FB156" i="2" s="1"/>
  <c r="FA149" i="2"/>
  <c r="FB149" i="2" s="1"/>
  <c r="FA141" i="2"/>
  <c r="FB141" i="2" s="1"/>
  <c r="FA134" i="2"/>
  <c r="FB134" i="2" s="1"/>
  <c r="FA128" i="2"/>
  <c r="FB128" i="2" s="1"/>
  <c r="FA121" i="2"/>
  <c r="FB121" i="2" s="1"/>
  <c r="FA115" i="2"/>
  <c r="FB115" i="2" s="1"/>
  <c r="FA3" i="2"/>
  <c r="FB3" i="2" s="1"/>
  <c r="FA25" i="2"/>
  <c r="FB25" i="2" s="1"/>
  <c r="FA97" i="2"/>
  <c r="FB97" i="2" s="1"/>
  <c r="FA32" i="2"/>
  <c r="FB32" i="2" s="1"/>
  <c r="FC372" i="2"/>
  <c r="FD372" i="2" s="1"/>
  <c r="FC365" i="2"/>
  <c r="FD365" i="2" s="1"/>
  <c r="FC361" i="2"/>
  <c r="FD361" i="2" s="1"/>
  <c r="FC354" i="2"/>
  <c r="FD354" i="2" s="1"/>
  <c r="FC348" i="2"/>
  <c r="FD348" i="2" s="1"/>
  <c r="FC341" i="2"/>
  <c r="FD341" i="2" s="1"/>
  <c r="FC335" i="2"/>
  <c r="FD335" i="2" s="1"/>
  <c r="FC73" i="2"/>
  <c r="FD73" i="2" s="1"/>
  <c r="FC323" i="2"/>
  <c r="FD323" i="2" s="1"/>
  <c r="FC317" i="2"/>
  <c r="FD317" i="2" s="1"/>
  <c r="FC311" i="2"/>
  <c r="FD311" i="2" s="1"/>
  <c r="FC305" i="2"/>
  <c r="FD305" i="2" s="1"/>
  <c r="FC299" i="2"/>
  <c r="FD299" i="2" s="1"/>
  <c r="FC295" i="2"/>
  <c r="FD295" i="2" s="1"/>
  <c r="FC289" i="2"/>
  <c r="FD289" i="2" s="1"/>
  <c r="FC282" i="2"/>
  <c r="FD282" i="2" s="1"/>
  <c r="FC275" i="2"/>
  <c r="FD275" i="2" s="1"/>
  <c r="FC268" i="2"/>
  <c r="FD268" i="2" s="1"/>
  <c r="FC262" i="2"/>
  <c r="FD262" i="2" s="1"/>
  <c r="FC256" i="2"/>
  <c r="FD256" i="2" s="1"/>
  <c r="FC252" i="2"/>
  <c r="FD252" i="2" s="1"/>
  <c r="FC247" i="2"/>
  <c r="FD247" i="2" s="1"/>
  <c r="FC24" i="2"/>
  <c r="FD24" i="2" s="1"/>
  <c r="FC235" i="2"/>
  <c r="FD235" i="2" s="1"/>
  <c r="FC228" i="2"/>
  <c r="FD228" i="2" s="1"/>
  <c r="FC223" i="2"/>
  <c r="FD223" i="2" s="1"/>
  <c r="FC216" i="2"/>
  <c r="FD216" i="2" s="1"/>
  <c r="FC209" i="2"/>
  <c r="FD209" i="2" s="1"/>
  <c r="FC48" i="2"/>
  <c r="FD48" i="2" s="1"/>
  <c r="FC197" i="2"/>
  <c r="FD197" i="2" s="1"/>
  <c r="FC190" i="2"/>
  <c r="FD190" i="2" s="1"/>
  <c r="FC184" i="2"/>
  <c r="FD184" i="2" s="1"/>
  <c r="FC179" i="2"/>
  <c r="FD179" i="2" s="1"/>
  <c r="FC174" i="2"/>
  <c r="FD174" i="2" s="1"/>
  <c r="FC166" i="2"/>
  <c r="FD166" i="2" s="1"/>
  <c r="FC40" i="2"/>
  <c r="FD40" i="2" s="1"/>
  <c r="FC154" i="2"/>
  <c r="FD154" i="2" s="1"/>
  <c r="FC147" i="2"/>
  <c r="FD147" i="2" s="1"/>
  <c r="FC139" i="2"/>
  <c r="FD139" i="2" s="1"/>
  <c r="FC132" i="2"/>
  <c r="FD132" i="2" s="1"/>
  <c r="FC126" i="2"/>
  <c r="FD126" i="2" s="1"/>
  <c r="FC120" i="2"/>
  <c r="FD120" i="2" s="1"/>
  <c r="FC113" i="2"/>
  <c r="FD113" i="2" s="1"/>
  <c r="FC108" i="2"/>
  <c r="FD108" i="2" s="1"/>
  <c r="FC102" i="2"/>
  <c r="FD102" i="2" s="1"/>
  <c r="FC95" i="2"/>
  <c r="FD95" i="2" s="1"/>
  <c r="FC88" i="2"/>
  <c r="FD88" i="2" s="1"/>
  <c r="FC369" i="2"/>
  <c r="FD369" i="2" s="1"/>
  <c r="FC21" i="2"/>
  <c r="FD21" i="2" s="1"/>
  <c r="FC358" i="2"/>
  <c r="FD358" i="2" s="1"/>
  <c r="FC352" i="2"/>
  <c r="FD352" i="2" s="1"/>
  <c r="FC346" i="2"/>
  <c r="FD346" i="2" s="1"/>
  <c r="FC338" i="2"/>
  <c r="FD338" i="2" s="1"/>
  <c r="FC332" i="2"/>
  <c r="FD332" i="2" s="1"/>
  <c r="FC328" i="2"/>
  <c r="FD328" i="2" s="1"/>
  <c r="FC320" i="2"/>
  <c r="FD320" i="2" s="1"/>
  <c r="FC314" i="2"/>
  <c r="FD314" i="2" s="1"/>
  <c r="FC310" i="2"/>
  <c r="FD310" i="2" s="1"/>
  <c r="FC302" i="2"/>
  <c r="FD302" i="2" s="1"/>
  <c r="FC66" i="2"/>
  <c r="FD66" i="2" s="1"/>
  <c r="FC64" i="2"/>
  <c r="FD64" i="2" s="1"/>
  <c r="FC287" i="2"/>
  <c r="FD287" i="2" s="1"/>
  <c r="FC280" i="2"/>
  <c r="FD280" i="2" s="1"/>
  <c r="FC272" i="2"/>
  <c r="FD272" i="2" s="1"/>
  <c r="FC265" i="2"/>
  <c r="FD265" i="2" s="1"/>
  <c r="FC260" i="2"/>
  <c r="FD260" i="2" s="1"/>
  <c r="FC57" i="2"/>
  <c r="FD57" i="2" s="1"/>
  <c r="FC56" i="2"/>
  <c r="FD56" i="2" s="1"/>
  <c r="FC244" i="2"/>
  <c r="FD244" i="2" s="1"/>
  <c r="FC240" i="2"/>
  <c r="FD240" i="2" s="1"/>
  <c r="FC51" i="2"/>
  <c r="FD51" i="2" s="1"/>
  <c r="FC226" i="2"/>
  <c r="FD226" i="2" s="1"/>
  <c r="FC220" i="2"/>
  <c r="FD220" i="2" s="1"/>
  <c r="FC213" i="2"/>
  <c r="FD213" i="2" s="1"/>
  <c r="FC29" i="2"/>
  <c r="FD29" i="2" s="1"/>
  <c r="FC201" i="2"/>
  <c r="FD201" i="2" s="1"/>
  <c r="FC194" i="2"/>
  <c r="FD194" i="2" s="1"/>
  <c r="FC188" i="2"/>
  <c r="FD188" i="2" s="1"/>
  <c r="FC182" i="2"/>
  <c r="FD182" i="2" s="1"/>
  <c r="FC80" i="2"/>
  <c r="FD80" i="2" s="1"/>
  <c r="FC171" i="2"/>
  <c r="FD171" i="2" s="1"/>
  <c r="FC163" i="2"/>
  <c r="FD163" i="2" s="1"/>
  <c r="FC39" i="2"/>
  <c r="FD39" i="2" s="1"/>
  <c r="FC151" i="2"/>
  <c r="FD151" i="2" s="1"/>
  <c r="FC144" i="2"/>
  <c r="FD144" i="2" s="1"/>
  <c r="FC370" i="2"/>
  <c r="FD370" i="2" s="1"/>
  <c r="FC363" i="2"/>
  <c r="FD363" i="2" s="1"/>
  <c r="FC359" i="2"/>
  <c r="FD359" i="2" s="1"/>
  <c r="FC19" i="2"/>
  <c r="FD19" i="2" s="1"/>
  <c r="FC347" i="2"/>
  <c r="FD347" i="2" s="1"/>
  <c r="FC339" i="2"/>
  <c r="FD339" i="2" s="1"/>
  <c r="FC333" i="2"/>
  <c r="FD333" i="2" s="1"/>
  <c r="FC72" i="2"/>
  <c r="FD72" i="2" s="1"/>
  <c r="FC321" i="2"/>
  <c r="FD321" i="2" s="1"/>
  <c r="FC315" i="2"/>
  <c r="FD315" i="2" s="1"/>
  <c r="FC14" i="2"/>
  <c r="FD14" i="2" s="1"/>
  <c r="FC303" i="2"/>
  <c r="FD303" i="2" s="1"/>
  <c r="FC67" i="2"/>
  <c r="FD67" i="2" s="1"/>
  <c r="FC293" i="2"/>
  <c r="FD293" i="2" s="1"/>
  <c r="FC12" i="2"/>
  <c r="FD12" i="2" s="1"/>
  <c r="FC281" i="2"/>
  <c r="FD281" i="2" s="1"/>
  <c r="FC273" i="2"/>
  <c r="FD273" i="2" s="1"/>
  <c r="FC266" i="2"/>
  <c r="FD266" i="2" s="1"/>
  <c r="FC60" i="2"/>
  <c r="FD60" i="2" s="1"/>
  <c r="FC10" i="2"/>
  <c r="FD10" i="2" s="1"/>
  <c r="FC250" i="2"/>
  <c r="FD250" i="2" s="1"/>
  <c r="FC245" i="2"/>
  <c r="FD245" i="2" s="1"/>
  <c r="FC241" i="2"/>
  <c r="FD241" i="2" s="1"/>
  <c r="FC233" i="2"/>
  <c r="FD233" i="2" s="1"/>
  <c r="FC50" i="2"/>
  <c r="FD50" i="2" s="1"/>
  <c r="FC221" i="2"/>
  <c r="FD221" i="2" s="1"/>
  <c r="FC214" i="2"/>
  <c r="FD214" i="2" s="1"/>
  <c r="FC207" i="2"/>
  <c r="FD207" i="2" s="1"/>
  <c r="FC202" i="2"/>
  <c r="FD202" i="2" s="1"/>
  <c r="FC195" i="2"/>
  <c r="FD195" i="2" s="1"/>
  <c r="FC189" i="2"/>
  <c r="FD189" i="2" s="1"/>
  <c r="FC28" i="2"/>
  <c r="FD28" i="2" s="1"/>
  <c r="FC178" i="2"/>
  <c r="FD178" i="2" s="1"/>
  <c r="FC172" i="2"/>
  <c r="FD172" i="2" s="1"/>
  <c r="FC164" i="2"/>
  <c r="FD164" i="2" s="1"/>
  <c r="FC158" i="2"/>
  <c r="FD158" i="2" s="1"/>
  <c r="FC152" i="2"/>
  <c r="FD152" i="2" s="1"/>
  <c r="FC145" i="2"/>
  <c r="FD145" i="2" s="1"/>
  <c r="FC37" i="2"/>
  <c r="FD37" i="2" s="1"/>
  <c r="FC4" i="2"/>
  <c r="FD4" i="2" s="1"/>
  <c r="FC36" i="2"/>
  <c r="FD36" i="2" s="1"/>
  <c r="FC118" i="2"/>
  <c r="FD118" i="2" s="1"/>
  <c r="FC112" i="2"/>
  <c r="FD112" i="2" s="1"/>
  <c r="FC106" i="2"/>
  <c r="FD106" i="2" s="1"/>
  <c r="FC100" i="2"/>
  <c r="FD100" i="2" s="1"/>
  <c r="FC93" i="2"/>
  <c r="FD93" i="2" s="1"/>
  <c r="FC22" i="2"/>
  <c r="FD22" i="2" s="1"/>
  <c r="FC362" i="2"/>
  <c r="FD362" i="2" s="1"/>
  <c r="FC357" i="2"/>
  <c r="FD357" i="2" s="1"/>
  <c r="FC351" i="2"/>
  <c r="FD351" i="2" s="1"/>
  <c r="FC345" i="2"/>
  <c r="FD345" i="2" s="1"/>
  <c r="FC77" i="2"/>
  <c r="FD77" i="2" s="1"/>
  <c r="FC331" i="2"/>
  <c r="FD331" i="2" s="1"/>
  <c r="FC327" i="2"/>
  <c r="FD327" i="2" s="1"/>
  <c r="FC71" i="2"/>
  <c r="FD71" i="2" s="1"/>
  <c r="FC313" i="2"/>
  <c r="FD313" i="2" s="1"/>
  <c r="FC368" i="2"/>
  <c r="FD368" i="2" s="1"/>
  <c r="FC78" i="2"/>
  <c r="FD78" i="2" s="1"/>
  <c r="FC86" i="2"/>
  <c r="FD86" i="2" s="1"/>
  <c r="FC350" i="2"/>
  <c r="FD350" i="2" s="1"/>
  <c r="FC344" i="2"/>
  <c r="FD344" i="2" s="1"/>
  <c r="FC76" i="2"/>
  <c r="FD76" i="2" s="1"/>
  <c r="FC75" i="2"/>
  <c r="FD75" i="2" s="1"/>
  <c r="FC326" i="2"/>
  <c r="FD326" i="2" s="1"/>
  <c r="FC319" i="2"/>
  <c r="FD319" i="2" s="1"/>
  <c r="FC70" i="2"/>
  <c r="FD70" i="2" s="1"/>
  <c r="FC308" i="2"/>
  <c r="FD308" i="2" s="1"/>
  <c r="FC13" i="2"/>
  <c r="FD13" i="2" s="1"/>
  <c r="FC298" i="2"/>
  <c r="FD298" i="2" s="1"/>
  <c r="FC63" i="2"/>
  <c r="FD63" i="2" s="1"/>
  <c r="FC285" i="2"/>
  <c r="FD285" i="2" s="1"/>
  <c r="FC278" i="2"/>
  <c r="FD278" i="2" s="1"/>
  <c r="FC62" i="2"/>
  <c r="FD62" i="2" s="1"/>
  <c r="FC264" i="2"/>
  <c r="FD264" i="2" s="1"/>
  <c r="FC259" i="2"/>
  <c r="FD259" i="2" s="1"/>
  <c r="FC254" i="2"/>
  <c r="FD254" i="2" s="1"/>
  <c r="FC249" i="2"/>
  <c r="FD249" i="2" s="1"/>
  <c r="FC52" i="2"/>
  <c r="FD52" i="2" s="1"/>
  <c r="FC238" i="2"/>
  <c r="FD238" i="2" s="1"/>
  <c r="FC231" i="2"/>
  <c r="FD231" i="2" s="1"/>
  <c r="FC225" i="2"/>
  <c r="FD225" i="2" s="1"/>
  <c r="FC83" i="2"/>
  <c r="FD83" i="2" s="1"/>
  <c r="FC212" i="2"/>
  <c r="FD212" i="2" s="1"/>
  <c r="FC205" i="2"/>
  <c r="FD205" i="2" s="1"/>
  <c r="FC199" i="2"/>
  <c r="FD199" i="2" s="1"/>
  <c r="FC192" i="2"/>
  <c r="FD192" i="2" s="1"/>
  <c r="FC186" i="2"/>
  <c r="FD186" i="2" s="1"/>
  <c r="FC181" i="2"/>
  <c r="FD181" i="2" s="1"/>
  <c r="FA79" i="2"/>
  <c r="FB79" i="2" s="1"/>
  <c r="FA366" i="2"/>
  <c r="FB366" i="2" s="1"/>
  <c r="FA20" i="2"/>
  <c r="FB20" i="2" s="1"/>
  <c r="FA355" i="2"/>
  <c r="FB355" i="2" s="1"/>
  <c r="FA31" i="2"/>
  <c r="FB31" i="2" s="1"/>
  <c r="FA342" i="2"/>
  <c r="FB342" i="2" s="1"/>
  <c r="FA336" i="2"/>
  <c r="FB336" i="2" s="1"/>
  <c r="FA74" i="2"/>
  <c r="FB74" i="2" s="1"/>
  <c r="FA324" i="2"/>
  <c r="FB324" i="2" s="1"/>
  <c r="FA318" i="2"/>
  <c r="FB318" i="2" s="1"/>
  <c r="FA16" i="2"/>
  <c r="FB16" i="2" s="1"/>
  <c r="FA306" i="2"/>
  <c r="FB306" i="2" s="1"/>
  <c r="FA300" i="2"/>
  <c r="FB300" i="2" s="1"/>
  <c r="FA296" i="2"/>
  <c r="FB296" i="2" s="1"/>
  <c r="FA290" i="2"/>
  <c r="FB290" i="2" s="1"/>
  <c r="FA283" i="2"/>
  <c r="FB283" i="2" s="1"/>
  <c r="FA276" i="2"/>
  <c r="FB276" i="2" s="1"/>
  <c r="FA269" i="2"/>
  <c r="FB269" i="2" s="1"/>
  <c r="FA263" i="2"/>
  <c r="FB263" i="2" s="1"/>
  <c r="FA257" i="2"/>
  <c r="FB257" i="2" s="1"/>
  <c r="FA84" i="2"/>
  <c r="FB84" i="2" s="1"/>
  <c r="FA54" i="2"/>
  <c r="FB54" i="2" s="1"/>
  <c r="FA30" i="2"/>
  <c r="FB30" i="2" s="1"/>
  <c r="FA236" i="2"/>
  <c r="FB236" i="2" s="1"/>
  <c r="FA229" i="2"/>
  <c r="FB229" i="2" s="1"/>
  <c r="FA8" i="2"/>
  <c r="FB8" i="2" s="1"/>
  <c r="FA217" i="2"/>
  <c r="FB217" i="2" s="1"/>
  <c r="FA210" i="2"/>
  <c r="FB210" i="2" s="1"/>
  <c r="FA203" i="2"/>
  <c r="FB203" i="2" s="1"/>
  <c r="FA46" i="2"/>
  <c r="FB46" i="2" s="1"/>
  <c r="FA191" i="2"/>
  <c r="FB191" i="2" s="1"/>
  <c r="FA185" i="2"/>
  <c r="FB185" i="2" s="1"/>
  <c r="FA180" i="2"/>
  <c r="FB180" i="2" s="1"/>
  <c r="FA175" i="2"/>
  <c r="FB175" i="2" s="1"/>
  <c r="FA167" i="2"/>
  <c r="FB167" i="2" s="1"/>
  <c r="FA160" i="2"/>
  <c r="FB160" i="2" s="1"/>
  <c r="FA155" i="2"/>
  <c r="FB155" i="2" s="1"/>
  <c r="FA148" i="2"/>
  <c r="FB148" i="2" s="1"/>
  <c r="FA140" i="2"/>
  <c r="FB140" i="2" s="1"/>
  <c r="FA133" i="2"/>
  <c r="FB133" i="2" s="1"/>
  <c r="FA127" i="2"/>
  <c r="FB127" i="2" s="1"/>
  <c r="FA35" i="2"/>
  <c r="FB35" i="2" s="1"/>
  <c r="FA114" i="2"/>
  <c r="FB114" i="2" s="1"/>
  <c r="FA109" i="2"/>
  <c r="FB109" i="2" s="1"/>
  <c r="FA103" i="2"/>
  <c r="FB103" i="2" s="1"/>
  <c r="FA96" i="2"/>
  <c r="FB96" i="2" s="1"/>
  <c r="FA89" i="2"/>
  <c r="FB89" i="2" s="1"/>
  <c r="EW22" i="2"/>
  <c r="EX22" i="2" s="1"/>
  <c r="EW362" i="2"/>
  <c r="EX362" i="2" s="1"/>
  <c r="EW357" i="2"/>
  <c r="EX357" i="2" s="1"/>
  <c r="EW351" i="2"/>
  <c r="EX351" i="2" s="1"/>
  <c r="EW345" i="2"/>
  <c r="EX345" i="2" s="1"/>
  <c r="EW77" i="2"/>
  <c r="EX77" i="2" s="1"/>
  <c r="EW331" i="2"/>
  <c r="EX331" i="2" s="1"/>
  <c r="EW327" i="2"/>
  <c r="EX327" i="2" s="1"/>
  <c r="EW71" i="2"/>
  <c r="EX71" i="2" s="1"/>
  <c r="EW313" i="2"/>
  <c r="EX313" i="2" s="1"/>
  <c r="EW309" i="2"/>
  <c r="EX309" i="2" s="1"/>
  <c r="EW69" i="2"/>
  <c r="EX69" i="2" s="1"/>
  <c r="EW65" i="2"/>
  <c r="EX65" i="2" s="1"/>
  <c r="EW292" i="2"/>
  <c r="EX292" i="2" s="1"/>
  <c r="EW286" i="2"/>
  <c r="EX286" i="2" s="1"/>
  <c r="EW279" i="2"/>
  <c r="EX279" i="2" s="1"/>
  <c r="EW271" i="2"/>
  <c r="EX271" i="2" s="1"/>
  <c r="EW85" i="2"/>
  <c r="EX85" i="2" s="1"/>
  <c r="EW59" i="2"/>
  <c r="EX59" i="2" s="1"/>
  <c r="EW255" i="2"/>
  <c r="EX255" i="2" s="1"/>
  <c r="EW55" i="2"/>
  <c r="EX55" i="2" s="1"/>
  <c r="EW53" i="2"/>
  <c r="EX53" i="2" s="1"/>
  <c r="EW239" i="2"/>
  <c r="EX239" i="2" s="1"/>
  <c r="EW232" i="2"/>
  <c r="EX232" i="2" s="1"/>
  <c r="EW9" i="2"/>
  <c r="EX9" i="2" s="1"/>
  <c r="EW219" i="2"/>
  <c r="EX219" i="2" s="1"/>
  <c r="EW49" i="2"/>
  <c r="EX49" i="2" s="1"/>
  <c r="EW206" i="2"/>
  <c r="EX206" i="2" s="1"/>
  <c r="EW200" i="2"/>
  <c r="EX200" i="2" s="1"/>
  <c r="EW193" i="2"/>
  <c r="EX193" i="2" s="1"/>
  <c r="EW187" i="2"/>
  <c r="EX187" i="2" s="1"/>
  <c r="FC137" i="2"/>
  <c r="FD137" i="2" s="1"/>
  <c r="FA205" i="2"/>
  <c r="FB205" i="2" s="1"/>
  <c r="EY370" i="2"/>
  <c r="EZ370" i="2" s="1"/>
  <c r="EY363" i="2"/>
  <c r="EZ363" i="2" s="1"/>
  <c r="EY359" i="2"/>
  <c r="EZ359" i="2" s="1"/>
  <c r="EY19" i="2"/>
  <c r="EZ19" i="2" s="1"/>
  <c r="EY347" i="2"/>
  <c r="EZ347" i="2" s="1"/>
  <c r="EY339" i="2"/>
  <c r="EZ339" i="2" s="1"/>
  <c r="EY333" i="2"/>
  <c r="EZ333" i="2" s="1"/>
  <c r="EY72" i="2"/>
  <c r="EZ72" i="2" s="1"/>
  <c r="EY321" i="2"/>
  <c r="EZ321" i="2" s="1"/>
  <c r="EY315" i="2"/>
  <c r="EZ315" i="2" s="1"/>
  <c r="EY14" i="2"/>
  <c r="EZ14" i="2" s="1"/>
  <c r="EY303" i="2"/>
  <c r="EZ303" i="2" s="1"/>
  <c r="EY67" i="2"/>
  <c r="EZ67" i="2" s="1"/>
  <c r="EY293" i="2"/>
  <c r="EZ293" i="2" s="1"/>
  <c r="EY12" i="2"/>
  <c r="EZ12" i="2" s="1"/>
  <c r="EY281" i="2"/>
  <c r="EZ281" i="2" s="1"/>
  <c r="EY273" i="2"/>
  <c r="EZ273" i="2" s="1"/>
  <c r="EY266" i="2"/>
  <c r="EZ266" i="2" s="1"/>
  <c r="EY60" i="2"/>
  <c r="EZ60" i="2" s="1"/>
  <c r="EY10" i="2"/>
  <c r="EZ10" i="2" s="1"/>
  <c r="EY250" i="2"/>
  <c r="EZ250" i="2" s="1"/>
  <c r="EY245" i="2"/>
  <c r="EZ245" i="2" s="1"/>
  <c r="EY241" i="2"/>
  <c r="EZ241" i="2" s="1"/>
  <c r="EY233" i="2"/>
  <c r="EZ233" i="2" s="1"/>
  <c r="EY50" i="2"/>
  <c r="EZ50" i="2" s="1"/>
  <c r="EY221" i="2"/>
  <c r="EZ221" i="2" s="1"/>
  <c r="EY214" i="2"/>
  <c r="EZ214" i="2" s="1"/>
  <c r="EY207" i="2"/>
  <c r="EZ207" i="2" s="1"/>
  <c r="EY202" i="2"/>
  <c r="EZ202" i="2" s="1"/>
  <c r="EY195" i="2"/>
  <c r="EZ195" i="2" s="1"/>
  <c r="EY189" i="2"/>
  <c r="EZ189" i="2" s="1"/>
  <c r="EY28" i="2"/>
  <c r="EZ28" i="2" s="1"/>
  <c r="EY178" i="2"/>
  <c r="EZ178" i="2" s="1"/>
  <c r="EY172" i="2"/>
  <c r="EZ172" i="2" s="1"/>
  <c r="EY164" i="2"/>
  <c r="EZ164" i="2" s="1"/>
  <c r="EY158" i="2"/>
  <c r="EZ158" i="2" s="1"/>
  <c r="EY152" i="2"/>
  <c r="EZ152" i="2" s="1"/>
  <c r="EY145" i="2"/>
  <c r="EZ145" i="2" s="1"/>
  <c r="EY37" i="2"/>
  <c r="EZ37" i="2" s="1"/>
  <c r="EY4" i="2"/>
  <c r="EZ4" i="2" s="1"/>
  <c r="EY36" i="2"/>
  <c r="EZ36" i="2" s="1"/>
  <c r="EY118" i="2"/>
  <c r="EZ118" i="2" s="1"/>
  <c r="EY112" i="2"/>
  <c r="EZ112" i="2" s="1"/>
  <c r="EY106" i="2"/>
  <c r="EZ106" i="2" s="1"/>
  <c r="EY100" i="2"/>
  <c r="EZ100" i="2" s="1"/>
  <c r="EY93" i="2"/>
  <c r="EZ93" i="2" s="1"/>
  <c r="EW189" i="2"/>
  <c r="EX189" i="2" s="1"/>
  <c r="EW37" i="2"/>
  <c r="EX37" i="2" s="1"/>
  <c r="EY369" i="2"/>
  <c r="EZ369" i="2" s="1"/>
  <c r="EY21" i="2"/>
  <c r="EZ21" i="2" s="1"/>
  <c r="EY358" i="2"/>
  <c r="EZ358" i="2" s="1"/>
  <c r="EY352" i="2"/>
  <c r="EZ352" i="2" s="1"/>
  <c r="EY346" i="2"/>
  <c r="EZ346" i="2" s="1"/>
  <c r="EY338" i="2"/>
  <c r="EZ338" i="2" s="1"/>
  <c r="EY332" i="2"/>
  <c r="EZ332" i="2" s="1"/>
  <c r="EY328" i="2"/>
  <c r="EZ328" i="2" s="1"/>
  <c r="EY320" i="2"/>
  <c r="EZ320" i="2" s="1"/>
  <c r="EY314" i="2"/>
  <c r="EZ314" i="2" s="1"/>
  <c r="EY310" i="2"/>
  <c r="EZ310" i="2" s="1"/>
  <c r="EY302" i="2"/>
  <c r="EZ302" i="2" s="1"/>
  <c r="EY66" i="2"/>
  <c r="EZ66" i="2" s="1"/>
  <c r="EY64" i="2"/>
  <c r="EZ64" i="2" s="1"/>
  <c r="EY287" i="2"/>
  <c r="EZ287" i="2" s="1"/>
  <c r="EY280" i="2"/>
  <c r="EZ280" i="2" s="1"/>
  <c r="EY272" i="2"/>
  <c r="EZ272" i="2" s="1"/>
  <c r="EY265" i="2"/>
  <c r="EZ265" i="2" s="1"/>
  <c r="EY260" i="2"/>
  <c r="EZ260" i="2" s="1"/>
  <c r="EY57" i="2"/>
  <c r="EZ57" i="2" s="1"/>
  <c r="EY56" i="2"/>
  <c r="EZ56" i="2" s="1"/>
  <c r="EY244" i="2"/>
  <c r="EZ244" i="2" s="1"/>
  <c r="EY240" i="2"/>
  <c r="EZ240" i="2" s="1"/>
  <c r="EY51" i="2"/>
  <c r="EZ51" i="2" s="1"/>
  <c r="EY226" i="2"/>
  <c r="EZ226" i="2" s="1"/>
  <c r="EY220" i="2"/>
  <c r="EZ220" i="2" s="1"/>
  <c r="EY213" i="2"/>
  <c r="EZ213" i="2" s="1"/>
  <c r="EY29" i="2"/>
  <c r="EZ29" i="2" s="1"/>
  <c r="EY201" i="2"/>
  <c r="EZ201" i="2" s="1"/>
  <c r="EY194" i="2"/>
  <c r="EZ194" i="2" s="1"/>
  <c r="EY188" i="2"/>
  <c r="EZ188" i="2" s="1"/>
  <c r="EY182" i="2"/>
  <c r="EZ182" i="2" s="1"/>
  <c r="EY80" i="2"/>
  <c r="EZ80" i="2" s="1"/>
  <c r="EY171" i="2"/>
  <c r="EZ171" i="2" s="1"/>
  <c r="EY163" i="2"/>
  <c r="EZ163" i="2" s="1"/>
  <c r="EY39" i="2"/>
  <c r="EZ39" i="2" s="1"/>
  <c r="EY151" i="2"/>
  <c r="EZ151" i="2" s="1"/>
  <c r="EY144" i="2"/>
  <c r="EZ144" i="2" s="1"/>
  <c r="EY137" i="2"/>
  <c r="EZ137" i="2" s="1"/>
  <c r="EY131" i="2"/>
  <c r="EZ131" i="2" s="1"/>
  <c r="EY124" i="2"/>
  <c r="EZ124" i="2" s="1"/>
  <c r="EY117" i="2"/>
  <c r="EZ117" i="2" s="1"/>
  <c r="EY27" i="2"/>
  <c r="EZ27" i="2" s="1"/>
  <c r="EY26" i="2"/>
  <c r="EZ26" i="2" s="1"/>
  <c r="EY99" i="2"/>
  <c r="EZ99" i="2" s="1"/>
  <c r="EY92" i="2"/>
  <c r="EZ92" i="2" s="1"/>
  <c r="EW82" i="2"/>
  <c r="EX82" i="2" s="1"/>
  <c r="EW42" i="2"/>
  <c r="EX42" i="2" s="1"/>
  <c r="EW170" i="2"/>
  <c r="EX170" i="2" s="1"/>
  <c r="EW41" i="2"/>
  <c r="EX41" i="2" s="1"/>
  <c r="EW38" i="2"/>
  <c r="EX38" i="2" s="1"/>
  <c r="EW150" i="2"/>
  <c r="EX150" i="2" s="1"/>
  <c r="EW143" i="2"/>
  <c r="EX143" i="2" s="1"/>
  <c r="EW136" i="2"/>
  <c r="EX136" i="2" s="1"/>
  <c r="EW130" i="2"/>
  <c r="EX130" i="2" s="1"/>
  <c r="EW123" i="2"/>
  <c r="EX123" i="2" s="1"/>
  <c r="EW34" i="2"/>
  <c r="EX34" i="2" s="1"/>
  <c r="EW111" i="2"/>
  <c r="EX111" i="2" s="1"/>
  <c r="EW105" i="2"/>
  <c r="EX105" i="2" s="1"/>
  <c r="EW2" i="2"/>
  <c r="EX2" i="2" s="1"/>
  <c r="EW91" i="2"/>
  <c r="EX91" i="2" s="1"/>
  <c r="EW338" i="2"/>
  <c r="EX338" i="2" s="1"/>
  <c r="EW64" i="2"/>
  <c r="EX64" i="2" s="1"/>
  <c r="EW244" i="2"/>
  <c r="EX244" i="2" s="1"/>
  <c r="EY88" i="2"/>
  <c r="EZ88" i="2" s="1"/>
  <c r="EY368" i="2"/>
  <c r="EZ368" i="2" s="1"/>
  <c r="EY78" i="2"/>
  <c r="EZ78" i="2" s="1"/>
  <c r="EY86" i="2"/>
  <c r="EZ86" i="2" s="1"/>
  <c r="EY350" i="2"/>
  <c r="EZ350" i="2" s="1"/>
  <c r="EY344" i="2"/>
  <c r="EZ344" i="2" s="1"/>
  <c r="EY76" i="2"/>
  <c r="EZ76" i="2" s="1"/>
  <c r="EY75" i="2"/>
  <c r="EZ75" i="2" s="1"/>
  <c r="EY326" i="2"/>
  <c r="EZ326" i="2" s="1"/>
  <c r="EY319" i="2"/>
  <c r="EZ319" i="2" s="1"/>
  <c r="EY70" i="2"/>
  <c r="EZ70" i="2" s="1"/>
  <c r="EY308" i="2"/>
  <c r="EZ308" i="2" s="1"/>
  <c r="EY13" i="2"/>
  <c r="EZ13" i="2" s="1"/>
  <c r="EY298" i="2"/>
  <c r="EZ298" i="2" s="1"/>
  <c r="EY63" i="2"/>
  <c r="EZ63" i="2" s="1"/>
  <c r="EY285" i="2"/>
  <c r="EZ285" i="2" s="1"/>
  <c r="EY278" i="2"/>
  <c r="EZ278" i="2" s="1"/>
  <c r="EY62" i="2"/>
  <c r="EZ62" i="2" s="1"/>
  <c r="EY264" i="2"/>
  <c r="EZ264" i="2" s="1"/>
  <c r="EY259" i="2"/>
  <c r="EZ259" i="2" s="1"/>
  <c r="EY254" i="2"/>
  <c r="EZ254" i="2" s="1"/>
  <c r="EY249" i="2"/>
  <c r="EZ249" i="2" s="1"/>
  <c r="EY52" i="2"/>
  <c r="EZ52" i="2" s="1"/>
  <c r="EY238" i="2"/>
  <c r="EZ238" i="2" s="1"/>
  <c r="EY231" i="2"/>
  <c r="EZ231" i="2" s="1"/>
  <c r="EY225" i="2"/>
  <c r="EZ225" i="2" s="1"/>
  <c r="EY83" i="2"/>
  <c r="EZ83" i="2" s="1"/>
  <c r="EY212" i="2"/>
  <c r="EZ212" i="2" s="1"/>
  <c r="EY205" i="2"/>
  <c r="EZ205" i="2" s="1"/>
  <c r="EY199" i="2"/>
  <c r="EZ199" i="2" s="1"/>
  <c r="EY192" i="2"/>
  <c r="EZ192" i="2" s="1"/>
  <c r="EY186" i="2"/>
  <c r="EZ186" i="2" s="1"/>
  <c r="EY181" i="2"/>
  <c r="EZ181" i="2" s="1"/>
  <c r="EY177" i="2"/>
  <c r="EZ177" i="2" s="1"/>
  <c r="EY169" i="2"/>
  <c r="EZ169" i="2" s="1"/>
  <c r="EY162" i="2"/>
  <c r="EZ162" i="2" s="1"/>
  <c r="EY157" i="2"/>
  <c r="EZ157" i="2" s="1"/>
  <c r="EY6" i="2"/>
  <c r="EZ6" i="2" s="1"/>
  <c r="EY142" i="2"/>
  <c r="EZ142" i="2" s="1"/>
  <c r="EY135" i="2"/>
  <c r="EZ135" i="2" s="1"/>
  <c r="EY129" i="2"/>
  <c r="EZ129" i="2" s="1"/>
  <c r="EY122" i="2"/>
  <c r="EZ122" i="2" s="1"/>
  <c r="EY116" i="2"/>
  <c r="EZ116" i="2" s="1"/>
  <c r="EY110" i="2"/>
  <c r="EZ110" i="2" s="1"/>
  <c r="EY104" i="2"/>
  <c r="EZ104" i="2" s="1"/>
  <c r="EY98" i="2"/>
  <c r="EZ98" i="2" s="1"/>
  <c r="EY90" i="2"/>
  <c r="EZ90" i="2" s="1"/>
  <c r="FC131" i="2"/>
  <c r="FD131" i="2" s="1"/>
  <c r="FC124" i="2"/>
  <c r="FD124" i="2" s="1"/>
  <c r="FC117" i="2"/>
  <c r="FD117" i="2" s="1"/>
  <c r="FC27" i="2"/>
  <c r="FD27" i="2" s="1"/>
  <c r="FC26" i="2"/>
  <c r="FD26" i="2" s="1"/>
  <c r="FC99" i="2"/>
  <c r="FD99" i="2" s="1"/>
  <c r="FC92" i="2"/>
  <c r="FD92" i="2" s="1"/>
  <c r="FE79" i="2"/>
  <c r="FF79" i="2" s="1"/>
  <c r="FE366" i="2"/>
  <c r="FF366" i="2" s="1"/>
  <c r="FE20" i="2"/>
  <c r="FF20" i="2" s="1"/>
  <c r="FE355" i="2"/>
  <c r="FF355" i="2" s="1"/>
  <c r="FE31" i="2"/>
  <c r="FF31" i="2" s="1"/>
  <c r="FE342" i="2"/>
  <c r="FF342" i="2" s="1"/>
  <c r="FE336" i="2"/>
  <c r="FF336" i="2" s="1"/>
  <c r="FE74" i="2"/>
  <c r="FF74" i="2" s="1"/>
  <c r="FE324" i="2"/>
  <c r="FF324" i="2" s="1"/>
  <c r="FE318" i="2"/>
  <c r="FF318" i="2" s="1"/>
  <c r="FO299" i="2" s="1"/>
  <c r="FE16" i="2"/>
  <c r="FF16" i="2" s="1"/>
  <c r="FE306" i="2"/>
  <c r="FF306" i="2" s="1"/>
  <c r="FE300" i="2"/>
  <c r="FF300" i="2" s="1"/>
  <c r="FE296" i="2"/>
  <c r="FF296" i="2" s="1"/>
  <c r="FE290" i="2"/>
  <c r="FF290" i="2" s="1"/>
  <c r="FO259" i="2" s="1"/>
  <c r="FE283" i="2"/>
  <c r="FF283" i="2" s="1"/>
  <c r="FE276" i="2"/>
  <c r="FF276" i="2" s="1"/>
  <c r="FE269" i="2"/>
  <c r="FF269" i="2" s="1"/>
  <c r="FE263" i="2"/>
  <c r="FF263" i="2" s="1"/>
  <c r="FE257" i="2"/>
  <c r="FF257" i="2" s="1"/>
  <c r="FO219" i="2" s="1"/>
  <c r="FE84" i="2"/>
  <c r="FF84" i="2" s="1"/>
  <c r="FE54" i="2"/>
  <c r="FF54" i="2" s="1"/>
  <c r="FE30" i="2"/>
  <c r="FF30" i="2" s="1"/>
  <c r="FO195" i="2" s="1"/>
  <c r="FE236" i="2"/>
  <c r="FF236" i="2" s="1"/>
  <c r="FE229" i="2"/>
  <c r="FF229" i="2" s="1"/>
  <c r="FE8" i="2"/>
  <c r="FF8" i="2" s="1"/>
  <c r="FE217" i="2"/>
  <c r="FF217" i="2" s="1"/>
  <c r="FE210" i="2"/>
  <c r="FF210" i="2" s="1"/>
  <c r="FE203" i="2"/>
  <c r="FF203" i="2" s="1"/>
  <c r="FO147" i="2" s="1"/>
  <c r="FE46" i="2"/>
  <c r="FF46" i="2" s="1"/>
  <c r="FE191" i="2"/>
  <c r="FF191" i="2" s="1"/>
  <c r="FO131" i="2" s="1"/>
  <c r="FE185" i="2"/>
  <c r="FF185" i="2" s="1"/>
  <c r="FE180" i="2"/>
  <c r="FF180" i="2" s="1"/>
  <c r="FO115" i="2" s="1"/>
  <c r="FE175" i="2"/>
  <c r="FF175" i="2" s="1"/>
  <c r="FE167" i="2"/>
  <c r="FF167" i="2" s="1"/>
  <c r="FE160" i="2"/>
  <c r="FF160" i="2" s="1"/>
  <c r="FE155" i="2"/>
  <c r="FF155" i="2" s="1"/>
  <c r="FE148" i="2"/>
  <c r="FF148" i="2" s="1"/>
  <c r="FE140" i="2"/>
  <c r="FF140" i="2" s="1"/>
  <c r="FE133" i="2"/>
  <c r="FF133" i="2" s="1"/>
  <c r="FE127" i="2"/>
  <c r="FF127" i="2" s="1"/>
  <c r="FE35" i="2"/>
  <c r="FF35" i="2" s="1"/>
  <c r="FE114" i="2"/>
  <c r="FF114" i="2" s="1"/>
  <c r="FE109" i="2"/>
  <c r="FF109" i="2" s="1"/>
  <c r="FE103" i="2"/>
  <c r="FF103" i="2" s="1"/>
  <c r="FO19" i="2" s="1"/>
  <c r="FE96" i="2"/>
  <c r="FF96" i="2" s="1"/>
  <c r="FE89" i="2"/>
  <c r="FF89" i="2" s="1"/>
  <c r="FO3" i="2" s="1"/>
  <c r="FA368" i="2"/>
  <c r="FB368" i="2" s="1"/>
  <c r="FA78" i="2"/>
  <c r="FB78" i="2" s="1"/>
  <c r="FA86" i="2"/>
  <c r="FB86" i="2" s="1"/>
  <c r="FA350" i="2"/>
  <c r="FB350" i="2" s="1"/>
  <c r="FA344" i="2"/>
  <c r="FB344" i="2" s="1"/>
  <c r="FA76" i="2"/>
  <c r="FB76" i="2" s="1"/>
  <c r="FA75" i="2"/>
  <c r="FB75" i="2" s="1"/>
  <c r="FA326" i="2"/>
  <c r="FB326" i="2" s="1"/>
  <c r="FA319" i="2"/>
  <c r="FB319" i="2" s="1"/>
  <c r="FA70" i="2"/>
  <c r="FB70" i="2" s="1"/>
  <c r="FA308" i="2"/>
  <c r="FB308" i="2" s="1"/>
  <c r="FA13" i="2"/>
  <c r="FB13" i="2" s="1"/>
  <c r="FA298" i="2"/>
  <c r="FB298" i="2" s="1"/>
  <c r="FA63" i="2"/>
  <c r="FB63" i="2" s="1"/>
  <c r="FA285" i="2"/>
  <c r="FB285" i="2" s="1"/>
  <c r="FA278" i="2"/>
  <c r="FB278" i="2" s="1"/>
  <c r="FA62" i="2"/>
  <c r="FB62" i="2" s="1"/>
  <c r="FA264" i="2"/>
  <c r="FB264" i="2" s="1"/>
  <c r="FA259" i="2"/>
  <c r="FB259" i="2" s="1"/>
  <c r="FA254" i="2"/>
  <c r="FB254" i="2" s="1"/>
  <c r="FA249" i="2"/>
  <c r="FB249" i="2" s="1"/>
  <c r="FA52" i="2"/>
  <c r="FB52" i="2" s="1"/>
  <c r="FA238" i="2"/>
  <c r="FB238" i="2" s="1"/>
  <c r="FA231" i="2"/>
  <c r="FB231" i="2" s="1"/>
  <c r="FA225" i="2"/>
  <c r="FB225" i="2" s="1"/>
  <c r="FA83" i="2"/>
  <c r="FB83" i="2" s="1"/>
  <c r="FA212" i="2"/>
  <c r="FB212" i="2" s="1"/>
  <c r="FA199" i="2"/>
  <c r="FB199" i="2" s="1"/>
  <c r="FA192" i="2"/>
  <c r="FB192" i="2" s="1"/>
  <c r="FA186" i="2"/>
  <c r="FB186" i="2" s="1"/>
  <c r="FA181" i="2"/>
  <c r="FB181" i="2" s="1"/>
  <c r="FA177" i="2"/>
  <c r="FB177" i="2" s="1"/>
  <c r="FA169" i="2"/>
  <c r="FB169" i="2" s="1"/>
  <c r="FA162" i="2"/>
  <c r="FB162" i="2" s="1"/>
  <c r="FA157" i="2"/>
  <c r="FB157" i="2" s="1"/>
  <c r="FA6" i="2"/>
  <c r="FB6" i="2" s="1"/>
  <c r="FA142" i="2"/>
  <c r="FB142" i="2" s="1"/>
  <c r="FA135" i="2"/>
  <c r="FB135" i="2" s="1"/>
  <c r="FA129" i="2"/>
  <c r="FB129" i="2" s="1"/>
  <c r="FA122" i="2"/>
  <c r="FB122" i="2" s="1"/>
  <c r="FA116" i="2"/>
  <c r="FB116" i="2" s="1"/>
  <c r="FA110" i="2"/>
  <c r="FB110" i="2" s="1"/>
  <c r="FA104" i="2"/>
  <c r="FB104" i="2" s="1"/>
  <c r="FA98" i="2"/>
  <c r="FB98" i="2" s="1"/>
  <c r="FA90" i="2"/>
  <c r="FB90" i="2" s="1"/>
  <c r="FC177" i="2"/>
  <c r="FD177" i="2" s="1"/>
  <c r="FC169" i="2"/>
  <c r="FD169" i="2" s="1"/>
  <c r="FC162" i="2"/>
  <c r="FD162" i="2" s="1"/>
  <c r="FC157" i="2"/>
  <c r="FD157" i="2" s="1"/>
  <c r="FC6" i="2"/>
  <c r="FD6" i="2" s="1"/>
  <c r="FC142" i="2"/>
  <c r="FD142" i="2" s="1"/>
  <c r="FC135" i="2"/>
  <c r="FD135" i="2" s="1"/>
  <c r="FC129" i="2"/>
  <c r="FD129" i="2" s="1"/>
  <c r="FC122" i="2"/>
  <c r="FD122" i="2" s="1"/>
  <c r="FC116" i="2"/>
  <c r="FD116" i="2" s="1"/>
  <c r="FC110" i="2"/>
  <c r="FD110" i="2" s="1"/>
  <c r="FC104" i="2"/>
  <c r="FD104" i="2" s="1"/>
  <c r="FC98" i="2"/>
  <c r="FD98" i="2" s="1"/>
  <c r="FC90" i="2"/>
  <c r="FD90" i="2" s="1"/>
  <c r="EY372" i="2"/>
  <c r="EZ372" i="2" s="1"/>
  <c r="EY365" i="2"/>
  <c r="EZ365" i="2" s="1"/>
  <c r="EY361" i="2"/>
  <c r="EZ361" i="2" s="1"/>
  <c r="EY354" i="2"/>
  <c r="EZ354" i="2" s="1"/>
  <c r="EY348" i="2"/>
  <c r="EZ348" i="2" s="1"/>
  <c r="EY341" i="2"/>
  <c r="EZ341" i="2" s="1"/>
  <c r="EY335" i="2"/>
  <c r="EZ335" i="2" s="1"/>
  <c r="EY73" i="2"/>
  <c r="EZ73" i="2" s="1"/>
  <c r="EY323" i="2"/>
  <c r="EZ323" i="2" s="1"/>
  <c r="EY317" i="2"/>
  <c r="EZ317" i="2" s="1"/>
  <c r="EY311" i="2"/>
  <c r="EZ311" i="2" s="1"/>
  <c r="EY305" i="2"/>
  <c r="EZ305" i="2" s="1"/>
  <c r="EY299" i="2"/>
  <c r="EZ299" i="2" s="1"/>
  <c r="EY295" i="2"/>
  <c r="EZ295" i="2" s="1"/>
  <c r="EY289" i="2"/>
  <c r="EZ289" i="2" s="1"/>
  <c r="EY282" i="2"/>
  <c r="EZ282" i="2" s="1"/>
  <c r="EY275" i="2"/>
  <c r="EZ275" i="2" s="1"/>
  <c r="EY268" i="2"/>
  <c r="EZ268" i="2" s="1"/>
  <c r="EY262" i="2"/>
  <c r="EZ262" i="2" s="1"/>
  <c r="EY256" i="2"/>
  <c r="EZ256" i="2" s="1"/>
  <c r="EY252" i="2"/>
  <c r="EZ252" i="2" s="1"/>
  <c r="EY247" i="2"/>
  <c r="EZ247" i="2" s="1"/>
  <c r="EY24" i="2"/>
  <c r="EZ24" i="2" s="1"/>
  <c r="EY235" i="2"/>
  <c r="EZ235" i="2" s="1"/>
  <c r="EY228" i="2"/>
  <c r="EZ228" i="2" s="1"/>
  <c r="EY223" i="2"/>
  <c r="EZ223" i="2" s="1"/>
  <c r="EY216" i="2"/>
  <c r="EZ216" i="2" s="1"/>
  <c r="EY209" i="2"/>
  <c r="EZ209" i="2" s="1"/>
  <c r="EY48" i="2"/>
  <c r="EZ48" i="2" s="1"/>
  <c r="EY197" i="2"/>
  <c r="EZ197" i="2" s="1"/>
  <c r="EY190" i="2"/>
  <c r="EZ190" i="2" s="1"/>
  <c r="EY184" i="2"/>
  <c r="EZ184" i="2" s="1"/>
  <c r="EY179" i="2"/>
  <c r="EZ179" i="2" s="1"/>
  <c r="EY174" i="2"/>
  <c r="EZ174" i="2" s="1"/>
  <c r="EY166" i="2"/>
  <c r="EZ166" i="2" s="1"/>
  <c r="EY40" i="2"/>
  <c r="EZ40" i="2" s="1"/>
  <c r="EY154" i="2"/>
  <c r="EZ154" i="2" s="1"/>
  <c r="EY147" i="2"/>
  <c r="EZ147" i="2" s="1"/>
  <c r="EY139" i="2"/>
  <c r="EZ139" i="2" s="1"/>
  <c r="EY132" i="2"/>
  <c r="EZ132" i="2" s="1"/>
  <c r="EY126" i="2"/>
  <c r="EZ126" i="2" s="1"/>
  <c r="EY120" i="2"/>
  <c r="EZ120" i="2" s="1"/>
  <c r="EY113" i="2"/>
  <c r="EZ113" i="2" s="1"/>
  <c r="EY108" i="2"/>
  <c r="EZ108" i="2" s="1"/>
  <c r="EY102" i="2"/>
  <c r="EZ102" i="2" s="1"/>
  <c r="EY95" i="2"/>
  <c r="EZ95" i="2" s="1"/>
  <c r="FA23" i="2"/>
  <c r="FB23" i="2" s="1"/>
  <c r="FA367" i="2"/>
  <c r="FB367" i="2" s="1"/>
  <c r="FA87" i="2"/>
  <c r="FB87" i="2" s="1"/>
  <c r="FA356" i="2"/>
  <c r="FB356" i="2" s="1"/>
  <c r="FA349" i="2"/>
  <c r="FB349" i="2" s="1"/>
  <c r="FA343" i="2"/>
  <c r="FB343" i="2" s="1"/>
  <c r="FA337" i="2"/>
  <c r="FB337" i="2" s="1"/>
  <c r="FA330" i="2"/>
  <c r="FB330" i="2" s="1"/>
  <c r="FA325" i="2"/>
  <c r="FB325" i="2" s="1"/>
  <c r="FA17" i="2"/>
  <c r="FB17" i="2" s="1"/>
  <c r="FA312" i="2"/>
  <c r="FB312" i="2" s="1"/>
  <c r="FA307" i="2"/>
  <c r="FB307" i="2" s="1"/>
  <c r="FA301" i="2"/>
  <c r="FB301" i="2" s="1"/>
  <c r="FA297" i="2"/>
  <c r="FB297" i="2" s="1"/>
  <c r="FA291" i="2"/>
  <c r="FB291" i="2" s="1"/>
  <c r="FA284" i="2"/>
  <c r="FB284" i="2" s="1"/>
  <c r="FA277" i="2"/>
  <c r="FB277" i="2" s="1"/>
  <c r="FA270" i="2"/>
  <c r="FB270" i="2" s="1"/>
  <c r="FA61" i="2"/>
  <c r="FB61" i="2" s="1"/>
  <c r="FA258" i="2"/>
  <c r="FB258" i="2" s="1"/>
  <c r="FA253" i="2"/>
  <c r="FB253" i="2" s="1"/>
  <c r="FA248" i="2"/>
  <c r="FB248" i="2" s="1"/>
  <c r="FA243" i="2"/>
  <c r="FB243" i="2" s="1"/>
  <c r="FA237" i="2"/>
  <c r="FB237" i="2" s="1"/>
  <c r="EW369" i="2"/>
  <c r="EX369" i="2" s="1"/>
  <c r="EW21" i="2"/>
  <c r="EX21" i="2" s="1"/>
  <c r="EW358" i="2"/>
  <c r="EX358" i="2" s="1"/>
  <c r="EW352" i="2"/>
  <c r="EX352" i="2" s="1"/>
  <c r="EW346" i="2"/>
  <c r="EX346" i="2" s="1"/>
  <c r="EW332" i="2"/>
  <c r="EX332" i="2" s="1"/>
  <c r="EW328" i="2"/>
  <c r="EX328" i="2" s="1"/>
  <c r="EW320" i="2"/>
  <c r="EX320" i="2" s="1"/>
  <c r="EW314" i="2"/>
  <c r="EX314" i="2" s="1"/>
  <c r="EW310" i="2"/>
  <c r="EX310" i="2" s="1"/>
  <c r="EW302" i="2"/>
  <c r="EX302" i="2" s="1"/>
  <c r="EW66" i="2"/>
  <c r="EX66" i="2" s="1"/>
  <c r="EW287" i="2"/>
  <c r="EX287" i="2" s="1"/>
  <c r="EW280" i="2"/>
  <c r="EX280" i="2" s="1"/>
  <c r="EW272" i="2"/>
  <c r="EX272" i="2" s="1"/>
  <c r="EW265" i="2"/>
  <c r="EX265" i="2" s="1"/>
  <c r="EW260" i="2"/>
  <c r="EX260" i="2" s="1"/>
  <c r="EW57" i="2"/>
  <c r="EX57" i="2" s="1"/>
  <c r="EW56" i="2"/>
  <c r="EX56" i="2" s="1"/>
  <c r="EW240" i="2"/>
  <c r="EX240" i="2" s="1"/>
  <c r="EW51" i="2"/>
  <c r="EX51" i="2" s="1"/>
  <c r="EW226" i="2"/>
  <c r="EX226" i="2" s="1"/>
  <c r="FC371" i="2"/>
  <c r="FD371" i="2" s="1"/>
  <c r="FC364" i="2"/>
  <c r="FD364" i="2" s="1"/>
  <c r="FC360" i="2"/>
  <c r="FD360" i="2" s="1"/>
  <c r="FC353" i="2"/>
  <c r="FD353" i="2" s="1"/>
  <c r="FC18" i="2"/>
  <c r="FD18" i="2" s="1"/>
  <c r="FC340" i="2"/>
  <c r="FD340" i="2" s="1"/>
  <c r="FC334" i="2"/>
  <c r="FD334" i="2" s="1"/>
  <c r="FC329" i="2"/>
  <c r="FD329" i="2" s="1"/>
  <c r="FC322" i="2"/>
  <c r="FD322" i="2" s="1"/>
  <c r="FC316" i="2"/>
  <c r="FD316" i="2" s="1"/>
  <c r="FC15" i="2"/>
  <c r="FD15" i="2" s="1"/>
  <c r="FC304" i="2"/>
  <c r="FD304" i="2" s="1"/>
  <c r="FC68" i="2"/>
  <c r="FD68" i="2" s="1"/>
  <c r="FC294" i="2"/>
  <c r="FD294" i="2" s="1"/>
  <c r="FC288" i="2"/>
  <c r="FD288" i="2" s="1"/>
  <c r="FC11" i="2"/>
  <c r="FD11" i="2" s="1"/>
  <c r="FC274" i="2"/>
  <c r="FD274" i="2" s="1"/>
  <c r="FC267" i="2"/>
  <c r="FD267" i="2" s="1"/>
  <c r="FC261" i="2"/>
  <c r="FD261" i="2" s="1"/>
  <c r="FC58" i="2"/>
  <c r="FD58" i="2" s="1"/>
  <c r="FC251" i="2"/>
  <c r="FD251" i="2" s="1"/>
  <c r="FC246" i="2"/>
  <c r="FD246" i="2" s="1"/>
  <c r="FC242" i="2"/>
  <c r="FD242" i="2" s="1"/>
  <c r="FC234" i="2"/>
  <c r="FD234" i="2" s="1"/>
  <c r="FC227" i="2"/>
  <c r="FD227" i="2" s="1"/>
  <c r="FC222" i="2"/>
  <c r="FD222" i="2" s="1"/>
  <c r="FC215" i="2"/>
  <c r="FD215" i="2" s="1"/>
  <c r="FC208" i="2"/>
  <c r="FD208" i="2" s="1"/>
  <c r="FC47" i="2"/>
  <c r="FD47" i="2" s="1"/>
  <c r="FC196" i="2"/>
  <c r="FD196" i="2" s="1"/>
  <c r="FC7" i="2"/>
  <c r="FD7" i="2" s="1"/>
  <c r="FC183" i="2"/>
  <c r="FD183" i="2" s="1"/>
  <c r="FC43" i="2"/>
  <c r="FD43" i="2" s="1"/>
  <c r="FC173" i="2"/>
  <c r="FD173" i="2" s="1"/>
  <c r="FC165" i="2"/>
  <c r="FD165" i="2" s="1"/>
  <c r="FC159" i="2"/>
  <c r="FD159" i="2" s="1"/>
  <c r="FC153" i="2"/>
  <c r="FD153" i="2" s="1"/>
  <c r="FC146" i="2"/>
  <c r="FD146" i="2" s="1"/>
  <c r="FC138" i="2"/>
  <c r="FD138" i="2" s="1"/>
  <c r="FC5" i="2"/>
  <c r="FD5" i="2" s="1"/>
  <c r="FC125" i="2"/>
  <c r="FD125" i="2" s="1"/>
  <c r="FC119" i="2"/>
  <c r="FD119" i="2" s="1"/>
  <c r="FC33" i="2"/>
  <c r="FD33" i="2" s="1"/>
  <c r="FC107" i="2"/>
  <c r="FD107" i="2" s="1"/>
  <c r="FC101" i="2"/>
  <c r="FD101" i="2" s="1"/>
  <c r="FC94" i="2"/>
  <c r="FD94" i="2" s="1"/>
  <c r="EW220" i="2"/>
  <c r="EX220" i="2" s="1"/>
  <c r="EW213" i="2"/>
  <c r="EX213" i="2" s="1"/>
  <c r="EW29" i="2"/>
  <c r="EX29" i="2" s="1"/>
  <c r="EW201" i="2"/>
  <c r="EX201" i="2" s="1"/>
  <c r="EW194" i="2"/>
  <c r="EX194" i="2" s="1"/>
  <c r="EW188" i="2"/>
  <c r="EX188" i="2" s="1"/>
  <c r="EW182" i="2"/>
  <c r="EX182" i="2" s="1"/>
  <c r="EW80" i="2"/>
  <c r="EX80" i="2" s="1"/>
  <c r="EW171" i="2"/>
  <c r="EX171" i="2" s="1"/>
  <c r="EW163" i="2"/>
  <c r="EX163" i="2" s="1"/>
  <c r="EW39" i="2"/>
  <c r="EX39" i="2" s="1"/>
  <c r="EW151" i="2"/>
  <c r="EX151" i="2" s="1"/>
  <c r="EW144" i="2"/>
  <c r="EX144" i="2" s="1"/>
  <c r="EW137" i="2"/>
  <c r="EX137" i="2" s="1"/>
  <c r="EW131" i="2"/>
  <c r="EX131" i="2" s="1"/>
  <c r="EW124" i="2"/>
  <c r="EX124" i="2" s="1"/>
  <c r="EW117" i="2"/>
  <c r="EX117" i="2" s="1"/>
  <c r="EW27" i="2"/>
  <c r="EX27" i="2" s="1"/>
  <c r="EW26" i="2"/>
  <c r="EX26" i="2" s="1"/>
  <c r="EW99" i="2"/>
  <c r="EX99" i="2" s="1"/>
  <c r="EW92" i="2"/>
  <c r="EX92" i="2" s="1"/>
  <c r="EW368" i="2"/>
  <c r="EX368" i="2" s="1"/>
  <c r="EW78" i="2"/>
  <c r="EX78" i="2" s="1"/>
  <c r="EW86" i="2"/>
  <c r="EX86" i="2" s="1"/>
  <c r="EW350" i="2"/>
  <c r="EX350" i="2" s="1"/>
  <c r="EW344" i="2"/>
  <c r="EX344" i="2" s="1"/>
  <c r="EW76" i="2"/>
  <c r="EX76" i="2" s="1"/>
  <c r="EW75" i="2"/>
  <c r="EX75" i="2" s="1"/>
  <c r="EW326" i="2"/>
  <c r="EX326" i="2" s="1"/>
  <c r="EW319" i="2"/>
  <c r="EX319" i="2" s="1"/>
  <c r="EW70" i="2"/>
  <c r="EX70" i="2" s="1"/>
  <c r="EW308" i="2"/>
  <c r="EX308" i="2" s="1"/>
  <c r="EW13" i="2"/>
  <c r="EX13" i="2" s="1"/>
  <c r="EW298" i="2"/>
  <c r="EX298" i="2" s="1"/>
  <c r="EW63" i="2"/>
  <c r="EX63" i="2" s="1"/>
  <c r="EW285" i="2"/>
  <c r="EX285" i="2" s="1"/>
  <c r="EW278" i="2"/>
  <c r="EX278" i="2" s="1"/>
  <c r="EW62" i="2"/>
  <c r="EX62" i="2" s="1"/>
  <c r="EW264" i="2"/>
  <c r="EX264" i="2" s="1"/>
  <c r="EW259" i="2"/>
  <c r="EX259" i="2" s="1"/>
  <c r="EW254" i="2"/>
  <c r="EX254" i="2" s="1"/>
  <c r="EW249" i="2"/>
  <c r="EX249" i="2" s="1"/>
  <c r="EW52" i="2"/>
  <c r="EX52" i="2" s="1"/>
  <c r="EW238" i="2"/>
  <c r="EX238" i="2" s="1"/>
  <c r="EW231" i="2"/>
  <c r="EX231" i="2" s="1"/>
  <c r="EW225" i="2"/>
  <c r="EX225" i="2" s="1"/>
  <c r="EW83" i="2"/>
  <c r="EX83" i="2" s="1"/>
  <c r="EW212" i="2"/>
  <c r="EX212" i="2" s="1"/>
  <c r="EW205" i="2"/>
  <c r="EX205" i="2" s="1"/>
  <c r="EW199" i="2"/>
  <c r="EX199" i="2" s="1"/>
  <c r="EW192" i="2"/>
  <c r="EX192" i="2" s="1"/>
  <c r="EW186" i="2"/>
  <c r="EX186" i="2" s="1"/>
  <c r="EW181" i="2"/>
  <c r="EX181" i="2" s="1"/>
  <c r="EW177" i="2"/>
  <c r="EX177" i="2" s="1"/>
  <c r="EW169" i="2"/>
  <c r="EX169" i="2" s="1"/>
  <c r="EW162" i="2"/>
  <c r="EX162" i="2" s="1"/>
  <c r="EW157" i="2"/>
  <c r="EX157" i="2" s="1"/>
  <c r="EW6" i="2"/>
  <c r="EX6" i="2" s="1"/>
  <c r="EW142" i="2"/>
  <c r="EX142" i="2" s="1"/>
  <c r="EW135" i="2"/>
  <c r="EX135" i="2" s="1"/>
  <c r="EW129" i="2"/>
  <c r="EX129" i="2" s="1"/>
  <c r="EW122" i="2"/>
  <c r="EX122" i="2" s="1"/>
  <c r="EW116" i="2"/>
  <c r="EX116" i="2" s="1"/>
  <c r="EW110" i="2"/>
  <c r="EX110" i="2" s="1"/>
  <c r="EW104" i="2"/>
  <c r="EX104" i="2" s="1"/>
  <c r="FC309" i="2"/>
  <c r="FD309" i="2" s="1"/>
  <c r="FC69" i="2"/>
  <c r="FD69" i="2" s="1"/>
  <c r="FC65" i="2"/>
  <c r="FD65" i="2" s="1"/>
  <c r="FC292" i="2"/>
  <c r="FD292" i="2" s="1"/>
  <c r="FC286" i="2"/>
  <c r="FD286" i="2" s="1"/>
  <c r="FC279" i="2"/>
  <c r="FD279" i="2" s="1"/>
  <c r="FC271" i="2"/>
  <c r="FD271" i="2" s="1"/>
  <c r="FC85" i="2"/>
  <c r="FD85" i="2" s="1"/>
  <c r="FC59" i="2"/>
  <c r="FD59" i="2" s="1"/>
  <c r="FC255" i="2"/>
  <c r="FD255" i="2" s="1"/>
  <c r="FC55" i="2"/>
  <c r="FD55" i="2" s="1"/>
  <c r="FC53" i="2"/>
  <c r="FD53" i="2" s="1"/>
  <c r="FC239" i="2"/>
  <c r="FD239" i="2" s="1"/>
  <c r="FC232" i="2"/>
  <c r="FD232" i="2" s="1"/>
  <c r="FC9" i="2"/>
  <c r="FD9" i="2" s="1"/>
  <c r="FC219" i="2"/>
  <c r="FD219" i="2" s="1"/>
  <c r="FC49" i="2"/>
  <c r="FD49" i="2" s="1"/>
  <c r="FC206" i="2"/>
  <c r="FD206" i="2" s="1"/>
  <c r="FC200" i="2"/>
  <c r="FD200" i="2" s="1"/>
  <c r="FC193" i="2"/>
  <c r="FD193" i="2" s="1"/>
  <c r="FC187" i="2"/>
  <c r="FD187" i="2" s="1"/>
  <c r="FC82" i="2"/>
  <c r="FD82" i="2" s="1"/>
  <c r="FC42" i="2"/>
  <c r="FD42" i="2" s="1"/>
  <c r="FC170" i="2"/>
  <c r="FD170" i="2" s="1"/>
  <c r="FC41" i="2"/>
  <c r="FD41" i="2" s="1"/>
  <c r="FC38" i="2"/>
  <c r="FD38" i="2" s="1"/>
  <c r="FC150" i="2"/>
  <c r="FD150" i="2" s="1"/>
  <c r="FC143" i="2"/>
  <c r="FD143" i="2" s="1"/>
  <c r="FC136" i="2"/>
  <c r="FD136" i="2" s="1"/>
  <c r="FC130" i="2"/>
  <c r="FD130" i="2" s="1"/>
  <c r="FC123" i="2"/>
  <c r="FD123" i="2" s="1"/>
  <c r="FC34" i="2"/>
  <c r="FD34" i="2" s="1"/>
  <c r="FC111" i="2"/>
  <c r="FD111" i="2" s="1"/>
  <c r="FC105" i="2"/>
  <c r="FD105" i="2" s="1"/>
  <c r="FC2" i="2"/>
  <c r="FD2" i="2" s="1"/>
  <c r="FC91" i="2"/>
  <c r="FD91" i="2" s="1"/>
  <c r="EW23" i="2"/>
  <c r="EX23" i="2" s="1"/>
  <c r="EW367" i="2"/>
  <c r="EX367" i="2" s="1"/>
  <c r="EW87" i="2"/>
  <c r="EX87" i="2" s="1"/>
  <c r="EW356" i="2"/>
  <c r="EX356" i="2" s="1"/>
  <c r="EW349" i="2"/>
  <c r="EX349" i="2" s="1"/>
  <c r="EW343" i="2"/>
  <c r="EX343" i="2" s="1"/>
  <c r="EW337" i="2"/>
  <c r="EX337" i="2" s="1"/>
  <c r="EW330" i="2"/>
  <c r="EX330" i="2" s="1"/>
  <c r="EW325" i="2"/>
  <c r="EX325" i="2" s="1"/>
  <c r="EW17" i="2"/>
  <c r="EX17" i="2" s="1"/>
  <c r="EW312" i="2"/>
  <c r="EX312" i="2" s="1"/>
  <c r="EW307" i="2"/>
  <c r="EX307" i="2" s="1"/>
  <c r="EW301" i="2"/>
  <c r="EX301" i="2" s="1"/>
  <c r="EW297" i="2"/>
  <c r="EX297" i="2" s="1"/>
  <c r="EW291" i="2"/>
  <c r="EX291" i="2" s="1"/>
  <c r="EW284" i="2"/>
  <c r="EX284" i="2" s="1"/>
  <c r="EW277" i="2"/>
  <c r="EX277" i="2" s="1"/>
  <c r="EW270" i="2"/>
  <c r="EX270" i="2" s="1"/>
  <c r="EW61" i="2"/>
  <c r="EX61" i="2" s="1"/>
  <c r="EW258" i="2"/>
  <c r="EX258" i="2" s="1"/>
  <c r="EW253" i="2"/>
  <c r="EX253" i="2" s="1"/>
  <c r="EW248" i="2"/>
  <c r="EX248" i="2" s="1"/>
  <c r="EW243" i="2"/>
  <c r="EX243" i="2" s="1"/>
  <c r="EW237" i="2"/>
  <c r="EX237" i="2" s="1"/>
  <c r="EW230" i="2"/>
  <c r="EX230" i="2" s="1"/>
  <c r="EW224" i="2"/>
  <c r="EX224" i="2" s="1"/>
  <c r="EW218" i="2"/>
  <c r="EX218" i="2" s="1"/>
  <c r="EW211" i="2"/>
  <c r="EX211" i="2" s="1"/>
  <c r="EW204" i="2"/>
  <c r="EX204" i="2" s="1"/>
  <c r="EW198" i="2"/>
  <c r="EX198" i="2" s="1"/>
  <c r="EW45" i="2"/>
  <c r="EX45" i="2" s="1"/>
  <c r="EW79" i="2"/>
  <c r="EX79" i="2" s="1"/>
  <c r="EW366" i="2"/>
  <c r="EX366" i="2" s="1"/>
  <c r="EW20" i="2"/>
  <c r="EX20" i="2" s="1"/>
  <c r="EW355" i="2"/>
  <c r="EX355" i="2" s="1"/>
  <c r="EW31" i="2"/>
  <c r="EX31" i="2" s="1"/>
  <c r="EW342" i="2"/>
  <c r="EX342" i="2" s="1"/>
  <c r="EW336" i="2"/>
  <c r="EX336" i="2" s="1"/>
  <c r="EW74" i="2"/>
  <c r="EX74" i="2" s="1"/>
  <c r="EW324" i="2"/>
  <c r="EX324" i="2" s="1"/>
  <c r="EW318" i="2"/>
  <c r="EX318" i="2" s="1"/>
  <c r="EW16" i="2"/>
  <c r="EX16" i="2" s="1"/>
  <c r="EW306" i="2"/>
  <c r="EX306" i="2" s="1"/>
  <c r="EW300" i="2"/>
  <c r="EX300" i="2" s="1"/>
  <c r="EW296" i="2"/>
  <c r="EX296" i="2" s="1"/>
  <c r="EW290" i="2"/>
  <c r="EX290" i="2" s="1"/>
  <c r="EW283" i="2"/>
  <c r="EX283" i="2" s="1"/>
  <c r="EW276" i="2"/>
  <c r="EX276" i="2" s="1"/>
  <c r="EW269" i="2"/>
  <c r="EX269" i="2" s="1"/>
  <c r="EW263" i="2"/>
  <c r="EX263" i="2" s="1"/>
  <c r="EW257" i="2"/>
  <c r="EX257" i="2" s="1"/>
  <c r="EW84" i="2"/>
  <c r="EX84" i="2" s="1"/>
  <c r="EW54" i="2"/>
  <c r="EX54" i="2" s="1"/>
  <c r="EW30" i="2"/>
  <c r="EX30" i="2" s="1"/>
  <c r="EW236" i="2"/>
  <c r="EX236" i="2" s="1"/>
  <c r="EW229" i="2"/>
  <c r="EX229" i="2" s="1"/>
  <c r="EW8" i="2"/>
  <c r="EX8" i="2" s="1"/>
  <c r="EW217" i="2"/>
  <c r="EX217" i="2" s="1"/>
  <c r="EW210" i="2"/>
  <c r="EX210" i="2" s="1"/>
  <c r="EW203" i="2"/>
  <c r="EX203" i="2" s="1"/>
  <c r="EW46" i="2"/>
  <c r="EX46" i="2" s="1"/>
  <c r="EW191" i="2"/>
  <c r="EX191" i="2" s="1"/>
  <c r="EW185" i="2"/>
  <c r="EX185" i="2" s="1"/>
  <c r="EW180" i="2"/>
  <c r="EX180" i="2" s="1"/>
  <c r="EW175" i="2"/>
  <c r="EX175" i="2" s="1"/>
  <c r="EW167" i="2"/>
  <c r="EX167" i="2" s="1"/>
  <c r="EW160" i="2"/>
  <c r="EX160" i="2" s="1"/>
  <c r="EW155" i="2"/>
  <c r="EX155" i="2" s="1"/>
  <c r="EW148" i="2"/>
  <c r="EX148" i="2" s="1"/>
  <c r="EW140" i="2"/>
  <c r="EX140" i="2" s="1"/>
  <c r="EW133" i="2"/>
  <c r="EX133" i="2" s="1"/>
  <c r="EW127" i="2"/>
  <c r="EX127" i="2" s="1"/>
  <c r="EW35" i="2"/>
  <c r="EX35" i="2" s="1"/>
  <c r="EW114" i="2"/>
  <c r="EX114" i="2" s="1"/>
  <c r="EW109" i="2"/>
  <c r="EX109" i="2" s="1"/>
  <c r="EW103" i="2"/>
  <c r="EX103" i="2" s="1"/>
  <c r="EW96" i="2"/>
  <c r="EX96" i="2" s="1"/>
  <c r="EW89" i="2"/>
  <c r="EX89" i="2" s="1"/>
  <c r="FC297" i="2"/>
  <c r="FD297" i="2" s="1"/>
  <c r="FC291" i="2"/>
  <c r="FD291" i="2" s="1"/>
  <c r="FC284" i="2"/>
  <c r="FD284" i="2" s="1"/>
  <c r="FC277" i="2"/>
  <c r="FD277" i="2" s="1"/>
  <c r="FC270" i="2"/>
  <c r="FD270" i="2" s="1"/>
  <c r="FC61" i="2"/>
  <c r="FD61" i="2" s="1"/>
  <c r="FC258" i="2"/>
  <c r="FD258" i="2" s="1"/>
  <c r="FC253" i="2"/>
  <c r="FD253" i="2" s="1"/>
  <c r="FC248" i="2"/>
  <c r="FD248" i="2" s="1"/>
  <c r="FC243" i="2"/>
  <c r="FD243" i="2" s="1"/>
  <c r="FC237" i="2"/>
  <c r="FD237" i="2" s="1"/>
  <c r="FC230" i="2"/>
  <c r="FD230" i="2" s="1"/>
  <c r="FC224" i="2"/>
  <c r="FD224" i="2" s="1"/>
  <c r="FC218" i="2"/>
  <c r="FD218" i="2" s="1"/>
  <c r="FC211" i="2"/>
  <c r="FD211" i="2" s="1"/>
  <c r="FC204" i="2"/>
  <c r="FD204" i="2" s="1"/>
  <c r="FC198" i="2"/>
  <c r="FD198" i="2" s="1"/>
  <c r="FC45" i="2"/>
  <c r="FD45" i="2" s="1"/>
  <c r="FC44" i="2"/>
  <c r="FD44" i="2" s="1"/>
  <c r="FC81" i="2"/>
  <c r="FD81" i="2" s="1"/>
  <c r="FC176" i="2"/>
  <c r="FD176" i="2" s="1"/>
  <c r="FC168" i="2"/>
  <c r="FD168" i="2" s="1"/>
  <c r="FC161" i="2"/>
  <c r="FD161" i="2" s="1"/>
  <c r="FC156" i="2"/>
  <c r="FD156" i="2" s="1"/>
  <c r="FC149" i="2"/>
  <c r="FD149" i="2" s="1"/>
  <c r="FC141" i="2"/>
  <c r="FD141" i="2" s="1"/>
  <c r="FC134" i="2"/>
  <c r="FD134" i="2" s="1"/>
  <c r="FC128" i="2"/>
  <c r="FD128" i="2" s="1"/>
  <c r="FC121" i="2"/>
  <c r="FD121" i="2" s="1"/>
  <c r="FC115" i="2"/>
  <c r="FD115" i="2" s="1"/>
  <c r="FC3" i="2"/>
  <c r="FD3" i="2" s="1"/>
  <c r="FC25" i="2"/>
  <c r="FD25" i="2" s="1"/>
  <c r="FC97" i="2"/>
  <c r="FD97" i="2" s="1"/>
  <c r="FC32" i="2"/>
  <c r="FD32" i="2" s="1"/>
  <c r="EW372" i="2"/>
  <c r="EX372" i="2" s="1"/>
  <c r="EW365" i="2"/>
  <c r="EX365" i="2" s="1"/>
  <c r="EW361" i="2"/>
  <c r="EX361" i="2" s="1"/>
  <c r="EW354" i="2"/>
  <c r="EX354" i="2" s="1"/>
  <c r="EW348" i="2"/>
  <c r="EX348" i="2" s="1"/>
  <c r="EW341" i="2"/>
  <c r="EX341" i="2" s="1"/>
  <c r="EW335" i="2"/>
  <c r="EX335" i="2" s="1"/>
  <c r="EW73" i="2"/>
  <c r="EX73" i="2" s="1"/>
  <c r="EW323" i="2"/>
  <c r="EX323" i="2" s="1"/>
  <c r="EW317" i="2"/>
  <c r="EX317" i="2" s="1"/>
  <c r="EW311" i="2"/>
  <c r="EX311" i="2" s="1"/>
  <c r="EW305" i="2"/>
  <c r="EX305" i="2" s="1"/>
  <c r="EW299" i="2"/>
  <c r="EX299" i="2" s="1"/>
  <c r="EW295" i="2"/>
  <c r="EX295" i="2" s="1"/>
  <c r="EW289" i="2"/>
  <c r="EX289" i="2" s="1"/>
  <c r="EW282" i="2"/>
  <c r="EX282" i="2" s="1"/>
  <c r="EW275" i="2"/>
  <c r="EX275" i="2" s="1"/>
  <c r="EW268" i="2"/>
  <c r="EX268" i="2" s="1"/>
  <c r="EW262" i="2"/>
  <c r="EX262" i="2" s="1"/>
  <c r="EW256" i="2"/>
  <c r="EX256" i="2" s="1"/>
  <c r="EW252" i="2"/>
  <c r="EX252" i="2" s="1"/>
  <c r="EW247" i="2"/>
  <c r="EX247" i="2" s="1"/>
  <c r="EW24" i="2"/>
  <c r="EX24" i="2" s="1"/>
  <c r="EW235" i="2"/>
  <c r="EX235" i="2" s="1"/>
  <c r="EW228" i="2"/>
  <c r="EX228" i="2" s="1"/>
  <c r="EW223" i="2"/>
  <c r="EX223" i="2" s="1"/>
  <c r="EW216" i="2"/>
  <c r="EX216" i="2" s="1"/>
  <c r="EW209" i="2"/>
  <c r="EX209" i="2" s="1"/>
  <c r="EW48" i="2"/>
  <c r="EX48" i="2" s="1"/>
  <c r="EW197" i="2"/>
  <c r="EX197" i="2" s="1"/>
  <c r="EW190" i="2"/>
  <c r="EX190" i="2" s="1"/>
  <c r="EW184" i="2"/>
  <c r="EX184" i="2" s="1"/>
  <c r="EW179" i="2"/>
  <c r="EX179" i="2" s="1"/>
  <c r="EW174" i="2"/>
  <c r="EX174" i="2" s="1"/>
  <c r="EW166" i="2"/>
  <c r="EX166" i="2" s="1"/>
  <c r="EW40" i="2"/>
  <c r="EX40" i="2" s="1"/>
  <c r="EW154" i="2"/>
  <c r="EX154" i="2" s="1"/>
  <c r="EW147" i="2"/>
  <c r="EX147" i="2" s="1"/>
  <c r="EW139" i="2"/>
  <c r="EX139" i="2" s="1"/>
  <c r="EW132" i="2"/>
  <c r="EX132" i="2" s="1"/>
  <c r="EW126" i="2"/>
  <c r="EX126" i="2" s="1"/>
  <c r="EW120" i="2"/>
  <c r="EX120" i="2" s="1"/>
  <c r="EW113" i="2"/>
  <c r="EX113" i="2" s="1"/>
  <c r="EW108" i="2"/>
  <c r="EX108" i="2" s="1"/>
  <c r="EW102" i="2"/>
  <c r="EX102" i="2" s="1"/>
  <c r="EW95" i="2"/>
  <c r="EX95" i="2" s="1"/>
  <c r="EW88" i="2"/>
  <c r="EX88" i="2" s="1"/>
  <c r="FC79" i="2"/>
  <c r="FD79" i="2" s="1"/>
  <c r="FC366" i="2"/>
  <c r="FD366" i="2" s="1"/>
  <c r="FC20" i="2"/>
  <c r="FD20" i="2" s="1"/>
  <c r="FC355" i="2"/>
  <c r="FD355" i="2" s="1"/>
  <c r="FC31" i="2"/>
  <c r="FD31" i="2" s="1"/>
  <c r="FC342" i="2"/>
  <c r="FD342" i="2" s="1"/>
  <c r="FC336" i="2"/>
  <c r="FD336" i="2" s="1"/>
  <c r="FC74" i="2"/>
  <c r="FD74" i="2" s="1"/>
  <c r="FC324" i="2"/>
  <c r="FD324" i="2" s="1"/>
  <c r="FC318" i="2"/>
  <c r="FD318" i="2" s="1"/>
  <c r="FC16" i="2"/>
  <c r="FD16" i="2" s="1"/>
  <c r="FC306" i="2"/>
  <c r="FD306" i="2" s="1"/>
  <c r="FC300" i="2"/>
  <c r="FD300" i="2" s="1"/>
  <c r="FC296" i="2"/>
  <c r="FD296" i="2" s="1"/>
  <c r="FC290" i="2"/>
  <c r="FD290" i="2" s="1"/>
  <c r="FC283" i="2"/>
  <c r="FD283" i="2" s="1"/>
  <c r="FC276" i="2"/>
  <c r="FD276" i="2" s="1"/>
  <c r="FC269" i="2"/>
  <c r="FD269" i="2" s="1"/>
  <c r="FC263" i="2"/>
  <c r="FD263" i="2" s="1"/>
  <c r="FC257" i="2"/>
  <c r="FD257" i="2" s="1"/>
  <c r="FC84" i="2"/>
  <c r="FD84" i="2" s="1"/>
  <c r="FC54" i="2"/>
  <c r="FD54" i="2" s="1"/>
  <c r="FC30" i="2"/>
  <c r="FD30" i="2" s="1"/>
  <c r="FC236" i="2"/>
  <c r="FD236" i="2" s="1"/>
  <c r="FC229" i="2"/>
  <c r="FD229" i="2" s="1"/>
  <c r="FC8" i="2"/>
  <c r="FD8" i="2" s="1"/>
  <c r="FC217" i="2"/>
  <c r="FD217" i="2" s="1"/>
  <c r="FC210" i="2"/>
  <c r="FD210" i="2" s="1"/>
  <c r="FC203" i="2"/>
  <c r="FD203" i="2" s="1"/>
  <c r="FC46" i="2"/>
  <c r="FD46" i="2" s="1"/>
  <c r="FC191" i="2"/>
  <c r="FD191" i="2" s="1"/>
  <c r="FC185" i="2"/>
  <c r="FD185" i="2" s="1"/>
  <c r="FC180" i="2"/>
  <c r="FD180" i="2" s="1"/>
  <c r="FC175" i="2"/>
  <c r="FD175" i="2" s="1"/>
  <c r="FC167" i="2"/>
  <c r="FD167" i="2" s="1"/>
  <c r="FC160" i="2"/>
  <c r="FD160" i="2" s="1"/>
  <c r="FC155" i="2"/>
  <c r="FD155" i="2" s="1"/>
  <c r="FC148" i="2"/>
  <c r="FD148" i="2" s="1"/>
  <c r="FC140" i="2"/>
  <c r="FD140" i="2" s="1"/>
  <c r="FC133" i="2"/>
  <c r="FD133" i="2" s="1"/>
  <c r="FC127" i="2"/>
  <c r="FD127" i="2" s="1"/>
  <c r="FC35" i="2"/>
  <c r="FD35" i="2" s="1"/>
  <c r="FC114" i="2"/>
  <c r="FD114" i="2" s="1"/>
  <c r="FC109" i="2"/>
  <c r="FD109" i="2" s="1"/>
  <c r="FC103" i="2"/>
  <c r="FD103" i="2" s="1"/>
  <c r="FC96" i="2"/>
  <c r="FD96" i="2" s="1"/>
  <c r="FC89" i="2"/>
  <c r="FD89" i="2" s="1"/>
  <c r="EW371" i="2"/>
  <c r="EX371" i="2" s="1"/>
  <c r="EW364" i="2"/>
  <c r="EX364" i="2" s="1"/>
  <c r="EW360" i="2"/>
  <c r="EX360" i="2" s="1"/>
  <c r="EW353" i="2"/>
  <c r="EX353" i="2" s="1"/>
  <c r="EW18" i="2"/>
  <c r="EX18" i="2" s="1"/>
  <c r="EW340" i="2"/>
  <c r="EX340" i="2" s="1"/>
  <c r="EW334" i="2"/>
  <c r="EX334" i="2" s="1"/>
  <c r="EW329" i="2"/>
  <c r="EX329" i="2" s="1"/>
  <c r="EW322" i="2"/>
  <c r="EX322" i="2" s="1"/>
  <c r="EW316" i="2"/>
  <c r="EX316" i="2" s="1"/>
  <c r="EW15" i="2"/>
  <c r="EX15" i="2" s="1"/>
  <c r="EW304" i="2"/>
  <c r="EX304" i="2" s="1"/>
  <c r="EW68" i="2"/>
  <c r="EX68" i="2" s="1"/>
  <c r="EW294" i="2"/>
  <c r="EX294" i="2" s="1"/>
  <c r="EW288" i="2"/>
  <c r="EX288" i="2" s="1"/>
  <c r="EW11" i="2"/>
  <c r="EX11" i="2" s="1"/>
  <c r="EW274" i="2"/>
  <c r="EX274" i="2" s="1"/>
  <c r="EW267" i="2"/>
  <c r="EX267" i="2" s="1"/>
  <c r="EW261" i="2"/>
  <c r="EX261" i="2" s="1"/>
  <c r="EW58" i="2"/>
  <c r="EX58" i="2" s="1"/>
  <c r="EW251" i="2"/>
  <c r="EX251" i="2" s="1"/>
  <c r="EW246" i="2"/>
  <c r="EX246" i="2" s="1"/>
  <c r="EW242" i="2"/>
  <c r="EX242" i="2" s="1"/>
  <c r="EW234" i="2"/>
  <c r="EX234" i="2" s="1"/>
  <c r="EW227" i="2"/>
  <c r="EX227" i="2" s="1"/>
  <c r="EW222" i="2"/>
  <c r="EX222" i="2" s="1"/>
  <c r="EW215" i="2"/>
  <c r="EX215" i="2" s="1"/>
  <c r="EW208" i="2"/>
  <c r="EX208" i="2" s="1"/>
  <c r="EW47" i="2"/>
  <c r="EX47" i="2" s="1"/>
  <c r="EW196" i="2"/>
  <c r="EX196" i="2" s="1"/>
  <c r="EW7" i="2"/>
  <c r="EX7" i="2" s="1"/>
  <c r="EW183" i="2"/>
  <c r="EX183" i="2" s="1"/>
  <c r="EW43" i="2"/>
  <c r="EX43" i="2" s="1"/>
  <c r="EW173" i="2"/>
  <c r="EX173" i="2" s="1"/>
  <c r="EW165" i="2"/>
  <c r="EX165" i="2" s="1"/>
  <c r="EW159" i="2"/>
  <c r="EX159" i="2" s="1"/>
  <c r="EW153" i="2"/>
  <c r="EX153" i="2" s="1"/>
  <c r="EW146" i="2"/>
  <c r="EX146" i="2" s="1"/>
  <c r="EW138" i="2"/>
  <c r="EX138" i="2" s="1"/>
  <c r="EW5" i="2"/>
  <c r="EX5" i="2" s="1"/>
  <c r="EW125" i="2"/>
  <c r="EX125" i="2" s="1"/>
  <c r="EW119" i="2"/>
  <c r="EX119" i="2" s="1"/>
  <c r="EW33" i="2"/>
  <c r="EX33" i="2" s="1"/>
  <c r="EW107" i="2"/>
  <c r="EX107" i="2" s="1"/>
  <c r="EW101" i="2"/>
  <c r="EX101" i="2" s="1"/>
  <c r="EW94" i="2"/>
  <c r="EX94" i="2" s="1"/>
  <c r="EW370" i="2"/>
  <c r="EX370" i="2" s="1"/>
  <c r="EW363" i="2"/>
  <c r="EX363" i="2" s="1"/>
  <c r="EW359" i="2"/>
  <c r="EX359" i="2" s="1"/>
  <c r="EW19" i="2"/>
  <c r="EX19" i="2" s="1"/>
  <c r="EW347" i="2"/>
  <c r="EX347" i="2" s="1"/>
  <c r="EW339" i="2"/>
  <c r="EX339" i="2" s="1"/>
  <c r="EW333" i="2"/>
  <c r="EX333" i="2" s="1"/>
  <c r="EW72" i="2"/>
  <c r="EX72" i="2" s="1"/>
  <c r="EW321" i="2"/>
  <c r="EX321" i="2" s="1"/>
  <c r="EW315" i="2"/>
  <c r="EX315" i="2" s="1"/>
  <c r="EW14" i="2"/>
  <c r="EX14" i="2" s="1"/>
  <c r="EW303" i="2"/>
  <c r="EX303" i="2" s="1"/>
  <c r="EW67" i="2"/>
  <c r="EX67" i="2" s="1"/>
  <c r="EW293" i="2"/>
  <c r="EX293" i="2" s="1"/>
  <c r="FN264" i="2" s="1"/>
  <c r="EW12" i="2"/>
  <c r="EX12" i="2" s="1"/>
  <c r="EW281" i="2"/>
  <c r="EX281" i="2" s="1"/>
  <c r="EW273" i="2"/>
  <c r="EX273" i="2" s="1"/>
  <c r="EW266" i="2"/>
  <c r="EX266" i="2" s="1"/>
  <c r="EW60" i="2"/>
  <c r="EX60" i="2" s="1"/>
  <c r="EW10" i="2"/>
  <c r="EX10" i="2" s="1"/>
  <c r="EW250" i="2"/>
  <c r="EX250" i="2" s="1"/>
  <c r="EW245" i="2"/>
  <c r="EX245" i="2" s="1"/>
  <c r="EW241" i="2"/>
  <c r="EX241" i="2" s="1"/>
  <c r="EW233" i="2"/>
  <c r="EX233" i="2" s="1"/>
  <c r="EW50" i="2"/>
  <c r="EX50" i="2" s="1"/>
  <c r="EW221" i="2"/>
  <c r="EX221" i="2" s="1"/>
  <c r="FN168" i="2" s="1"/>
  <c r="EW214" i="2"/>
  <c r="EX214" i="2" s="1"/>
  <c r="EW207" i="2"/>
  <c r="EX207" i="2" s="1"/>
  <c r="EW202" i="2"/>
  <c r="EX202" i="2" s="1"/>
  <c r="EW195" i="2"/>
  <c r="EX195" i="2" s="1"/>
  <c r="EW28" i="2"/>
  <c r="EX28" i="2" s="1"/>
  <c r="EW178" i="2"/>
  <c r="EX178" i="2" s="1"/>
  <c r="EW172" i="2"/>
  <c r="EX172" i="2" s="1"/>
  <c r="EW164" i="2"/>
  <c r="EX164" i="2" s="1"/>
  <c r="EW158" i="2"/>
  <c r="EX158" i="2" s="1"/>
  <c r="EW152" i="2"/>
  <c r="EX152" i="2" s="1"/>
  <c r="EW145" i="2"/>
  <c r="EX145" i="2" s="1"/>
  <c r="EW4" i="2"/>
  <c r="EX4" i="2" s="1"/>
  <c r="EW36" i="2"/>
  <c r="EX36" i="2" s="1"/>
  <c r="EW118" i="2"/>
  <c r="EX118" i="2" s="1"/>
  <c r="EW112" i="2"/>
  <c r="EX112" i="2" s="1"/>
  <c r="EW106" i="2"/>
  <c r="EX106" i="2" s="1"/>
  <c r="EW100" i="2"/>
  <c r="EX100" i="2" s="1"/>
  <c r="EW93" i="2"/>
  <c r="EX93" i="2" s="1"/>
  <c r="EW98" i="2"/>
  <c r="EX98" i="2" s="1"/>
  <c r="EW90" i="2"/>
  <c r="EX90" i="2" s="1"/>
  <c r="EY23" i="2"/>
  <c r="EZ23" i="2" s="1"/>
  <c r="EY367" i="2"/>
  <c r="EZ367" i="2" s="1"/>
  <c r="EY87" i="2"/>
  <c r="EZ87" i="2" s="1"/>
  <c r="EY356" i="2"/>
  <c r="EZ356" i="2" s="1"/>
  <c r="EY349" i="2"/>
  <c r="EZ349" i="2" s="1"/>
  <c r="EY343" i="2"/>
  <c r="EZ343" i="2" s="1"/>
  <c r="EY337" i="2"/>
  <c r="EZ337" i="2" s="1"/>
  <c r="EY330" i="2"/>
  <c r="EZ330" i="2" s="1"/>
  <c r="EY325" i="2"/>
  <c r="EZ325" i="2" s="1"/>
  <c r="EY17" i="2"/>
  <c r="EZ17" i="2" s="1"/>
  <c r="EY312" i="2"/>
  <c r="EZ312" i="2" s="1"/>
  <c r="EY307" i="2"/>
  <c r="EZ307" i="2" s="1"/>
  <c r="EY301" i="2"/>
  <c r="EZ301" i="2" s="1"/>
  <c r="EY297" i="2"/>
  <c r="EZ297" i="2" s="1"/>
  <c r="EY291" i="2"/>
  <c r="EZ291" i="2" s="1"/>
  <c r="EY284" i="2"/>
  <c r="EZ284" i="2" s="1"/>
  <c r="EY277" i="2"/>
  <c r="EZ277" i="2" s="1"/>
  <c r="EY270" i="2"/>
  <c r="EZ270" i="2" s="1"/>
  <c r="EY61" i="2"/>
  <c r="EZ61" i="2" s="1"/>
  <c r="EY258" i="2"/>
  <c r="EZ258" i="2" s="1"/>
  <c r="EY253" i="2"/>
  <c r="EZ253" i="2" s="1"/>
  <c r="EY248" i="2"/>
  <c r="EZ248" i="2" s="1"/>
  <c r="EY243" i="2"/>
  <c r="EZ243" i="2" s="1"/>
  <c r="EY237" i="2"/>
  <c r="EZ237" i="2" s="1"/>
  <c r="EY230" i="2"/>
  <c r="EZ230" i="2" s="1"/>
  <c r="EY224" i="2"/>
  <c r="EZ224" i="2" s="1"/>
  <c r="EY218" i="2"/>
  <c r="EZ218" i="2" s="1"/>
  <c r="EY211" i="2"/>
  <c r="EZ211" i="2" s="1"/>
  <c r="EY204" i="2"/>
  <c r="EZ204" i="2" s="1"/>
  <c r="EY198" i="2"/>
  <c r="EZ198" i="2" s="1"/>
  <c r="EY45" i="2"/>
  <c r="EZ45" i="2" s="1"/>
  <c r="EY44" i="2"/>
  <c r="EZ44" i="2" s="1"/>
  <c r="EY81" i="2"/>
  <c r="EZ81" i="2" s="1"/>
  <c r="EY176" i="2"/>
  <c r="EZ176" i="2" s="1"/>
  <c r="EY168" i="2"/>
  <c r="EZ168" i="2" s="1"/>
  <c r="EY161" i="2"/>
  <c r="EZ161" i="2" s="1"/>
  <c r="EY156" i="2"/>
  <c r="EZ156" i="2" s="1"/>
  <c r="EY149" i="2"/>
  <c r="EZ149" i="2" s="1"/>
  <c r="EY141" i="2"/>
  <c r="EZ141" i="2" s="1"/>
  <c r="EY134" i="2"/>
  <c r="EZ134" i="2" s="1"/>
  <c r="EY128" i="2"/>
  <c r="EZ128" i="2" s="1"/>
  <c r="EY121" i="2"/>
  <c r="EZ121" i="2" s="1"/>
  <c r="EY115" i="2"/>
  <c r="EZ115" i="2" s="1"/>
  <c r="EY3" i="2"/>
  <c r="EZ3" i="2" s="1"/>
  <c r="EY25" i="2"/>
  <c r="EZ25" i="2" s="1"/>
  <c r="EY97" i="2"/>
  <c r="EZ97" i="2" s="1"/>
  <c r="EY32" i="2"/>
  <c r="EZ32" i="2" s="1"/>
  <c r="EW44" i="2"/>
  <c r="EX44" i="2" s="1"/>
  <c r="EW81" i="2"/>
  <c r="EX81" i="2" s="1"/>
  <c r="EW176" i="2"/>
  <c r="EX176" i="2" s="1"/>
  <c r="EW168" i="2"/>
  <c r="EX168" i="2" s="1"/>
  <c r="EW161" i="2"/>
  <c r="EX161" i="2" s="1"/>
  <c r="EW156" i="2"/>
  <c r="EX156" i="2" s="1"/>
  <c r="EW149" i="2"/>
  <c r="EX149" i="2" s="1"/>
  <c r="EW141" i="2"/>
  <c r="EX141" i="2" s="1"/>
  <c r="EW134" i="2"/>
  <c r="EX134" i="2" s="1"/>
  <c r="EW128" i="2"/>
  <c r="EX128" i="2" s="1"/>
  <c r="EW121" i="2"/>
  <c r="EX121" i="2" s="1"/>
  <c r="EW115" i="2"/>
  <c r="EX115" i="2" s="1"/>
  <c r="EW3" i="2"/>
  <c r="EX3" i="2" s="1"/>
  <c r="EW25" i="2"/>
  <c r="EX25" i="2" s="1"/>
  <c r="FN20" i="2" s="1"/>
  <c r="EW97" i="2"/>
  <c r="EX97" i="2" s="1"/>
  <c r="EW32" i="2"/>
  <c r="EX32" i="2" s="1"/>
  <c r="FE371" i="2"/>
  <c r="FF371" i="2" s="1"/>
  <c r="FE364" i="2"/>
  <c r="FF364" i="2" s="1"/>
  <c r="FE360" i="2"/>
  <c r="FF360" i="2" s="1"/>
  <c r="FE353" i="2"/>
  <c r="FF353" i="2" s="1"/>
  <c r="FE18" i="2"/>
  <c r="FF18" i="2" s="1"/>
  <c r="FO337" i="2" s="1"/>
  <c r="FE340" i="2"/>
  <c r="FF340" i="2" s="1"/>
  <c r="FE334" i="2"/>
  <c r="FF334" i="2" s="1"/>
  <c r="FO321" i="2" s="1"/>
  <c r="FE329" i="2"/>
  <c r="FF329" i="2" s="1"/>
  <c r="FO313" i="2" s="1"/>
  <c r="FE322" i="2"/>
  <c r="FF322" i="2" s="1"/>
  <c r="FE316" i="2"/>
  <c r="FF316" i="2" s="1"/>
  <c r="FO230" i="2" s="1"/>
  <c r="FE15" i="2"/>
  <c r="FF15" i="2" s="1"/>
  <c r="FE304" i="2"/>
  <c r="FF304" i="2" s="1"/>
  <c r="FO281" i="2" s="1"/>
  <c r="FE68" i="2"/>
  <c r="FF68" i="2" s="1"/>
  <c r="FO273" i="2" s="1"/>
  <c r="FE294" i="2"/>
  <c r="FF294" i="2" s="1"/>
  <c r="FE288" i="2"/>
  <c r="FF288" i="2" s="1"/>
  <c r="FO257" i="2" s="1"/>
  <c r="FE11" i="2"/>
  <c r="FF11" i="2" s="1"/>
  <c r="FE274" i="2"/>
  <c r="FF274" i="2" s="1"/>
  <c r="FE267" i="2"/>
  <c r="FF267" i="2" s="1"/>
  <c r="FE261" i="2"/>
  <c r="FF261" i="2" s="1"/>
  <c r="FE58" i="2"/>
  <c r="FF58" i="2" s="1"/>
  <c r="FE251" i="2"/>
  <c r="FF251" i="2" s="1"/>
  <c r="FE246" i="2"/>
  <c r="FF246" i="2" s="1"/>
  <c r="FE242" i="2"/>
  <c r="FF242" i="2" s="1"/>
  <c r="FE234" i="2"/>
  <c r="FF234" i="2" s="1"/>
  <c r="FO185" i="2" s="1"/>
  <c r="FE227" i="2"/>
  <c r="FF227" i="2" s="1"/>
  <c r="FE222" i="2"/>
  <c r="FF222" i="2" s="1"/>
  <c r="FE215" i="2"/>
  <c r="FF215" i="2" s="1"/>
  <c r="FE208" i="2"/>
  <c r="FF208" i="2" s="1"/>
  <c r="FE47" i="2"/>
  <c r="FF47" i="2" s="1"/>
  <c r="FE196" i="2"/>
  <c r="FF196" i="2" s="1"/>
  <c r="FE7" i="2"/>
  <c r="FF7" i="2" s="1"/>
  <c r="FE183" i="2"/>
  <c r="FF183" i="2" s="1"/>
  <c r="FE43" i="2"/>
  <c r="FF43" i="2" s="1"/>
  <c r="FE173" i="2"/>
  <c r="FF173" i="2" s="1"/>
  <c r="FE165" i="2"/>
  <c r="FF165" i="2" s="1"/>
  <c r="FE159" i="2"/>
  <c r="FF159" i="2" s="1"/>
  <c r="FE153" i="2"/>
  <c r="FF153" i="2" s="1"/>
  <c r="FO81" i="2" s="1"/>
  <c r="FE146" i="2"/>
  <c r="FF146" i="2" s="1"/>
  <c r="FE138" i="2"/>
  <c r="FF138" i="2" s="1"/>
  <c r="FO65" i="2" s="1"/>
  <c r="FE5" i="2"/>
  <c r="FF5" i="2" s="1"/>
  <c r="FE125" i="2"/>
  <c r="FF125" i="2" s="1"/>
  <c r="FE119" i="2"/>
  <c r="FF119" i="2" s="1"/>
  <c r="FE33" i="2"/>
  <c r="FF33" i="2" s="1"/>
  <c r="FE107" i="2"/>
  <c r="FF107" i="2" s="1"/>
  <c r="FE101" i="2"/>
  <c r="FF101" i="2" s="1"/>
  <c r="FO17" i="2" s="1"/>
  <c r="FE94" i="2"/>
  <c r="FF94" i="2" s="1"/>
  <c r="EY371" i="2"/>
  <c r="EZ371" i="2" s="1"/>
  <c r="EY364" i="2"/>
  <c r="EZ364" i="2" s="1"/>
  <c r="EY360" i="2"/>
  <c r="EZ360" i="2" s="1"/>
  <c r="EY353" i="2"/>
  <c r="EZ353" i="2" s="1"/>
  <c r="EY18" i="2"/>
  <c r="EZ18" i="2" s="1"/>
  <c r="EY340" i="2"/>
  <c r="EZ340" i="2" s="1"/>
  <c r="EY334" i="2"/>
  <c r="EZ334" i="2" s="1"/>
  <c r="EY329" i="2"/>
  <c r="EZ329" i="2" s="1"/>
  <c r="EY322" i="2"/>
  <c r="EZ322" i="2" s="1"/>
  <c r="EY316" i="2"/>
  <c r="EZ316" i="2" s="1"/>
  <c r="EY15" i="2"/>
  <c r="EZ15" i="2" s="1"/>
  <c r="EY304" i="2"/>
  <c r="EZ304" i="2" s="1"/>
  <c r="EY68" i="2"/>
  <c r="EZ68" i="2" s="1"/>
  <c r="EY294" i="2"/>
  <c r="EZ294" i="2" s="1"/>
  <c r="EY288" i="2"/>
  <c r="EZ288" i="2" s="1"/>
  <c r="EY11" i="2"/>
  <c r="EZ11" i="2" s="1"/>
  <c r="EY274" i="2"/>
  <c r="EZ274" i="2" s="1"/>
  <c r="EY267" i="2"/>
  <c r="EZ267" i="2" s="1"/>
  <c r="EY261" i="2"/>
  <c r="EZ261" i="2" s="1"/>
  <c r="EY58" i="2"/>
  <c r="EZ58" i="2" s="1"/>
  <c r="EY251" i="2"/>
  <c r="EZ251" i="2" s="1"/>
  <c r="EY246" i="2"/>
  <c r="EZ246" i="2" s="1"/>
  <c r="EY242" i="2"/>
  <c r="EZ242" i="2" s="1"/>
  <c r="EY234" i="2"/>
  <c r="EZ234" i="2" s="1"/>
  <c r="EY227" i="2"/>
  <c r="EZ227" i="2" s="1"/>
  <c r="EY222" i="2"/>
  <c r="EZ222" i="2" s="1"/>
  <c r="EY215" i="2"/>
  <c r="EZ215" i="2" s="1"/>
  <c r="EY208" i="2"/>
  <c r="EZ208" i="2" s="1"/>
  <c r="EY47" i="2"/>
  <c r="EZ47" i="2" s="1"/>
  <c r="EY196" i="2"/>
  <c r="EZ196" i="2" s="1"/>
  <c r="EY7" i="2"/>
  <c r="EZ7" i="2" s="1"/>
  <c r="EY183" i="2"/>
  <c r="EZ183" i="2" s="1"/>
  <c r="EY43" i="2"/>
  <c r="EZ43" i="2" s="1"/>
  <c r="EY173" i="2"/>
  <c r="EZ173" i="2" s="1"/>
  <c r="EY165" i="2"/>
  <c r="EZ165" i="2" s="1"/>
  <c r="EY159" i="2"/>
  <c r="EZ159" i="2" s="1"/>
  <c r="EY153" i="2"/>
  <c r="EZ153" i="2" s="1"/>
  <c r="EY146" i="2"/>
  <c r="EZ146" i="2" s="1"/>
  <c r="EY138" i="2"/>
  <c r="EZ138" i="2" s="1"/>
  <c r="EY5" i="2"/>
  <c r="EZ5" i="2" s="1"/>
  <c r="EY125" i="2"/>
  <c r="EZ125" i="2" s="1"/>
  <c r="EY119" i="2"/>
  <c r="EZ119" i="2" s="1"/>
  <c r="EY33" i="2"/>
  <c r="EZ33" i="2" s="1"/>
  <c r="EY107" i="2"/>
  <c r="EZ107" i="2" s="1"/>
  <c r="EY101" i="2"/>
  <c r="EZ101" i="2" s="1"/>
  <c r="EY94" i="2"/>
  <c r="EZ94" i="2" s="1"/>
  <c r="FE369" i="2"/>
  <c r="FF369" i="2" s="1"/>
  <c r="FE21" i="2"/>
  <c r="FF21" i="2" s="1"/>
  <c r="FE358" i="2"/>
  <c r="FF358" i="2" s="1"/>
  <c r="FE352" i="2"/>
  <c r="FF352" i="2" s="1"/>
  <c r="FE346" i="2"/>
  <c r="FF346" i="2" s="1"/>
  <c r="FE338" i="2"/>
  <c r="FF338" i="2" s="1"/>
  <c r="FE332" i="2"/>
  <c r="FF332" i="2" s="1"/>
  <c r="FE328" i="2"/>
  <c r="FF328" i="2" s="1"/>
  <c r="FE320" i="2"/>
  <c r="FF320" i="2" s="1"/>
  <c r="FO303" i="2" s="1"/>
  <c r="FE314" i="2"/>
  <c r="FF314" i="2" s="1"/>
  <c r="FE310" i="2"/>
  <c r="FF310" i="2" s="1"/>
  <c r="FE302" i="2"/>
  <c r="FF302" i="2" s="1"/>
  <c r="FE66" i="2"/>
  <c r="FF66" i="2" s="1"/>
  <c r="FE64" i="2"/>
  <c r="FF64" i="2" s="1"/>
  <c r="FO263" i="2" s="1"/>
  <c r="FE287" i="2"/>
  <c r="FF287" i="2" s="1"/>
  <c r="FE280" i="2"/>
  <c r="FF280" i="2" s="1"/>
  <c r="FO247" i="2" s="1"/>
  <c r="FE272" i="2"/>
  <c r="FF272" i="2" s="1"/>
  <c r="FO239" i="2" s="1"/>
  <c r="FE265" i="2"/>
  <c r="FF265" i="2" s="1"/>
  <c r="FE260" i="2"/>
  <c r="FF260" i="2" s="1"/>
  <c r="FE57" i="2"/>
  <c r="FF57" i="2" s="1"/>
  <c r="FE56" i="2"/>
  <c r="FF56" i="2" s="1"/>
  <c r="FO207" i="2" s="1"/>
  <c r="FE244" i="2"/>
  <c r="FF244" i="2" s="1"/>
  <c r="FE240" i="2"/>
  <c r="FF240" i="2" s="1"/>
  <c r="FE51" i="2"/>
  <c r="FF51" i="2" s="1"/>
  <c r="FE226" i="2"/>
  <c r="FF226" i="2" s="1"/>
  <c r="FO175" i="2" s="1"/>
  <c r="FE220" i="2"/>
  <c r="FF220" i="2" s="1"/>
  <c r="FE213" i="2"/>
  <c r="FF213" i="2" s="1"/>
  <c r="FE29" i="2"/>
  <c r="FF29" i="2" s="1"/>
  <c r="FE201" i="2"/>
  <c r="FF201" i="2" s="1"/>
  <c r="FE194" i="2"/>
  <c r="FF194" i="2" s="1"/>
  <c r="FE188" i="2"/>
  <c r="FF188" i="2" s="1"/>
  <c r="FE182" i="2"/>
  <c r="FF182" i="2" s="1"/>
  <c r="FE80" i="2"/>
  <c r="FF80" i="2" s="1"/>
  <c r="FE171" i="2"/>
  <c r="FF171" i="2" s="1"/>
  <c r="FE163" i="2"/>
  <c r="FF163" i="2" s="1"/>
  <c r="FE39" i="2"/>
  <c r="FF39" i="2" s="1"/>
  <c r="FE151" i="2"/>
  <c r="FF151" i="2" s="1"/>
  <c r="FO79" i="2" s="1"/>
  <c r="FE144" i="2"/>
  <c r="FF144" i="2" s="1"/>
  <c r="FE137" i="2"/>
  <c r="FF137" i="2" s="1"/>
  <c r="FE131" i="2"/>
  <c r="FF131" i="2" s="1"/>
  <c r="FE124" i="2"/>
  <c r="FF124" i="2" s="1"/>
  <c r="FO47" i="2" s="1"/>
  <c r="FE117" i="2"/>
  <c r="FF117" i="2" s="1"/>
  <c r="FE27" i="2"/>
  <c r="FF27" i="2" s="1"/>
  <c r="FO31" i="2" s="1"/>
  <c r="FE26" i="2"/>
  <c r="FF26" i="2" s="1"/>
  <c r="FE99" i="2"/>
  <c r="FF99" i="2" s="1"/>
  <c r="FE92" i="2"/>
  <c r="FF92" i="2" s="1"/>
  <c r="FO7" i="2" s="1"/>
  <c r="FA371" i="2"/>
  <c r="FB371" i="2" s="1"/>
  <c r="FA364" i="2"/>
  <c r="FB364" i="2" s="1"/>
  <c r="FA360" i="2"/>
  <c r="FB360" i="2" s="1"/>
  <c r="FA353" i="2"/>
  <c r="FB353" i="2" s="1"/>
  <c r="FA18" i="2"/>
  <c r="FB18" i="2" s="1"/>
  <c r="FA340" i="2"/>
  <c r="FB340" i="2" s="1"/>
  <c r="FA334" i="2"/>
  <c r="FB334" i="2" s="1"/>
  <c r="FA329" i="2"/>
  <c r="FB329" i="2" s="1"/>
  <c r="FA322" i="2"/>
  <c r="FB322" i="2" s="1"/>
  <c r="FA316" i="2"/>
  <c r="FB316" i="2" s="1"/>
  <c r="FA15" i="2"/>
  <c r="FB15" i="2" s="1"/>
  <c r="FA304" i="2"/>
  <c r="FB304" i="2" s="1"/>
  <c r="FA68" i="2"/>
  <c r="FB68" i="2" s="1"/>
  <c r="FA294" i="2"/>
  <c r="FB294" i="2" s="1"/>
  <c r="FA288" i="2"/>
  <c r="FB288" i="2" s="1"/>
  <c r="FA11" i="2"/>
  <c r="FB11" i="2" s="1"/>
  <c r="FA274" i="2"/>
  <c r="FB274" i="2" s="1"/>
  <c r="FA267" i="2"/>
  <c r="FB267" i="2" s="1"/>
  <c r="FA261" i="2"/>
  <c r="FB261" i="2" s="1"/>
  <c r="FA58" i="2"/>
  <c r="FB58" i="2" s="1"/>
  <c r="FA251" i="2"/>
  <c r="FB251" i="2" s="1"/>
  <c r="FA246" i="2"/>
  <c r="FB246" i="2" s="1"/>
  <c r="FA242" i="2"/>
  <c r="FB242" i="2" s="1"/>
  <c r="FA234" i="2"/>
  <c r="FB234" i="2" s="1"/>
  <c r="FA227" i="2"/>
  <c r="FB227" i="2" s="1"/>
  <c r="FA222" i="2"/>
  <c r="FB222" i="2" s="1"/>
  <c r="FA215" i="2"/>
  <c r="FB215" i="2" s="1"/>
  <c r="FA208" i="2"/>
  <c r="FB208" i="2" s="1"/>
  <c r="FA47" i="2"/>
  <c r="FB47" i="2" s="1"/>
  <c r="FA196" i="2"/>
  <c r="FB196" i="2" s="1"/>
  <c r="FA7" i="2"/>
  <c r="FB7" i="2" s="1"/>
  <c r="FA183" i="2"/>
  <c r="FB183" i="2" s="1"/>
  <c r="FA43" i="2"/>
  <c r="FB43" i="2" s="1"/>
  <c r="FA173" i="2"/>
  <c r="FB173" i="2" s="1"/>
  <c r="FA165" i="2"/>
  <c r="FB165" i="2" s="1"/>
  <c r="FA159" i="2"/>
  <c r="FB159" i="2" s="1"/>
  <c r="FA153" i="2"/>
  <c r="FB153" i="2" s="1"/>
  <c r="FA146" i="2"/>
  <c r="FB146" i="2" s="1"/>
  <c r="FA138" i="2"/>
  <c r="FB138" i="2" s="1"/>
  <c r="FA5" i="2"/>
  <c r="FB5" i="2" s="1"/>
  <c r="FA125" i="2"/>
  <c r="FB125" i="2" s="1"/>
  <c r="FA119" i="2"/>
  <c r="FB119" i="2" s="1"/>
  <c r="FA33" i="2"/>
  <c r="FB33" i="2" s="1"/>
  <c r="FA107" i="2"/>
  <c r="FB107" i="2" s="1"/>
  <c r="FA101" i="2"/>
  <c r="FB101" i="2" s="1"/>
  <c r="FA94" i="2"/>
  <c r="FB94" i="2" s="1"/>
  <c r="EY22" i="2"/>
  <c r="EZ22" i="2" s="1"/>
  <c r="EY362" i="2"/>
  <c r="EZ362" i="2" s="1"/>
  <c r="EY357" i="2"/>
  <c r="EZ357" i="2" s="1"/>
  <c r="EY351" i="2"/>
  <c r="EZ351" i="2" s="1"/>
  <c r="EY345" i="2"/>
  <c r="EZ345" i="2" s="1"/>
  <c r="EY77" i="2"/>
  <c r="EZ77" i="2" s="1"/>
  <c r="EY331" i="2"/>
  <c r="EZ331" i="2" s="1"/>
  <c r="EY327" i="2"/>
  <c r="EZ327" i="2" s="1"/>
  <c r="EY71" i="2"/>
  <c r="EZ71" i="2" s="1"/>
  <c r="EY313" i="2"/>
  <c r="EZ313" i="2" s="1"/>
  <c r="EY309" i="2"/>
  <c r="EZ309" i="2" s="1"/>
  <c r="EY69" i="2"/>
  <c r="EZ69" i="2" s="1"/>
  <c r="EY65" i="2"/>
  <c r="EZ65" i="2" s="1"/>
  <c r="EY292" i="2"/>
  <c r="EZ292" i="2" s="1"/>
  <c r="EY286" i="2"/>
  <c r="EZ286" i="2" s="1"/>
  <c r="EY279" i="2"/>
  <c r="EZ279" i="2" s="1"/>
  <c r="EY271" i="2"/>
  <c r="EZ271" i="2" s="1"/>
  <c r="EY85" i="2"/>
  <c r="EZ85" i="2" s="1"/>
  <c r="EY59" i="2"/>
  <c r="EZ59" i="2" s="1"/>
  <c r="EY255" i="2"/>
  <c r="EZ255" i="2" s="1"/>
  <c r="EY55" i="2"/>
  <c r="EZ55" i="2" s="1"/>
  <c r="EY53" i="2"/>
  <c r="EZ53" i="2" s="1"/>
  <c r="EY239" i="2"/>
  <c r="EZ239" i="2" s="1"/>
  <c r="EY232" i="2"/>
  <c r="EZ232" i="2" s="1"/>
  <c r="EY9" i="2"/>
  <c r="EZ9" i="2" s="1"/>
  <c r="EY219" i="2"/>
  <c r="EZ219" i="2" s="1"/>
  <c r="EY49" i="2"/>
  <c r="EZ49" i="2" s="1"/>
  <c r="EY206" i="2"/>
  <c r="EZ206" i="2" s="1"/>
  <c r="EY200" i="2"/>
  <c r="EZ200" i="2" s="1"/>
  <c r="EY193" i="2"/>
  <c r="EZ193" i="2" s="1"/>
  <c r="EY187" i="2"/>
  <c r="EZ187" i="2" s="1"/>
  <c r="EY82" i="2"/>
  <c r="EZ82" i="2" s="1"/>
  <c r="EY42" i="2"/>
  <c r="EZ42" i="2" s="1"/>
  <c r="EY170" i="2"/>
  <c r="EZ170" i="2" s="1"/>
  <c r="EY41" i="2"/>
  <c r="EZ41" i="2" s="1"/>
  <c r="EY38" i="2"/>
  <c r="EZ38" i="2" s="1"/>
  <c r="EY150" i="2"/>
  <c r="EZ150" i="2" s="1"/>
  <c r="EY143" i="2"/>
  <c r="EZ143" i="2" s="1"/>
  <c r="EY136" i="2"/>
  <c r="EZ136" i="2" s="1"/>
  <c r="EY130" i="2"/>
  <c r="EZ130" i="2" s="1"/>
  <c r="EY123" i="2"/>
  <c r="EZ123" i="2" s="1"/>
  <c r="EY34" i="2"/>
  <c r="EZ34" i="2" s="1"/>
  <c r="EY111" i="2"/>
  <c r="EZ111" i="2" s="1"/>
  <c r="EY105" i="2"/>
  <c r="EZ105" i="2" s="1"/>
  <c r="EY2" i="2"/>
  <c r="EZ2" i="2" s="1"/>
  <c r="EY91" i="2"/>
  <c r="EZ91" i="2" s="1"/>
  <c r="FE368" i="2"/>
  <c r="FF368" i="2" s="1"/>
  <c r="FO365" i="2" s="1"/>
  <c r="FE78" i="2"/>
  <c r="FF78" i="2" s="1"/>
  <c r="FO357" i="2" s="1"/>
  <c r="FE86" i="2"/>
  <c r="FF86" i="2" s="1"/>
  <c r="FO349" i="2" s="1"/>
  <c r="FE350" i="2"/>
  <c r="FF350" i="2" s="1"/>
  <c r="FE344" i="2"/>
  <c r="FF344" i="2" s="1"/>
  <c r="FE76" i="2"/>
  <c r="FF76" i="2" s="1"/>
  <c r="FE75" i="2"/>
  <c r="FF75" i="2" s="1"/>
  <c r="FO317" i="2" s="1"/>
  <c r="FE326" i="2"/>
  <c r="FF326" i="2" s="1"/>
  <c r="FO309" i="2" s="1"/>
  <c r="FE319" i="2"/>
  <c r="FF319" i="2" s="1"/>
  <c r="FO301" i="2" s="1"/>
  <c r="FE70" i="2"/>
  <c r="FF70" i="2" s="1"/>
  <c r="FE308" i="2"/>
  <c r="FF308" i="2" s="1"/>
  <c r="FE13" i="2"/>
  <c r="FF13" i="2" s="1"/>
  <c r="FE298" i="2"/>
  <c r="FF298" i="2" s="1"/>
  <c r="FO269" i="2" s="1"/>
  <c r="FE63" i="2"/>
  <c r="FF63" i="2" s="1"/>
  <c r="FE285" i="2"/>
  <c r="FF285" i="2" s="1"/>
  <c r="FO253" i="2" s="1"/>
  <c r="FE278" i="2"/>
  <c r="FF278" i="2" s="1"/>
  <c r="FE62" i="2"/>
  <c r="FF62" i="2" s="1"/>
  <c r="FO237" i="2" s="1"/>
  <c r="FE264" i="2"/>
  <c r="FF264" i="2" s="1"/>
  <c r="FO229" i="2" s="1"/>
  <c r="FE259" i="2"/>
  <c r="FF259" i="2" s="1"/>
  <c r="FE254" i="2"/>
  <c r="FF254" i="2" s="1"/>
  <c r="FE249" i="2"/>
  <c r="FF249" i="2" s="1"/>
  <c r="FE52" i="2"/>
  <c r="FF52" i="2" s="1"/>
  <c r="FO197" i="2" s="1"/>
  <c r="FE238" i="2"/>
  <c r="FF238" i="2" s="1"/>
  <c r="FO189" i="2" s="1"/>
  <c r="FE231" i="2"/>
  <c r="FF231" i="2" s="1"/>
  <c r="FE225" i="2"/>
  <c r="FF225" i="2" s="1"/>
  <c r="FE83" i="2"/>
  <c r="FF83" i="2" s="1"/>
  <c r="FE212" i="2"/>
  <c r="FF212" i="2" s="1"/>
  <c r="FE205" i="2"/>
  <c r="FF205" i="2" s="1"/>
  <c r="FO149" i="2" s="1"/>
  <c r="FE199" i="2"/>
  <c r="FF199" i="2" s="1"/>
  <c r="FO141" i="2" s="1"/>
  <c r="FE192" i="2"/>
  <c r="FF192" i="2" s="1"/>
  <c r="FE186" i="2"/>
  <c r="FF186" i="2" s="1"/>
  <c r="FE181" i="2"/>
  <c r="FF181" i="2" s="1"/>
  <c r="FO117" i="2" s="1"/>
  <c r="FE177" i="2"/>
  <c r="FF177" i="2" s="1"/>
  <c r="FO109" i="2" s="1"/>
  <c r="FE169" i="2"/>
  <c r="FF169" i="2" s="1"/>
  <c r="FE162" i="2"/>
  <c r="FF162" i="2" s="1"/>
  <c r="FO93" i="2" s="1"/>
  <c r="FE157" i="2"/>
  <c r="FF157" i="2" s="1"/>
  <c r="FO85" i="2" s="1"/>
  <c r="FE6" i="2"/>
  <c r="FF6" i="2" s="1"/>
  <c r="FE142" i="2"/>
  <c r="FF142" i="2" s="1"/>
  <c r="FE135" i="2"/>
  <c r="FF135" i="2" s="1"/>
  <c r="FE129" i="2"/>
  <c r="FF129" i="2" s="1"/>
  <c r="FE122" i="2"/>
  <c r="FF122" i="2" s="1"/>
  <c r="FE116" i="2"/>
  <c r="FF116" i="2" s="1"/>
  <c r="FO37" i="2" s="1"/>
  <c r="FE110" i="2"/>
  <c r="FF110" i="2" s="1"/>
  <c r="FO29" i="2" s="1"/>
  <c r="FE104" i="2"/>
  <c r="FF104" i="2" s="1"/>
  <c r="FE98" i="2"/>
  <c r="FF98" i="2" s="1"/>
  <c r="FE90" i="2"/>
  <c r="FF90" i="2" s="1"/>
  <c r="FO5" i="2" s="1"/>
  <c r="AH371" i="2"/>
  <c r="AH360" i="2"/>
  <c r="AH18" i="2"/>
  <c r="AH334" i="2"/>
  <c r="AH322" i="2"/>
  <c r="AH316" i="2"/>
  <c r="AH304" i="2"/>
  <c r="AH294" i="2"/>
  <c r="AH11" i="2"/>
  <c r="AH267" i="2"/>
  <c r="AH58" i="2"/>
  <c r="AH246" i="2"/>
  <c r="AH234" i="2"/>
  <c r="AH227" i="2"/>
  <c r="AH215" i="2"/>
  <c r="AH47" i="2"/>
  <c r="AH7" i="2"/>
  <c r="AH43" i="2"/>
  <c r="AH173" i="2"/>
  <c r="AH165" i="2"/>
  <c r="AH153" i="2"/>
  <c r="AH146" i="2"/>
  <c r="AH138" i="2"/>
  <c r="AH5" i="2"/>
  <c r="AH125" i="2"/>
  <c r="AH119" i="2"/>
  <c r="AH33" i="2"/>
  <c r="AH107" i="2"/>
  <c r="AH101" i="2"/>
  <c r="AH94" i="2"/>
  <c r="AH372" i="2"/>
  <c r="AH365" i="2"/>
  <c r="AH361" i="2"/>
  <c r="AH354" i="2"/>
  <c r="AH348" i="2"/>
  <c r="AH341" i="2"/>
  <c r="AH335" i="2"/>
  <c r="AH73" i="2"/>
  <c r="AH323" i="2"/>
  <c r="AH317" i="2"/>
  <c r="AH311" i="2"/>
  <c r="AH305" i="2"/>
  <c r="AH299" i="2"/>
  <c r="AH295" i="2"/>
  <c r="AH289" i="2"/>
  <c r="AH282" i="2"/>
  <c r="AH275" i="2"/>
  <c r="AH268" i="2"/>
  <c r="AH262" i="2"/>
  <c r="AH256" i="2"/>
  <c r="AH252" i="2"/>
  <c r="AH247" i="2"/>
  <c r="AH364" i="2"/>
  <c r="AH353" i="2"/>
  <c r="AH340" i="2"/>
  <c r="AH329" i="2"/>
  <c r="AH15" i="2"/>
  <c r="AH68" i="2"/>
  <c r="AH288" i="2"/>
  <c r="AH274" i="2"/>
  <c r="AH261" i="2"/>
  <c r="AH251" i="2"/>
  <c r="AH242" i="2"/>
  <c r="AH222" i="2"/>
  <c r="AH208" i="2"/>
  <c r="AH196" i="2"/>
  <c r="AH183" i="2"/>
  <c r="AH159" i="2"/>
  <c r="AH24" i="2"/>
  <c r="AH235" i="2"/>
  <c r="AH23" i="2"/>
  <c r="AH87" i="2"/>
  <c r="AH343" i="2"/>
  <c r="AH330" i="2"/>
  <c r="AH17" i="2"/>
  <c r="AH307" i="2"/>
  <c r="AH284" i="2"/>
  <c r="AH367" i="2"/>
  <c r="AH356" i="2"/>
  <c r="AH349" i="2"/>
  <c r="AH337" i="2"/>
  <c r="AH325" i="2"/>
  <c r="AH312" i="2"/>
  <c r="AH301" i="2"/>
  <c r="AH297" i="2"/>
  <c r="AH291" i="2"/>
  <c r="AH277" i="2"/>
  <c r="AH270" i="2"/>
  <c r="AH61" i="2"/>
  <c r="AH258" i="2"/>
  <c r="AH253" i="2"/>
  <c r="AH248" i="2"/>
  <c r="AH243" i="2"/>
  <c r="AH237" i="2"/>
  <c r="AH230" i="2"/>
  <c r="AH224" i="2"/>
  <c r="AH218" i="2"/>
  <c r="AH211" i="2"/>
  <c r="AH204" i="2"/>
  <c r="AH198" i="2"/>
  <c r="AH44" i="2"/>
  <c r="AH81" i="2"/>
  <c r="AH176" i="2"/>
  <c r="AH168" i="2"/>
  <c r="AH161" i="2"/>
  <c r="AH156" i="2"/>
  <c r="AH149" i="2"/>
  <c r="AH141" i="2"/>
  <c r="AH134" i="2"/>
  <c r="AH128" i="2"/>
  <c r="AH121" i="2"/>
  <c r="AH115" i="2"/>
  <c r="AH3" i="2"/>
  <c r="AH25" i="2"/>
  <c r="AH97" i="2"/>
  <c r="AH32" i="2"/>
  <c r="AH228" i="2"/>
  <c r="AH223" i="2"/>
  <c r="AH216" i="2"/>
  <c r="AH209" i="2"/>
  <c r="AH48" i="2"/>
  <c r="AH197" i="2"/>
  <c r="AH190" i="2"/>
  <c r="AH184" i="2"/>
  <c r="AH179" i="2"/>
  <c r="AH174" i="2"/>
  <c r="AH166" i="2"/>
  <c r="AH40" i="2"/>
  <c r="AH154" i="2"/>
  <c r="AH147" i="2"/>
  <c r="AH139" i="2"/>
  <c r="AH132" i="2"/>
  <c r="AH126" i="2"/>
  <c r="AH120" i="2"/>
  <c r="AH113" i="2"/>
  <c r="AH108" i="2"/>
  <c r="AH102" i="2"/>
  <c r="AH95" i="2"/>
  <c r="AH88" i="2"/>
  <c r="AH22" i="2"/>
  <c r="AH362" i="2"/>
  <c r="AH357" i="2"/>
  <c r="AH351" i="2"/>
  <c r="AH345" i="2"/>
  <c r="AH77" i="2"/>
  <c r="AH331" i="2"/>
  <c r="AH327" i="2"/>
  <c r="AH71" i="2"/>
  <c r="AH313" i="2"/>
  <c r="AH309" i="2"/>
  <c r="AH69" i="2"/>
  <c r="AH65" i="2"/>
  <c r="AH292" i="2"/>
  <c r="AH286" i="2"/>
  <c r="AH279" i="2"/>
  <c r="AH271" i="2"/>
  <c r="AH85" i="2"/>
  <c r="AH59" i="2"/>
  <c r="AH255" i="2"/>
  <c r="AH55" i="2"/>
  <c r="AH53" i="2"/>
  <c r="AH239" i="2"/>
  <c r="AH232" i="2"/>
  <c r="AH9" i="2"/>
  <c r="AH219" i="2"/>
  <c r="AH49" i="2"/>
  <c r="AH206" i="2"/>
  <c r="AH200" i="2"/>
  <c r="AH193" i="2"/>
  <c r="AH187" i="2"/>
  <c r="AH82" i="2"/>
  <c r="AH42" i="2"/>
  <c r="AH170" i="2"/>
  <c r="AH41" i="2"/>
  <c r="AH38" i="2"/>
  <c r="AH150" i="2"/>
  <c r="AH143" i="2"/>
  <c r="AH136" i="2"/>
  <c r="AH130" i="2"/>
  <c r="AH123" i="2"/>
  <c r="AH34" i="2"/>
  <c r="AH111" i="2"/>
  <c r="AH105" i="2"/>
  <c r="AH2" i="2"/>
  <c r="AH91" i="2"/>
  <c r="AH368" i="2"/>
  <c r="AH78" i="2"/>
  <c r="AH86" i="2"/>
  <c r="AH350" i="2"/>
  <c r="AH344" i="2"/>
  <c r="AH76" i="2"/>
  <c r="AH75" i="2"/>
  <c r="AH326" i="2"/>
  <c r="AH319" i="2"/>
  <c r="AH70" i="2"/>
  <c r="AH308" i="2"/>
  <c r="AH13" i="2"/>
  <c r="AH298" i="2"/>
  <c r="AH63" i="2"/>
  <c r="AH285" i="2"/>
  <c r="AH278" i="2"/>
  <c r="AH62" i="2"/>
  <c r="AH264" i="2"/>
  <c r="AH259" i="2"/>
  <c r="AH254" i="2"/>
  <c r="AH249" i="2"/>
  <c r="AH52" i="2"/>
  <c r="AH238" i="2"/>
  <c r="AH231" i="2"/>
  <c r="AH225" i="2"/>
  <c r="AH83" i="2"/>
  <c r="AH212" i="2"/>
  <c r="AH205" i="2"/>
  <c r="AH199" i="2"/>
  <c r="AH192" i="2"/>
  <c r="AH186" i="2"/>
  <c r="AH181" i="2"/>
  <c r="AH177" i="2"/>
  <c r="AH169" i="2"/>
  <c r="AH162" i="2"/>
  <c r="AH157" i="2"/>
  <c r="AH6" i="2"/>
  <c r="AH142" i="2"/>
  <c r="AH135" i="2"/>
  <c r="AH129" i="2"/>
  <c r="AH122" i="2"/>
  <c r="AH116" i="2"/>
  <c r="AH110" i="2"/>
  <c r="AH104" i="2"/>
  <c r="AH98" i="2"/>
  <c r="AH90" i="2"/>
  <c r="AH45" i="2"/>
  <c r="AH79" i="2"/>
  <c r="AH366" i="2"/>
  <c r="AH20" i="2"/>
  <c r="AH355" i="2"/>
  <c r="AH31" i="2"/>
  <c r="AH342" i="2"/>
  <c r="AH336" i="2"/>
  <c r="AH74" i="2"/>
  <c r="AH324" i="2"/>
  <c r="AH318" i="2"/>
  <c r="AH16" i="2"/>
  <c r="AH306" i="2"/>
  <c r="AH300" i="2"/>
  <c r="AH296" i="2"/>
  <c r="AH290" i="2"/>
  <c r="AH283" i="2"/>
  <c r="AH276" i="2"/>
  <c r="AH269" i="2"/>
  <c r="AH263" i="2"/>
  <c r="AH257" i="2"/>
  <c r="AH84" i="2"/>
  <c r="AH54" i="2"/>
  <c r="AH30" i="2"/>
  <c r="AH236" i="2"/>
  <c r="AH229" i="2"/>
  <c r="AH8" i="2"/>
  <c r="AH217" i="2"/>
  <c r="AH210" i="2"/>
  <c r="AH203" i="2"/>
  <c r="AH46" i="2"/>
  <c r="AH191" i="2"/>
  <c r="AH185" i="2"/>
  <c r="AH180" i="2"/>
  <c r="AH175" i="2"/>
  <c r="AH167" i="2"/>
  <c r="AH160" i="2"/>
  <c r="AH155" i="2"/>
  <c r="AH148" i="2"/>
  <c r="AH140" i="2"/>
  <c r="AH133" i="2"/>
  <c r="AH127" i="2"/>
  <c r="AH35" i="2"/>
  <c r="AH114" i="2"/>
  <c r="AH109" i="2"/>
  <c r="AH103" i="2"/>
  <c r="AH96" i="2"/>
  <c r="AH89" i="2"/>
  <c r="AH370" i="2"/>
  <c r="AH363" i="2"/>
  <c r="AH359" i="2"/>
  <c r="AH19" i="2"/>
  <c r="AH347" i="2"/>
  <c r="AH339" i="2"/>
  <c r="AH333" i="2"/>
  <c r="AH72" i="2"/>
  <c r="AH321" i="2"/>
  <c r="AH315" i="2"/>
  <c r="AH14" i="2"/>
  <c r="AH303" i="2"/>
  <c r="AH67" i="2"/>
  <c r="AH293" i="2"/>
  <c r="AH12" i="2"/>
  <c r="AH281" i="2"/>
  <c r="AH273" i="2"/>
  <c r="AH266" i="2"/>
  <c r="AH60" i="2"/>
  <c r="AH10" i="2"/>
  <c r="AH250" i="2"/>
  <c r="AH245" i="2"/>
  <c r="AH241" i="2"/>
  <c r="AH233" i="2"/>
  <c r="AH50" i="2"/>
  <c r="AH221" i="2"/>
  <c r="AH214" i="2"/>
  <c r="AH207" i="2"/>
  <c r="AH202" i="2"/>
  <c r="AH195" i="2"/>
  <c r="AH189" i="2"/>
  <c r="AH28" i="2"/>
  <c r="AH178" i="2"/>
  <c r="AH172" i="2"/>
  <c r="AH164" i="2"/>
  <c r="AH158" i="2"/>
  <c r="AH152" i="2"/>
  <c r="AH145" i="2"/>
  <c r="AH37" i="2"/>
  <c r="AH4" i="2"/>
  <c r="AH36" i="2"/>
  <c r="AH118" i="2"/>
  <c r="AH112" i="2"/>
  <c r="AH106" i="2"/>
  <c r="AH100" i="2"/>
  <c r="AH93" i="2"/>
  <c r="AH369" i="2"/>
  <c r="AH21" i="2"/>
  <c r="AH358" i="2"/>
  <c r="AH352" i="2"/>
  <c r="AH346" i="2"/>
  <c r="AH338" i="2"/>
  <c r="AH332" i="2"/>
  <c r="AH328" i="2"/>
  <c r="AH320" i="2"/>
  <c r="AH314" i="2"/>
  <c r="AH310" i="2"/>
  <c r="AH302" i="2"/>
  <c r="AH66" i="2"/>
  <c r="AH64" i="2"/>
  <c r="AH287" i="2"/>
  <c r="AH280" i="2"/>
  <c r="AH272" i="2"/>
  <c r="AH265" i="2"/>
  <c r="AH260" i="2"/>
  <c r="AH57" i="2"/>
  <c r="AH56" i="2"/>
  <c r="AH244" i="2"/>
  <c r="AH240" i="2"/>
  <c r="AH51" i="2"/>
  <c r="AH226" i="2"/>
  <c r="AH220" i="2"/>
  <c r="AH213" i="2"/>
  <c r="AH29" i="2"/>
  <c r="AH201" i="2"/>
  <c r="AH194" i="2"/>
  <c r="AH188" i="2"/>
  <c r="AH182" i="2"/>
  <c r="AH80" i="2"/>
  <c r="AH171" i="2"/>
  <c r="AH163" i="2"/>
  <c r="AH39" i="2"/>
  <c r="AH151" i="2"/>
  <c r="AH144" i="2"/>
  <c r="AH137" i="2"/>
  <c r="AH131" i="2"/>
  <c r="AH124" i="2"/>
  <c r="AH117" i="2"/>
  <c r="AH27" i="2"/>
  <c r="AH26" i="2"/>
  <c r="AH99" i="2"/>
  <c r="AH92" i="2"/>
  <c r="FO69" i="2" l="1"/>
  <c r="FO119" i="2"/>
  <c r="FN32" i="2"/>
  <c r="FN176" i="2"/>
  <c r="FN77" i="2"/>
  <c r="FN269" i="2"/>
  <c r="FN31" i="2"/>
  <c r="FO203" i="2"/>
  <c r="FO48" i="2"/>
  <c r="FO318" i="2"/>
  <c r="FO191" i="2"/>
  <c r="FO138" i="2"/>
  <c r="FO300" i="2"/>
  <c r="FO277" i="2"/>
  <c r="FO155" i="2"/>
  <c r="FO180" i="2"/>
  <c r="FO244" i="2"/>
  <c r="FO372" i="2"/>
  <c r="FO206" i="2"/>
  <c r="FO13" i="2"/>
  <c r="FO285" i="2"/>
  <c r="FO177" i="2"/>
  <c r="FO369" i="2"/>
  <c r="FN234" i="2"/>
  <c r="FN362" i="2"/>
  <c r="FO99" i="2"/>
  <c r="FO90" i="2"/>
  <c r="FO346" i="2"/>
  <c r="FO328" i="2"/>
  <c r="FO101" i="2"/>
  <c r="FO165" i="2"/>
  <c r="FO293" i="2"/>
  <c r="FO57" i="2"/>
  <c r="FO121" i="2"/>
  <c r="FO249" i="2"/>
  <c r="FN13" i="2"/>
  <c r="FN72" i="2"/>
  <c r="FN173" i="2"/>
  <c r="FN301" i="2"/>
  <c r="FN365" i="2"/>
  <c r="FN63" i="2"/>
  <c r="FN127" i="2"/>
  <c r="FO43" i="2"/>
  <c r="FO107" i="2"/>
  <c r="FO171" i="2"/>
  <c r="FO235" i="2"/>
  <c r="FO363" i="2"/>
  <c r="FO98" i="2"/>
  <c r="FO162" i="2"/>
  <c r="FO226" i="2"/>
  <c r="FO4" i="2"/>
  <c r="FO68" i="2"/>
  <c r="FO132" i="2"/>
  <c r="FO196" i="2"/>
  <c r="FO260" i="2"/>
  <c r="FO324" i="2"/>
  <c r="FO16" i="2"/>
  <c r="FO144" i="2"/>
  <c r="FO208" i="2"/>
  <c r="FO94" i="2"/>
  <c r="FO158" i="2"/>
  <c r="FO222" i="2"/>
  <c r="FO350" i="2"/>
  <c r="FO173" i="2"/>
  <c r="FO159" i="2"/>
  <c r="FO129" i="2"/>
  <c r="FO51" i="2"/>
  <c r="FO179" i="2"/>
  <c r="FO307" i="2"/>
  <c r="FO371" i="2"/>
  <c r="FN128" i="2"/>
  <c r="FO76" i="2"/>
  <c r="FO140" i="2"/>
  <c r="FO204" i="2"/>
  <c r="FO268" i="2"/>
  <c r="FO332" i="2"/>
  <c r="FO38" i="2"/>
  <c r="FO102" i="2"/>
  <c r="FO166" i="2"/>
  <c r="FO294" i="2"/>
  <c r="FO358" i="2"/>
  <c r="FO53" i="2"/>
  <c r="FO181" i="2"/>
  <c r="FO265" i="2"/>
  <c r="FN2" i="2"/>
  <c r="FN130" i="2"/>
  <c r="FO340" i="2"/>
  <c r="FO290" i="2"/>
  <c r="FO95" i="2"/>
  <c r="FO243" i="2"/>
  <c r="FO245" i="2"/>
  <c r="FO9" i="2"/>
  <c r="FO73" i="2"/>
  <c r="FO137" i="2"/>
  <c r="FO201" i="2"/>
  <c r="FO329" i="2"/>
  <c r="FN84" i="2"/>
  <c r="FN66" i="2"/>
  <c r="FN194" i="2"/>
  <c r="FN258" i="2"/>
  <c r="FN322" i="2"/>
  <c r="FN15" i="2"/>
  <c r="FN79" i="2"/>
  <c r="FN143" i="2"/>
  <c r="FN327" i="2"/>
  <c r="FO20" i="2"/>
  <c r="FO84" i="2"/>
  <c r="FO148" i="2"/>
  <c r="FO212" i="2"/>
  <c r="FO276" i="2"/>
  <c r="FO32" i="2"/>
  <c r="FO96" i="2"/>
  <c r="FO160" i="2"/>
  <c r="FO224" i="2"/>
  <c r="FO288" i="2"/>
  <c r="FO352" i="2"/>
  <c r="FO46" i="2"/>
  <c r="FO110" i="2"/>
  <c r="FO174" i="2"/>
  <c r="FO238" i="2"/>
  <c r="FO302" i="2"/>
  <c r="FO366" i="2"/>
  <c r="FO193" i="2"/>
  <c r="FO344" i="2"/>
  <c r="FO61" i="2"/>
  <c r="FO125" i="2"/>
  <c r="FO111" i="2"/>
  <c r="FO367" i="2"/>
  <c r="FO145" i="2"/>
  <c r="FO209" i="2"/>
  <c r="FN232" i="2"/>
  <c r="FN296" i="2"/>
  <c r="FN360" i="2"/>
  <c r="FN10" i="2"/>
  <c r="FN74" i="2"/>
  <c r="FN138" i="2"/>
  <c r="FN202" i="2"/>
  <c r="FN266" i="2"/>
  <c r="FN330" i="2"/>
  <c r="FN69" i="2"/>
  <c r="FN133" i="2"/>
  <c r="FO67" i="2"/>
  <c r="FO323" i="2"/>
  <c r="FO58" i="2"/>
  <c r="FO122" i="2"/>
  <c r="FO186" i="2"/>
  <c r="FO250" i="2"/>
  <c r="FO314" i="2"/>
  <c r="FO28" i="2"/>
  <c r="FO92" i="2"/>
  <c r="FO156" i="2"/>
  <c r="FO220" i="2"/>
  <c r="FO284" i="2"/>
  <c r="FO348" i="2"/>
  <c r="FO40" i="2"/>
  <c r="FO104" i="2"/>
  <c r="FO168" i="2"/>
  <c r="FO232" i="2"/>
  <c r="FO296" i="2"/>
  <c r="FO360" i="2"/>
  <c r="FO80" i="2"/>
  <c r="FO30" i="2"/>
  <c r="FO280" i="2"/>
  <c r="FO261" i="2"/>
  <c r="FO325" i="2"/>
  <c r="FO55" i="2"/>
  <c r="FO183" i="2"/>
  <c r="FO311" i="2"/>
  <c r="FO25" i="2"/>
  <c r="FO89" i="2"/>
  <c r="FO153" i="2"/>
  <c r="FO217" i="2"/>
  <c r="FO345" i="2"/>
  <c r="FN36" i="2"/>
  <c r="FN100" i="2"/>
  <c r="FN104" i="2"/>
  <c r="FN240" i="2"/>
  <c r="FN304" i="2"/>
  <c r="FN368" i="2"/>
  <c r="FN18" i="2"/>
  <c r="FN82" i="2"/>
  <c r="FN146" i="2"/>
  <c r="FN210" i="2"/>
  <c r="FN274" i="2"/>
  <c r="FN338" i="2"/>
  <c r="FN141" i="2"/>
  <c r="FN205" i="2"/>
  <c r="FN333" i="2"/>
  <c r="FN95" i="2"/>
  <c r="FN159" i="2"/>
  <c r="FN175" i="2"/>
  <c r="FN247" i="2"/>
  <c r="FN319" i="2"/>
  <c r="FO11" i="2"/>
  <c r="FO75" i="2"/>
  <c r="FO139" i="2"/>
  <c r="FO267" i="2"/>
  <c r="FO331" i="2"/>
  <c r="FO66" i="2"/>
  <c r="FO130" i="2"/>
  <c r="FO194" i="2"/>
  <c r="FO258" i="2"/>
  <c r="FO322" i="2"/>
  <c r="FO36" i="2"/>
  <c r="FO100" i="2"/>
  <c r="FO164" i="2"/>
  <c r="FO228" i="2"/>
  <c r="FO292" i="2"/>
  <c r="FO356" i="2"/>
  <c r="FO112" i="2"/>
  <c r="FO176" i="2"/>
  <c r="FO240" i="2"/>
  <c r="FO304" i="2"/>
  <c r="FO368" i="2"/>
  <c r="FO62" i="2"/>
  <c r="FO126" i="2"/>
  <c r="FO190" i="2"/>
  <c r="FO254" i="2"/>
  <c r="FO77" i="2"/>
  <c r="FO205" i="2"/>
  <c r="FO333" i="2"/>
  <c r="FO63" i="2"/>
  <c r="FO127" i="2"/>
  <c r="FO255" i="2"/>
  <c r="FO319" i="2"/>
  <c r="FN40" i="2"/>
  <c r="FN112" i="2"/>
  <c r="FN184" i="2"/>
  <c r="FN248" i="2"/>
  <c r="FN312" i="2"/>
  <c r="FN255" i="2"/>
  <c r="FO83" i="2"/>
  <c r="FO211" i="2"/>
  <c r="FO275" i="2"/>
  <c r="FO339" i="2"/>
  <c r="FO10" i="2"/>
  <c r="FO74" i="2"/>
  <c r="FO202" i="2"/>
  <c r="FO266" i="2"/>
  <c r="FO330" i="2"/>
  <c r="FO108" i="2"/>
  <c r="FO172" i="2"/>
  <c r="FO236" i="2"/>
  <c r="FO364" i="2"/>
  <c r="FO56" i="2"/>
  <c r="FO184" i="2"/>
  <c r="FO248" i="2"/>
  <c r="FO312" i="2"/>
  <c r="FO6" i="2"/>
  <c r="FO70" i="2"/>
  <c r="FO134" i="2"/>
  <c r="FO198" i="2"/>
  <c r="FO262" i="2"/>
  <c r="FO326" i="2"/>
  <c r="FO45" i="2"/>
  <c r="FO223" i="2"/>
  <c r="FO133" i="2"/>
  <c r="FO21" i="2"/>
  <c r="FO213" i="2"/>
  <c r="FO341" i="2"/>
  <c r="FO71" i="2"/>
  <c r="FO135" i="2"/>
  <c r="FO199" i="2"/>
  <c r="FO327" i="2"/>
  <c r="FN52" i="2"/>
  <c r="FN116" i="2"/>
  <c r="FN48" i="2"/>
  <c r="FN120" i="2"/>
  <c r="FN192" i="2"/>
  <c r="FN256" i="2"/>
  <c r="FN320" i="2"/>
  <c r="FN191" i="2"/>
  <c r="FN271" i="2"/>
  <c r="FO27" i="2"/>
  <c r="FO91" i="2"/>
  <c r="FO283" i="2"/>
  <c r="FO347" i="2"/>
  <c r="FO18" i="2"/>
  <c r="FO82" i="2"/>
  <c r="FO146" i="2"/>
  <c r="FO210" i="2"/>
  <c r="FO274" i="2"/>
  <c r="FO338" i="2"/>
  <c r="FO308" i="2"/>
  <c r="FO256" i="2"/>
  <c r="FO320" i="2"/>
  <c r="FO14" i="2"/>
  <c r="FO78" i="2"/>
  <c r="FO142" i="2"/>
  <c r="FO270" i="2"/>
  <c r="FO334" i="2"/>
  <c r="FN237" i="2"/>
  <c r="FO354" i="2"/>
  <c r="FN8" i="2"/>
  <c r="FO157" i="2"/>
  <c r="FO221" i="2"/>
  <c r="FO15" i="2"/>
  <c r="FO143" i="2"/>
  <c r="FO271" i="2"/>
  <c r="FO335" i="2"/>
  <c r="FO49" i="2"/>
  <c r="FO113" i="2"/>
  <c r="FO241" i="2"/>
  <c r="FO305" i="2"/>
  <c r="FN5" i="2"/>
  <c r="FN56" i="2"/>
  <c r="FN136" i="2"/>
  <c r="FN200" i="2"/>
  <c r="FN328" i="2"/>
  <c r="FN42" i="2"/>
  <c r="FN106" i="2"/>
  <c r="FN170" i="2"/>
  <c r="FN298" i="2"/>
  <c r="FN55" i="2"/>
  <c r="FN119" i="2"/>
  <c r="FN207" i="2"/>
  <c r="FO35" i="2"/>
  <c r="FO163" i="2"/>
  <c r="FO227" i="2"/>
  <c r="FO291" i="2"/>
  <c r="FO355" i="2"/>
  <c r="FO26" i="2"/>
  <c r="FO154" i="2"/>
  <c r="FO218" i="2"/>
  <c r="FO282" i="2"/>
  <c r="FO60" i="2"/>
  <c r="FO124" i="2"/>
  <c r="FO8" i="2"/>
  <c r="FO72" i="2"/>
  <c r="FO136" i="2"/>
  <c r="FO200" i="2"/>
  <c r="FO264" i="2"/>
  <c r="FO22" i="2"/>
  <c r="FO86" i="2"/>
  <c r="FO150" i="2"/>
  <c r="FO214" i="2"/>
  <c r="FO278" i="2"/>
  <c r="FO342" i="2"/>
  <c r="FO52" i="2"/>
  <c r="FO116" i="2"/>
  <c r="FO188" i="2"/>
  <c r="FO252" i="2"/>
  <c r="FO316" i="2"/>
  <c r="FO23" i="2"/>
  <c r="FO87" i="2"/>
  <c r="FO151" i="2"/>
  <c r="FO215" i="2"/>
  <c r="FO343" i="2"/>
  <c r="FO272" i="2"/>
  <c r="FO336" i="2"/>
  <c r="FO39" i="2"/>
  <c r="FO103" i="2"/>
  <c r="FO167" i="2"/>
  <c r="FO231" i="2"/>
  <c r="FO295" i="2"/>
  <c r="FO359" i="2"/>
  <c r="FO59" i="2"/>
  <c r="FO123" i="2"/>
  <c r="FO187" i="2"/>
  <c r="FO251" i="2"/>
  <c r="FO315" i="2"/>
  <c r="FO54" i="2"/>
  <c r="FO118" i="2"/>
  <c r="FO182" i="2"/>
  <c r="FO246" i="2"/>
  <c r="FO310" i="2"/>
  <c r="FN44" i="2"/>
  <c r="FN108" i="2"/>
  <c r="FN284" i="2"/>
  <c r="FN348" i="2"/>
  <c r="FN21" i="2"/>
  <c r="FN85" i="2"/>
  <c r="FN183" i="2"/>
  <c r="FN335" i="2"/>
  <c r="FO287" i="2"/>
  <c r="FO351" i="2"/>
  <c r="FO41" i="2"/>
  <c r="FO105" i="2"/>
  <c r="FO169" i="2"/>
  <c r="FO233" i="2"/>
  <c r="FO297" i="2"/>
  <c r="FO361" i="2"/>
  <c r="FO50" i="2"/>
  <c r="FO114" i="2"/>
  <c r="FO178" i="2"/>
  <c r="FO242" i="2"/>
  <c r="FO306" i="2"/>
  <c r="FO370" i="2"/>
  <c r="FN12" i="2"/>
  <c r="FN76" i="2"/>
  <c r="FN181" i="2"/>
  <c r="FN245" i="2"/>
  <c r="FN309" i="2"/>
  <c r="FN7" i="2"/>
  <c r="FN71" i="2"/>
  <c r="FN135" i="2"/>
  <c r="FN263" i="2"/>
  <c r="FO24" i="2"/>
  <c r="FO88" i="2"/>
  <c r="FO152" i="2"/>
  <c r="FO216" i="2"/>
  <c r="FN65" i="2"/>
  <c r="FN129" i="2"/>
  <c r="FN193" i="2"/>
  <c r="FN257" i="2"/>
  <c r="FN321" i="2"/>
  <c r="FN148" i="2"/>
  <c r="FN212" i="2"/>
  <c r="FN276" i="2"/>
  <c r="FN340" i="2"/>
  <c r="FN14" i="2"/>
  <c r="FN78" i="2"/>
  <c r="FN142" i="2"/>
  <c r="FN206" i="2"/>
  <c r="FN270" i="2"/>
  <c r="FN334" i="2"/>
  <c r="FO279" i="2"/>
  <c r="FO64" i="2"/>
  <c r="FO128" i="2"/>
  <c r="FO192" i="2"/>
  <c r="FO33" i="2"/>
  <c r="FO97" i="2"/>
  <c r="FO161" i="2"/>
  <c r="FO225" i="2"/>
  <c r="FO289" i="2"/>
  <c r="FO353" i="2"/>
  <c r="FO42" i="2"/>
  <c r="FO106" i="2"/>
  <c r="FO170" i="2"/>
  <c r="FO234" i="2"/>
  <c r="FO298" i="2"/>
  <c r="FO362" i="2"/>
  <c r="FN331" i="2"/>
  <c r="FN9" i="2"/>
  <c r="FN26" i="2"/>
  <c r="FN83" i="2"/>
  <c r="FN156" i="2"/>
  <c r="FN213" i="2"/>
  <c r="FN17" i="2"/>
  <c r="FN81" i="2"/>
  <c r="FN145" i="2"/>
  <c r="FN209" i="2"/>
  <c r="FN273" i="2"/>
  <c r="FN337" i="2"/>
  <c r="FN34" i="2"/>
  <c r="FN98" i="2"/>
  <c r="FN162" i="2"/>
  <c r="FN226" i="2"/>
  <c r="FN290" i="2"/>
  <c r="FN354" i="2"/>
  <c r="FN27" i="2"/>
  <c r="FN91" i="2"/>
  <c r="FN155" i="2"/>
  <c r="FN219" i="2"/>
  <c r="FN283" i="2"/>
  <c r="FN347" i="2"/>
  <c r="FN164" i="2"/>
  <c r="FN228" i="2"/>
  <c r="FN292" i="2"/>
  <c r="FN356" i="2"/>
  <c r="FN29" i="2"/>
  <c r="FN93" i="2"/>
  <c r="FN157" i="2"/>
  <c r="FN221" i="2"/>
  <c r="FN285" i="2"/>
  <c r="FN349" i="2"/>
  <c r="FN47" i="2"/>
  <c r="FN111" i="2"/>
  <c r="FN343" i="2"/>
  <c r="FN45" i="2"/>
  <c r="FN30" i="2"/>
  <c r="FN94" i="2"/>
  <c r="FN158" i="2"/>
  <c r="FN222" i="2"/>
  <c r="FN286" i="2"/>
  <c r="FN350" i="2"/>
  <c r="FN75" i="2"/>
  <c r="FN137" i="2"/>
  <c r="FN90" i="2"/>
  <c r="FN211" i="2"/>
  <c r="FN341" i="2"/>
  <c r="FN86" i="2"/>
  <c r="FN150" i="2"/>
  <c r="FN60" i="2"/>
  <c r="FN124" i="2"/>
  <c r="FN25" i="2"/>
  <c r="FN89" i="2"/>
  <c r="FN153" i="2"/>
  <c r="FN217" i="2"/>
  <c r="FN281" i="2"/>
  <c r="FN345" i="2"/>
  <c r="FN35" i="2"/>
  <c r="FN99" i="2"/>
  <c r="FN163" i="2"/>
  <c r="FN227" i="2"/>
  <c r="FN291" i="2"/>
  <c r="FN355" i="2"/>
  <c r="FN172" i="2"/>
  <c r="FN236" i="2"/>
  <c r="FN300" i="2"/>
  <c r="FN364" i="2"/>
  <c r="FN37" i="2"/>
  <c r="FN101" i="2"/>
  <c r="FN165" i="2"/>
  <c r="FN229" i="2"/>
  <c r="FN293" i="2"/>
  <c r="FN357" i="2"/>
  <c r="FN279" i="2"/>
  <c r="FN351" i="2"/>
  <c r="FN38" i="2"/>
  <c r="FN102" i="2"/>
  <c r="FN166" i="2"/>
  <c r="FN230" i="2"/>
  <c r="FN294" i="2"/>
  <c r="FN358" i="2"/>
  <c r="FN267" i="2"/>
  <c r="FN73" i="2"/>
  <c r="FN154" i="2"/>
  <c r="FN275" i="2"/>
  <c r="FN149" i="2"/>
  <c r="FN103" i="2"/>
  <c r="FN214" i="2"/>
  <c r="FN4" i="2"/>
  <c r="FN68" i="2"/>
  <c r="FN144" i="2"/>
  <c r="FN208" i="2"/>
  <c r="FN272" i="2"/>
  <c r="FN336" i="2"/>
  <c r="FN33" i="2"/>
  <c r="FN97" i="2"/>
  <c r="FN161" i="2"/>
  <c r="FN225" i="2"/>
  <c r="FN289" i="2"/>
  <c r="FN353" i="2"/>
  <c r="FN50" i="2"/>
  <c r="FN114" i="2"/>
  <c r="FN178" i="2"/>
  <c r="FN242" i="2"/>
  <c r="FN306" i="2"/>
  <c r="FN370" i="2"/>
  <c r="FN43" i="2"/>
  <c r="FN107" i="2"/>
  <c r="FN171" i="2"/>
  <c r="FN235" i="2"/>
  <c r="FN299" i="2"/>
  <c r="FN363" i="2"/>
  <c r="FN180" i="2"/>
  <c r="FN244" i="2"/>
  <c r="FN308" i="2"/>
  <c r="FN372" i="2"/>
  <c r="FN109" i="2"/>
  <c r="FN215" i="2"/>
  <c r="FN287" i="2"/>
  <c r="FN359" i="2"/>
  <c r="FN199" i="2"/>
  <c r="FN46" i="2"/>
  <c r="FN110" i="2"/>
  <c r="FN64" i="2"/>
  <c r="FN174" i="2"/>
  <c r="FN238" i="2"/>
  <c r="FN302" i="2"/>
  <c r="FN366" i="2"/>
  <c r="FN139" i="2"/>
  <c r="FN201" i="2"/>
  <c r="FN218" i="2"/>
  <c r="FN19" i="2"/>
  <c r="FN220" i="2"/>
  <c r="FN167" i="2"/>
  <c r="FN278" i="2"/>
  <c r="FN80" i="2"/>
  <c r="FN152" i="2"/>
  <c r="FN216" i="2"/>
  <c r="FN280" i="2"/>
  <c r="FN344" i="2"/>
  <c r="FN41" i="2"/>
  <c r="FN105" i="2"/>
  <c r="FN169" i="2"/>
  <c r="FN233" i="2"/>
  <c r="FN297" i="2"/>
  <c r="FN361" i="2"/>
  <c r="FN58" i="2"/>
  <c r="FN122" i="2"/>
  <c r="FN186" i="2"/>
  <c r="FN250" i="2"/>
  <c r="FN314" i="2"/>
  <c r="FN51" i="2"/>
  <c r="FN115" i="2"/>
  <c r="FN179" i="2"/>
  <c r="FN243" i="2"/>
  <c r="FN307" i="2"/>
  <c r="FN371" i="2"/>
  <c r="FN188" i="2"/>
  <c r="FN252" i="2"/>
  <c r="FN316" i="2"/>
  <c r="FN53" i="2"/>
  <c r="FN117" i="2"/>
  <c r="FN223" i="2"/>
  <c r="FN295" i="2"/>
  <c r="FN367" i="2"/>
  <c r="FN54" i="2"/>
  <c r="FN118" i="2"/>
  <c r="FN182" i="2"/>
  <c r="FN246" i="2"/>
  <c r="FN310" i="2"/>
  <c r="FO44" i="2"/>
  <c r="FN11" i="2"/>
  <c r="FN329" i="2"/>
  <c r="FN282" i="2"/>
  <c r="FN339" i="2"/>
  <c r="FN39" i="2"/>
  <c r="FN342" i="2"/>
  <c r="FN16" i="2"/>
  <c r="FN88" i="2"/>
  <c r="FN160" i="2"/>
  <c r="FN224" i="2"/>
  <c r="FN288" i="2"/>
  <c r="FN352" i="2"/>
  <c r="FN49" i="2"/>
  <c r="FN113" i="2"/>
  <c r="FN177" i="2"/>
  <c r="FN241" i="2"/>
  <c r="FN305" i="2"/>
  <c r="FN369" i="2"/>
  <c r="FN59" i="2"/>
  <c r="FN123" i="2"/>
  <c r="FN187" i="2"/>
  <c r="FN251" i="2"/>
  <c r="FN315" i="2"/>
  <c r="FN132" i="2"/>
  <c r="FN196" i="2"/>
  <c r="FN260" i="2"/>
  <c r="FN324" i="2"/>
  <c r="FN61" i="2"/>
  <c r="FN125" i="2"/>
  <c r="FN189" i="2"/>
  <c r="FN253" i="2"/>
  <c r="FN317" i="2"/>
  <c r="FN231" i="2"/>
  <c r="FN303" i="2"/>
  <c r="FN62" i="2"/>
  <c r="FN126" i="2"/>
  <c r="FN190" i="2"/>
  <c r="FN254" i="2"/>
  <c r="FN318" i="2"/>
  <c r="FN203" i="2"/>
  <c r="FN265" i="2"/>
  <c r="FN346" i="2"/>
  <c r="FN147" i="2"/>
  <c r="FN277" i="2"/>
  <c r="FN22" i="2"/>
  <c r="FN28" i="2"/>
  <c r="FN92" i="2"/>
  <c r="FN24" i="2"/>
  <c r="FN96" i="2"/>
  <c r="FN57" i="2"/>
  <c r="FN121" i="2"/>
  <c r="FN185" i="2"/>
  <c r="FN249" i="2"/>
  <c r="FN313" i="2"/>
  <c r="FN3" i="2"/>
  <c r="FN67" i="2"/>
  <c r="FN131" i="2"/>
  <c r="FN195" i="2"/>
  <c r="FN259" i="2"/>
  <c r="FN323" i="2"/>
  <c r="FN140" i="2"/>
  <c r="FN204" i="2"/>
  <c r="FN268" i="2"/>
  <c r="FN332" i="2"/>
  <c r="FN197" i="2"/>
  <c r="FN261" i="2"/>
  <c r="FN325" i="2"/>
  <c r="FN23" i="2"/>
  <c r="FN87" i="2"/>
  <c r="FN151" i="2"/>
  <c r="FN239" i="2"/>
  <c r="FN311" i="2"/>
  <c r="FN6" i="2"/>
  <c r="FN70" i="2"/>
  <c r="FN134" i="2"/>
  <c r="FN198" i="2"/>
  <c r="FN262" i="2"/>
  <c r="FN3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Lucas Melo Neves</author>
  </authors>
  <commentList>
    <comment ref="G1" authorId="0" shapeId="0" xr:uid="{00000000-0006-0000-0000-000001000000}">
      <text>
        <r>
          <rPr>
            <b/>
            <sz val="9"/>
            <color indexed="81"/>
            <rFont val="Segoe UI"/>
            <family val="2"/>
          </rPr>
          <t>Lucas Melo Neves:</t>
        </r>
        <r>
          <rPr>
            <sz val="9"/>
            <color indexed="81"/>
            <rFont val="Segoe UI"/>
            <family val="2"/>
          </rPr>
          <t xml:space="preserve">
1 - masculino
2 - feminino</t>
        </r>
      </text>
    </comment>
    <comment ref="H1" authorId="0" shapeId="0" xr:uid="{00000000-0006-0000-0000-000002000000}">
      <text>
        <r>
          <rPr>
            <b/>
            <sz val="9"/>
            <color indexed="81"/>
            <rFont val="Segoe UI"/>
            <charset val="1"/>
          </rPr>
          <t>Lucas Melo Neves:</t>
        </r>
        <r>
          <rPr>
            <sz val="9"/>
            <color indexed="81"/>
            <rFont val="Segoe UI"/>
            <charset val="1"/>
          </rPr>
          <t xml:space="preserve">
1 - Biológicas e da saúde
2 - Ciências humanas e sociais
3 - Ciências exatas
4 - Tecnológica</t>
        </r>
      </text>
    </comment>
    <comment ref="K1" authorId="0" shapeId="0" xr:uid="{00000000-0006-0000-0000-000003000000}">
      <text>
        <r>
          <rPr>
            <b/>
            <sz val="9"/>
            <color indexed="81"/>
            <rFont val="Segoe UI"/>
            <charset val="1"/>
          </rPr>
          <t>Lucas Melo Neves:</t>
        </r>
        <r>
          <rPr>
            <sz val="9"/>
            <color indexed="81"/>
            <rFont val="Segoe UI"/>
            <charset val="1"/>
          </rPr>
          <t xml:space="preserve">
1 - Manhã
2 - Noite
3 - Integral
4 - tarde</t>
        </r>
      </text>
    </comment>
    <comment ref="M1" authorId="0" shapeId="0" xr:uid="{00000000-0006-0000-0000-000004000000}">
      <text>
        <r>
          <rPr>
            <b/>
            <sz val="9"/>
            <color indexed="81"/>
            <rFont val="Segoe UI"/>
            <charset val="1"/>
          </rPr>
          <t>Lucas Melo Neves:</t>
        </r>
        <r>
          <rPr>
            <sz val="9"/>
            <color indexed="81"/>
            <rFont val="Segoe UI"/>
            <charset val="1"/>
          </rPr>
          <t xml:space="preserve">
1 - Presencial
2 - EAD</t>
        </r>
      </text>
    </comment>
    <comment ref="N1" authorId="0" shapeId="0" xr:uid="{00000000-0006-0000-0000-000005000000}">
      <text>
        <r>
          <rPr>
            <b/>
            <sz val="9"/>
            <color indexed="81"/>
            <rFont val="Segoe UI"/>
            <family val="2"/>
          </rPr>
          <t>Lucas Melo Neves:</t>
        </r>
        <r>
          <rPr>
            <sz val="9"/>
            <color indexed="81"/>
            <rFont val="Segoe UI"/>
            <family val="2"/>
          </rPr>
          <t xml:space="preserve">
1 - Utiliza recursos próprios
2 - Possui PROUNI ou outro programa estudantil
3 - Utiliza financiamento
</t>
        </r>
      </text>
    </comment>
    <comment ref="O1" authorId="0" shapeId="0" xr:uid="{00000000-0006-0000-0000-000006000000}">
      <text>
        <r>
          <rPr>
            <b/>
            <sz val="9"/>
            <color indexed="81"/>
            <rFont val="Segoe UI"/>
            <family val="2"/>
          </rPr>
          <t>Lucas Melo Neves:</t>
        </r>
        <r>
          <rPr>
            <sz val="9"/>
            <color indexed="81"/>
            <rFont val="Segoe UI"/>
            <family val="2"/>
          </rPr>
          <t xml:space="preserve">
1 - Branca
2 - Preta
3 - Parda
4 - Indígena
5 - Amarela
</t>
        </r>
      </text>
    </comment>
    <comment ref="P1" authorId="0" shapeId="0" xr:uid="{00000000-0006-0000-0000-000007000000}">
      <text>
        <r>
          <rPr>
            <b/>
            <sz val="9"/>
            <color indexed="81"/>
            <rFont val="Segoe UI"/>
            <family val="2"/>
          </rPr>
          <t>Lucas Melo Neves:</t>
        </r>
        <r>
          <rPr>
            <sz val="9"/>
            <color indexed="81"/>
            <rFont val="Segoe UI"/>
            <family val="2"/>
          </rPr>
          <t xml:space="preserve">
1 - não</t>
        </r>
      </text>
    </comment>
    <comment ref="Q1" authorId="0" shapeId="0" xr:uid="{00000000-0006-0000-0000-000008000000}">
      <text>
        <r>
          <rPr>
            <b/>
            <sz val="9"/>
            <color indexed="81"/>
            <rFont val="Segoe UI"/>
            <charset val="1"/>
          </rPr>
          <t>Lucas Melo Neves:</t>
        </r>
        <r>
          <rPr>
            <sz val="9"/>
            <color indexed="81"/>
            <rFont val="Segoe UI"/>
            <charset val="1"/>
          </rPr>
          <t xml:space="preserve">
1 - sim
2 - não, nunca fumei
3 - Não, sou ex fumante</t>
        </r>
      </text>
    </comment>
    <comment ref="R1" authorId="0" shapeId="0" xr:uid="{00000000-0006-0000-0000-000009000000}">
      <text>
        <r>
          <rPr>
            <b/>
            <sz val="9"/>
            <color indexed="81"/>
            <rFont val="Segoe UI"/>
            <family val="2"/>
          </rPr>
          <t>Lucas Melo Neves:</t>
        </r>
        <r>
          <rPr>
            <sz val="9"/>
            <color indexed="81"/>
            <rFont val="Segoe UI"/>
            <family val="2"/>
          </rPr>
          <t xml:space="preserve">
1 - Sim
2 - Não</t>
        </r>
      </text>
    </comment>
    <comment ref="S1" authorId="0" shapeId="0" xr:uid="{00000000-0006-0000-0000-00000A000000}">
      <text>
        <r>
          <rPr>
            <b/>
            <sz val="9"/>
            <color indexed="81"/>
            <rFont val="Segoe UI"/>
            <family val="2"/>
          </rPr>
          <t>Lucas Melo Neves:</t>
        </r>
        <r>
          <rPr>
            <sz val="9"/>
            <color indexed="81"/>
            <rFont val="Segoe UI"/>
            <family val="2"/>
          </rPr>
          <t xml:space="preserve">
1 - Sim
2 - Não</t>
        </r>
      </text>
    </comment>
    <comment ref="T1" authorId="0" shapeId="0" xr:uid="{00000000-0006-0000-0000-00000B000000}">
      <text>
        <r>
          <rPr>
            <b/>
            <sz val="9"/>
            <color indexed="81"/>
            <rFont val="Segoe UI"/>
            <charset val="1"/>
          </rPr>
          <t>Lucas Melo Neves:</t>
        </r>
        <r>
          <rPr>
            <sz val="9"/>
            <color indexed="81"/>
            <rFont val="Segoe UI"/>
            <charset val="1"/>
          </rPr>
          <t xml:space="preserve">
1 - Sim
2 - Não</t>
        </r>
      </text>
    </comment>
    <comment ref="BX1" authorId="0" shapeId="0" xr:uid="{00000000-0006-0000-0000-00000C000000}">
      <text>
        <r>
          <rPr>
            <b/>
            <sz val="9"/>
            <color indexed="81"/>
            <rFont val="Segoe UI"/>
            <charset val="1"/>
          </rPr>
          <t>Lucas Melo Neves:</t>
        </r>
        <r>
          <rPr>
            <sz val="9"/>
            <color indexed="81"/>
            <rFont val="Segoe UI"/>
            <charset val="1"/>
          </rPr>
          <t xml:space="preserve">
1 - Sim
2 - Não</t>
        </r>
      </text>
    </comment>
    <comment ref="CC1" authorId="0" shapeId="0" xr:uid="{DD025AB8-3472-4017-AD0C-9496F9273F04}">
      <text>
        <r>
          <rPr>
            <b/>
            <sz val="9"/>
            <color indexed="81"/>
            <rFont val="Segoe UI"/>
            <charset val="1"/>
          </rPr>
          <t>Lucas Melo Neves:</t>
        </r>
        <r>
          <rPr>
            <sz val="9"/>
            <color indexed="81"/>
            <rFont val="Segoe UI"/>
            <charset val="1"/>
          </rPr>
          <t xml:space="preserve">
1 - excelente
2 - muito boa
3 - boa
4 - ruim
5 - muito ruim
</t>
        </r>
      </text>
    </comment>
    <comment ref="CD1" authorId="0" shapeId="0" xr:uid="{8EE30E76-B907-40B3-98E6-C554E7CF9732}">
      <text>
        <r>
          <rPr>
            <b/>
            <sz val="9"/>
            <color indexed="81"/>
            <rFont val="Segoe UI"/>
            <charset val="1"/>
          </rPr>
          <t>Lucas Melo Neves:</t>
        </r>
        <r>
          <rPr>
            <sz val="9"/>
            <color indexed="81"/>
            <rFont val="Segoe UI"/>
            <charset val="1"/>
          </rPr>
          <t xml:space="preserve">
1 - Muito melhor
2 - Um pouco melhor
3 - Quase a mesma
4 - Um pouco pior
5 - Muito pior</t>
        </r>
      </text>
    </comment>
    <comment ref="CO1" authorId="0" shapeId="0" xr:uid="{00000000-0006-0000-0000-00000D000000}">
      <text>
        <r>
          <rPr>
            <b/>
            <sz val="9"/>
            <color indexed="81"/>
            <rFont val="Segoe UI"/>
            <charset val="1"/>
          </rPr>
          <t>Lucas Melo Neves:</t>
        </r>
        <r>
          <rPr>
            <sz val="9"/>
            <color indexed="81"/>
            <rFont val="Segoe UI"/>
            <charset val="1"/>
          </rPr>
          <t xml:space="preserve">
1 - Sim
2 - Não</t>
        </r>
      </text>
    </comment>
    <comment ref="CQ1" authorId="0" shapeId="0" xr:uid="{00000000-0006-0000-0000-00000E000000}">
      <text>
        <r>
          <rPr>
            <b/>
            <sz val="9"/>
            <color indexed="81"/>
            <rFont val="Segoe UI"/>
            <charset val="1"/>
          </rPr>
          <t>Lucas Melo Neves:</t>
        </r>
        <r>
          <rPr>
            <sz val="9"/>
            <color indexed="81"/>
            <rFont val="Segoe UI"/>
            <charset val="1"/>
          </rPr>
          <t xml:space="preserve">
1 - Sim
2 - Não</t>
        </r>
      </text>
    </comment>
    <comment ref="CS1" authorId="0" shapeId="0" xr:uid="{00000000-0006-0000-0000-00000F000000}">
      <text>
        <r>
          <rPr>
            <b/>
            <sz val="9"/>
            <color indexed="81"/>
            <rFont val="Segoe UI"/>
            <charset val="1"/>
          </rPr>
          <t>Lucas Melo Neves:</t>
        </r>
        <r>
          <rPr>
            <sz val="9"/>
            <color indexed="81"/>
            <rFont val="Segoe UI"/>
            <charset val="1"/>
          </rPr>
          <t xml:space="preserve">
1 - Sim
2 - Não</t>
        </r>
      </text>
    </comment>
    <comment ref="CU1" authorId="0" shapeId="0" xr:uid="{00000000-0006-0000-0000-000010000000}">
      <text>
        <r>
          <rPr>
            <b/>
            <sz val="9"/>
            <color indexed="81"/>
            <rFont val="Segoe UI"/>
            <charset val="1"/>
          </rPr>
          <t>Lucas Melo Neves:</t>
        </r>
        <r>
          <rPr>
            <sz val="9"/>
            <color indexed="81"/>
            <rFont val="Segoe UI"/>
            <charset val="1"/>
          </rPr>
          <t xml:space="preserve">
1 - Sim
2 - Não</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2022 - Atividade física, sintomas de ansiedade e depressão e qualidade de vida e" description="Conexão com a consulta '2022 - Atividade física, sintomas de ansiedade e depressão e qualidade de vida e' na pasta de trabalho." type="5" refreshedVersion="7" background="1" saveData="1">
    <dbPr connection="Provider=Microsoft.Mashup.OleDb.1;Data Source=$Workbook$;Location=&quot;2022 - Atividade física, sintomas de ansiedade e depressão e qualidade de vida e&quot;;Extended Properties=&quot;&quot;" command="SELECT * FROM [2022 - Atividade física, sintomas de ansiedade e depressão e qualidade de vida e]"/>
  </connection>
</connections>
</file>

<file path=xl/sharedStrings.xml><?xml version="1.0" encoding="utf-8"?>
<sst xmlns="http://schemas.openxmlformats.org/spreadsheetml/2006/main" count="2483" uniqueCount="1169">
  <si>
    <t>Carimbo de data/hora</t>
  </si>
  <si>
    <t>Nome de usuário</t>
  </si>
  <si>
    <t>Concordo em participar da presente pesquisa?</t>
  </si>
  <si>
    <t>Data de nascimento</t>
  </si>
  <si>
    <t>Sexo:</t>
  </si>
  <si>
    <t>O seu curso é de qual área do conhecimento?</t>
  </si>
  <si>
    <t>Qual seu curso?</t>
  </si>
  <si>
    <t>Qual semestre esta cursando</t>
  </si>
  <si>
    <t>Período</t>
  </si>
  <si>
    <t>Se EAD colocar Módulo e Pólo</t>
  </si>
  <si>
    <t>Em relação à mensalidade, você:</t>
  </si>
  <si>
    <t>Cor/raça</t>
  </si>
  <si>
    <t>Você está fazendo algum tratamento?</t>
  </si>
  <si>
    <t>Você faz uso de cigarros?</t>
  </si>
  <si>
    <t>Você faz uso de álcool?</t>
  </si>
  <si>
    <t>Fez exercícios físicos sistematizados nos últimos 6 meses? (Isso inclui programas de musculação, natação, dança ou qualquer outro tipo de atividades, feitos como parte da sua rotina.)</t>
  </si>
  <si>
    <t>Você teve COVID-19</t>
  </si>
  <si>
    <t>Há quantos meses você teve COVID-19</t>
  </si>
  <si>
    <t xml:space="preserve">a.	Em quantos dias da última semana você CAMINHOU por pelo menos 10 minutos contínuos em casa ou no trabalho, como forma de transporte para ir de um lugar para o outro, por lazer, por prazer ou como forma de exercício? </t>
  </si>
  <si>
    <t>b.	Nos dias em que você caminhou por pelo menos 10 minutos contínuos quanto tempo no total você gastou caminhando por dia? ____ minutos.</t>
  </si>
  <si>
    <t>b.	Nos dias em que você fez essas atividades moderadas por pelo menos 10 minutos contínuos, quanto tempo no total você gastou fazendo essas atividades por dia? ____ minutos.</t>
  </si>
  <si>
    <t>b.	Nos dias em que você fez essas atividades VIGOROSAS por pelo menos 10 minutos contínuos, quanto tempo no total você gastou fazendo essas atividades por dia? ____ minutos.</t>
  </si>
  <si>
    <t xml:space="preserve">a.	Quantas horas no total você gasta sentado durante um dia de semana? </t>
  </si>
  <si>
    <t>b.	Quantas horas no total você gasta sentado durante um dia de fim de semana?</t>
  </si>
  <si>
    <t>Column1</t>
  </si>
  <si>
    <t>_1</t>
  </si>
  <si>
    <t>_2</t>
  </si>
  <si>
    <t>_3</t>
  </si>
  <si>
    <t>_4</t>
  </si>
  <si>
    <t>_5</t>
  </si>
  <si>
    <t>_6</t>
  </si>
  <si>
    <t>_7</t>
  </si>
  <si>
    <t>_8</t>
  </si>
  <si>
    <t>_9</t>
  </si>
  <si>
    <t>_10</t>
  </si>
  <si>
    <t>_11</t>
  </si>
  <si>
    <t>_12</t>
  </si>
  <si>
    <t>_13</t>
  </si>
  <si>
    <t>_14</t>
  </si>
  <si>
    <t>_15</t>
  </si>
  <si>
    <t>_16</t>
  </si>
  <si>
    <t>_17</t>
  </si>
  <si>
    <t>_18</t>
  </si>
  <si>
    <t>Com relação a pergunta anterior, está tentando perder peso de propósito comendo menos?</t>
  </si>
  <si>
    <t>_19</t>
  </si>
  <si>
    <t>_20</t>
  </si>
  <si>
    <t>1.	Em geral, você diria que sua saúde é:</t>
  </si>
  <si>
    <t xml:space="preserve">2.	Comparada há um ano atrás, como você classificaria sua saúde em geral agora? </t>
  </si>
  <si>
    <t>3.	Os seguintes itens são sobre atividades que você poderia fazer atualmente durante um dia comum. Devido à sua saúde, você tem dificuldades para fazer estas atividades? Neste caso, quanto? [Levantar ou carregar mantimentos]</t>
  </si>
  <si>
    <t>3.	Os seguintes itens são sobre atividades que você poderia fazer atualmente durante um dia comum. Devido à sua saúde, você tem dificuldades para fazer estas atividades? Neste caso, quanto? [Subir vários lances de escada]</t>
  </si>
  <si>
    <t>3.	Os seguintes itens são sobre atividades que você poderia fazer atualmente durante um dia comum. Devido à sua saúde, você tem dificuldades para fazer estas atividades? Neste caso, quanto? [Subir um lance de escadas]</t>
  </si>
  <si>
    <t>3.	Os seguintes itens são sobre atividades que você poderia fazer atualmente durante um dia comum. Devido à sua saúde, você tem dificuldades para fazer estas atividades? Neste caso, quanto? [Curvar-se, ajoelhar-se ou dobrar-se]</t>
  </si>
  <si>
    <t>3.	Os seguintes itens são sobre atividades que você poderia fazer atualmente durante um dia comum. Devido à sua saúde, você tem dificuldades para fazer estas atividades? Neste caso, quanto? [Andar mais de um quilômetro]</t>
  </si>
  <si>
    <t>3.	Os seguintes itens são sobre atividades que você poderia fazer atualmente durante um dia comum. Devido à sua saúde, você tem dificuldades para fazer estas atividades? Neste caso, quanto? [Andar vários quarteirões]</t>
  </si>
  <si>
    <t>3.	Os seguintes itens são sobre atividades que você poderia fazer atualmente durante um dia comum. Devido à sua saúde, você tem dificuldades para fazer estas atividades? Neste caso, quanto? [Andar um quarteirão]</t>
  </si>
  <si>
    <t>3.	Os seguintes itens são sobre atividades que você poderia fazer atualmente durante um dia comum. Devido à sua saúde, você tem dificuldades para fazer estas atividades? Neste caso, quanto? [Tomar banho ou vestir-se]</t>
  </si>
  <si>
    <t>4.	Durante as últimas quatro semanas, você teve algum dos seguintes problemas com o seu trabalho ou com alguma atividade diária regular, como consequência de sua saúde física?  [Realizou menos tarefas do que gostaria?]</t>
  </si>
  <si>
    <t>4.	Durante as últimas quatro semanas, você teve algum dos seguintes problemas com o seu trabalho ou com alguma atividade diária regular, como consequência de sua saúde física?  [Esteve limitado no seu tipo de trabalho ou em outras atividades?]</t>
  </si>
  <si>
    <t>6.	Durante as últimas quatro semanas, de que maneira sua saúde física ou problemas emocionais interferiram nas suas atividades sociais normais, em relação à família, vizinhos, amigos ou em grupo?</t>
  </si>
  <si>
    <t xml:space="preserve">7.	Quanta dor no corpo você teve durante as últimas quatro semanas? </t>
  </si>
  <si>
    <t>8.	Durante as últimas quatro semanas, quanto a dor interferiu com o seu trabalho normal (incluindo tanto trabalho fora ou dentro de casa)?</t>
  </si>
  <si>
    <t>10.	Durante as últimas quatro semanas, quanto do seu tempo a sua saúde física ou problemas emocionais interferiram em suas atividades sociais (como visitar amigos, parentes, etc.)?(circule uma)</t>
  </si>
  <si>
    <t>11.	O quanto verdadeiro ou falso é cada uma das seguintes afirmações para você? [Eu costumo adoecer um pouco mais facilmente que as outras pessoas]</t>
  </si>
  <si>
    <t>11.	O quanto verdadeiro ou falso é cada uma das seguintes afirmações para você? [Eu sou tão saudável quanto qualquer pessoa que conheço]</t>
  </si>
  <si>
    <t>11.	O quanto verdadeiro ou falso é cada uma das seguintes afirmações para você? [Eu acho que a minha saúde vai piorar]</t>
  </si>
  <si>
    <t>11.	O quanto verdadeiro ou falso é cada uma das seguintes afirmações para você? [Minha saúde é excelente]</t>
  </si>
  <si>
    <t>2022/02/21 8:07:40 PM GMT-3</t>
  </si>
  <si>
    <t>saulosgil@hotmail.com</t>
  </si>
  <si>
    <t>Declaro que concedo de forma apropriada e voluntária o Consentimento Livre e Esclarecido  para a participação neste estudo, conforme preconiza a Resolução CNS 466, de 12 de dezembro de 2012, IV.3 a 6.</t>
  </si>
  <si>
    <t>Análise e desenvolvimento de sistemas</t>
  </si>
  <si>
    <t xml:space="preserve">2° módulo </t>
  </si>
  <si>
    <t>mais que 12 meses</t>
  </si>
  <si>
    <t>2022/04/11 3:12:41 PM GMT-3</t>
  </si>
  <si>
    <t>thamirysalvess@hotmail.com</t>
  </si>
  <si>
    <t>Pedagogia</t>
  </si>
  <si>
    <t>12ª Diadema</t>
  </si>
  <si>
    <t>7-9 meses</t>
  </si>
  <si>
    <t>2022/04/11 3:16:02 PM GMT-3</t>
  </si>
  <si>
    <t>giovana.evellynbr@gmail.com</t>
  </si>
  <si>
    <t>Serviço Social</t>
  </si>
  <si>
    <t>Módulo 1, Polo Metrô Largo Treze</t>
  </si>
  <si>
    <t>Depressão</t>
  </si>
  <si>
    <t>2022/04/11 3:19:34 PM GMT-3</t>
  </si>
  <si>
    <t>manausgetulio@gmail.com</t>
  </si>
  <si>
    <t>Engenharia Elétrica</t>
  </si>
  <si>
    <t>2022/1  Polo EaD Manaus</t>
  </si>
  <si>
    <t>Não aplicável</t>
  </si>
  <si>
    <t>2022/04/11 3:20:11 PM GMT-3</t>
  </si>
  <si>
    <t>belasplus@gmail.com</t>
  </si>
  <si>
    <t>ADS polo praia grande</t>
  </si>
  <si>
    <t>2022/04/11 3:22:57 PM GMT-3</t>
  </si>
  <si>
    <t>josianecristian@yahoo.com.br</t>
  </si>
  <si>
    <t>Arquitetura e urbanismo</t>
  </si>
  <si>
    <t>BELO HORIZONTE</t>
  </si>
  <si>
    <t>2022/04/11 3:23:23 PM GMT-3</t>
  </si>
  <si>
    <t>duda.negris@gmail.com</t>
  </si>
  <si>
    <t>polo vitoria - 1°modulo</t>
  </si>
  <si>
    <t>2022/04/11 3:24:26 PM GMT-3</t>
  </si>
  <si>
    <t>aricdlopes@gmail.com</t>
  </si>
  <si>
    <t>Gestão Financeira</t>
  </si>
  <si>
    <t/>
  </si>
  <si>
    <t>10-12 meses</t>
  </si>
  <si>
    <t>2022/04/11 3:26:54 PM GMT-3</t>
  </si>
  <si>
    <t>herbertvalmeida@gmail.com</t>
  </si>
  <si>
    <t>Engenharia da Computação</t>
  </si>
  <si>
    <t>5º módulo - Polo Capão Redondo</t>
  </si>
  <si>
    <t>2022/04/11 3:29:20 PM GMT-3</t>
  </si>
  <si>
    <t>melexa@gmail.com</t>
  </si>
  <si>
    <t>Medicina Veterinária</t>
  </si>
  <si>
    <t>2022/04/11 3:30:58 PM GMT-3</t>
  </si>
  <si>
    <t>adrielecarvalhoferreira@gmail.com</t>
  </si>
  <si>
    <t xml:space="preserve">EAD Tailândia </t>
  </si>
  <si>
    <t>2022/04/11 3:31:57 PM GMT-3</t>
  </si>
  <si>
    <t>giovanasantosm@gmail.com</t>
  </si>
  <si>
    <t>História (Licenciatura)</t>
  </si>
  <si>
    <t>0 a 3 meses</t>
  </si>
  <si>
    <t>2022/04/11 3:32:14 PM GMT-3</t>
  </si>
  <si>
    <t>gcallipocavalcanti@gmail.com</t>
  </si>
  <si>
    <t>Módulo 1 Praia Grande</t>
  </si>
  <si>
    <t>Hipertensão</t>
  </si>
  <si>
    <t>2022/04/11 3:32:25 PM GMT-3</t>
  </si>
  <si>
    <t>marcos-bu@hotmail.com</t>
  </si>
  <si>
    <t>12 módulo polo paracatu</t>
  </si>
  <si>
    <t>2022/04/11 3:33:43 PM GMT-3</t>
  </si>
  <si>
    <t>livgbranco1987@gmail.com</t>
  </si>
  <si>
    <t>Fisioterapia</t>
  </si>
  <si>
    <t>2022/04/11 3:33:55 PM GMT-3</t>
  </si>
  <si>
    <t>cintia.smeireles@gmail.com</t>
  </si>
  <si>
    <t>Psicologia</t>
  </si>
  <si>
    <t>2022/04/11 3:35:37 PM GMT-3</t>
  </si>
  <si>
    <t>rebecayj347@gmail.com</t>
  </si>
  <si>
    <t>Direito</t>
  </si>
  <si>
    <t>2022/04/11 3:36:54 PM GMT-3</t>
  </si>
  <si>
    <t>fernandapdacruz@gmail.com</t>
  </si>
  <si>
    <t>Gestão Comercial</t>
  </si>
  <si>
    <t xml:space="preserve">Polo São  José </t>
  </si>
  <si>
    <t>2022/04/11 3:41:18 PM GMT-3</t>
  </si>
  <si>
    <t>alana29.pereira@gmail.com</t>
  </si>
  <si>
    <t>Nutrição</t>
  </si>
  <si>
    <t>Adolfo Pinheiro 5° módulo</t>
  </si>
  <si>
    <t>Diabetes</t>
  </si>
  <si>
    <t>2022/04/11 3:43:55 PM GMT-3</t>
  </si>
  <si>
    <t>renataalves29@gmail.com</t>
  </si>
  <si>
    <t>2022/04/11 3:46:05 PM GMT-3</t>
  </si>
  <si>
    <t>Pedagogia (2ª graduação)</t>
  </si>
  <si>
    <t xml:space="preserve">Ultimo módulo Parelheiros </t>
  </si>
  <si>
    <t>2022/04/11 3:47:10 PM GMT-3</t>
  </si>
  <si>
    <t>bi.kauanys@gmail.com</t>
  </si>
  <si>
    <t>2022/04/11 3:47:34 PM GMT-3</t>
  </si>
  <si>
    <t>brendha781055@hotmail.com</t>
  </si>
  <si>
    <t>Gestão Hospitalar</t>
  </si>
  <si>
    <t>2022/04/11 3:47:40 PM GMT-3</t>
  </si>
  <si>
    <t>mairhaalmeida@hotmail.com</t>
  </si>
  <si>
    <t>2022/04/11 3:49:27 PM GMT-3</t>
  </si>
  <si>
    <t>Jo066359@gmail.com</t>
  </si>
  <si>
    <t>2022/04/11 3:49:46 PM GMT-3</t>
  </si>
  <si>
    <t>suyenmirandabr@gmail.com</t>
  </si>
  <si>
    <t>ead adolfo pinheiro</t>
  </si>
  <si>
    <t>2022/04/11 3:50:02 PM GMT-3</t>
  </si>
  <si>
    <t>malucharapa@gmail.com</t>
  </si>
  <si>
    <t>2022/04/11 3:50:19 PM GMT-3</t>
  </si>
  <si>
    <t>leticia1101caetano@icloud.com</t>
  </si>
  <si>
    <t>Educação Física (Bacharelado)</t>
  </si>
  <si>
    <t xml:space="preserve">13 - polo São Bernardo do Campo </t>
  </si>
  <si>
    <t>4-6 meses</t>
  </si>
  <si>
    <t>2022/04/11 3:51:38 PM GMT-3</t>
  </si>
  <si>
    <t>milenagabrielleds08@gmail.com</t>
  </si>
  <si>
    <t>2022/04/11 3:52:31 PM GMT-3</t>
  </si>
  <si>
    <t>carolzinha_jbfc@hotmail.com</t>
  </si>
  <si>
    <t>2022/04/11 3:53:20 PM GMT-3</t>
  </si>
  <si>
    <t>limanicole314@gmail.com</t>
  </si>
  <si>
    <t>2022/04/11 3:53:25 PM GMT-3</t>
  </si>
  <si>
    <t>sofiadefatima0604@gmail.com</t>
  </si>
  <si>
    <t>2022/04/11 3:55:27 PM GMT-3</t>
  </si>
  <si>
    <t>julianalongue@gmail.com</t>
  </si>
  <si>
    <t>Administração</t>
  </si>
  <si>
    <t>POLO PIUMA</t>
  </si>
  <si>
    <t>2022/04/11 3:57:46 PM GMT-3</t>
  </si>
  <si>
    <t>eliseuvieiraoliveira@outlook.com</t>
  </si>
  <si>
    <t>Enfermagem</t>
  </si>
  <si>
    <t>2022/04/11 4:01:18 PM GMT-3</t>
  </si>
  <si>
    <t>netodelia@yahoo.com.br</t>
  </si>
  <si>
    <t>Engenharia de Produção</t>
  </si>
  <si>
    <t>10º Módulo - Polo Santana</t>
  </si>
  <si>
    <t>2022/04/11 4:01:33 PM GMT-3</t>
  </si>
  <si>
    <t>lays.silveira.santos@gmail.com</t>
  </si>
  <si>
    <t>Ciências Contábeis</t>
  </si>
  <si>
    <t>Ead</t>
  </si>
  <si>
    <t>2022/04/11 4:01:55 PM GMT-3</t>
  </si>
  <si>
    <t>claudemirmagno36@gmail.com</t>
  </si>
  <si>
    <t>Campus 2</t>
  </si>
  <si>
    <t>2022/04/11 4:02:11 PM GMT-3</t>
  </si>
  <si>
    <t>adrieloliveira12@hotmail.com</t>
  </si>
  <si>
    <t>Marketing</t>
  </si>
  <si>
    <t>Campos Adolfo Pinheiro</t>
  </si>
  <si>
    <t>2022/04/11 4:06:15 PM GMT-3</t>
  </si>
  <si>
    <t>edinaldomacedo21@hotmail.com</t>
  </si>
  <si>
    <t xml:space="preserve">Presencial </t>
  </si>
  <si>
    <t>2022/04/11 4:07:55 PM GMT-3</t>
  </si>
  <si>
    <t>sesarpaulo10@gmail.com</t>
  </si>
  <si>
    <t>Logística</t>
  </si>
  <si>
    <t xml:space="preserve">Polo Educacional de Cuiabá </t>
  </si>
  <si>
    <t>2022/04/11 4:09:39 PM GMT-3</t>
  </si>
  <si>
    <t>aurelandiamaria@gmail.com</t>
  </si>
  <si>
    <t>Ciências Biológicas - Biologia (Bacharelado)</t>
  </si>
  <si>
    <t>2022/04/11 4:09:49 PM GMT-3</t>
  </si>
  <si>
    <t>nana.paula23@gmail.com</t>
  </si>
  <si>
    <t>2022/04/11 4:11:07 PM GMT-3</t>
  </si>
  <si>
    <t>marta.ferreiradasilva@yahoo.com.br</t>
  </si>
  <si>
    <t>Processos gerenciais</t>
  </si>
  <si>
    <t xml:space="preserve">5 módulo - polo. Diadema </t>
  </si>
  <si>
    <t>2022/04/11 4:13:02 PM GMT-3</t>
  </si>
  <si>
    <t>daniela.malavota@hotmail.com</t>
  </si>
  <si>
    <t>2022/04/11 4:14:27 PM GMT-3</t>
  </si>
  <si>
    <t>karenhapuque96@gmail.com</t>
  </si>
  <si>
    <t>Geografia (Licenciatura)</t>
  </si>
  <si>
    <t>100% online | Polo Unisa em Praia Grande-SP</t>
  </si>
  <si>
    <t>2022/04/11 4:16:14 PM GMT-3</t>
  </si>
  <si>
    <t>nkesia@estudante.unisa.br</t>
  </si>
  <si>
    <t>Odontologia</t>
  </si>
  <si>
    <t>2022/04/11 4:16:51 PM GMT-3</t>
  </si>
  <si>
    <t>andrearoschel@estudante.unisa.br</t>
  </si>
  <si>
    <t>2022/04/11 4:17:06 PM GMT-3</t>
  </si>
  <si>
    <t>tst.brito@gmail.com</t>
  </si>
  <si>
    <t>Engenharia Ambiental</t>
  </si>
  <si>
    <t>2022/1 Polo de São Caetano do Sul - SP</t>
  </si>
  <si>
    <t>2022/04/11 4:18:45 PM GMT-3</t>
  </si>
  <si>
    <t>liih.pereira.6@gmail.com</t>
  </si>
  <si>
    <t xml:space="preserve">Módulo 1 pólo piracicaba </t>
  </si>
  <si>
    <t>2022/04/11 4:18:57 PM GMT-3</t>
  </si>
  <si>
    <t>michelecristinamorais@hotmail.com</t>
  </si>
  <si>
    <t>Diadema</t>
  </si>
  <si>
    <t>2022/04/11 4:20:07 PM GMT-3</t>
  </si>
  <si>
    <t>ana197540@hotmail.com</t>
  </si>
  <si>
    <t>2022/04/11 4:20:13 PM GMT-3</t>
  </si>
  <si>
    <t>deia.bsantos@yahoo.com.br</t>
  </si>
  <si>
    <t>2022/04/11 4:20:40 PM GMT-3</t>
  </si>
  <si>
    <t>juliopestana@gmail.com</t>
  </si>
  <si>
    <t>Engenharia Civil</t>
  </si>
  <si>
    <t>Modulo 13 - Polo Osasco</t>
  </si>
  <si>
    <t>2022/04/11 4:22:40 PM GMT-3</t>
  </si>
  <si>
    <t>raquel315.silva@gmail.com</t>
  </si>
  <si>
    <t>2022/04/11 4:22:43 PM GMT-3</t>
  </si>
  <si>
    <t>juniormaebuti@gmail.com</t>
  </si>
  <si>
    <t>13º módulo, Pólo Registro</t>
  </si>
  <si>
    <t>2022/04/11 4:24:14 PM GMT-3</t>
  </si>
  <si>
    <t>regianecc83@gmail.com</t>
  </si>
  <si>
    <t>Letras (Licenciatura)</t>
  </si>
  <si>
    <t xml:space="preserve">5  unisa parelheiros </t>
  </si>
  <si>
    <t>2022/04/11 4:24:53 PM GMT-3</t>
  </si>
  <si>
    <t>marcosgabriel800@gmail.com</t>
  </si>
  <si>
    <t>EAD - Polo de Santa Inês - MA</t>
  </si>
  <si>
    <t>2022/04/11 4:27:07 PM GMT-3</t>
  </si>
  <si>
    <t>luizgazzetta@gmail.com</t>
  </si>
  <si>
    <t>Serviços jurídicos, cartoriais e notariais</t>
  </si>
  <si>
    <t>Módulo 5 - polo paulista</t>
  </si>
  <si>
    <t>2022/04/11 4:28:43 PM GMT-3</t>
  </si>
  <si>
    <t>iva.v.romano@gmail.com</t>
  </si>
  <si>
    <t>2022/04/11 4:31:56 PM GMT-3</t>
  </si>
  <si>
    <t>marcia.cristina@atlascopco.com</t>
  </si>
  <si>
    <t>MÓDULO 9 - POLO BARUERI</t>
  </si>
  <si>
    <t>2022/04/11 4:32:36 PM GMT-3</t>
  </si>
  <si>
    <t>danilodfn90@gmail.com</t>
  </si>
  <si>
    <t>Polo SBC</t>
  </si>
  <si>
    <t>2022/04/11 4:35:29 PM GMT-3</t>
  </si>
  <si>
    <t>ex_quis@hotmail.com</t>
  </si>
  <si>
    <t>13 módulo polo Luz MG</t>
  </si>
  <si>
    <t>2022/04/11 4:35:50 PM GMT-3</t>
  </si>
  <si>
    <t>tham.castrodias@yahoo.com</t>
  </si>
  <si>
    <t>Farmácia</t>
  </si>
  <si>
    <t>2022/04/11 4:38:31 PM GMT-3</t>
  </si>
  <si>
    <t>nathalya.cristtina23@gmail.com</t>
  </si>
  <si>
    <t>2022/04/11 4:38:48 PM GMT-3</t>
  </si>
  <si>
    <t>paloma.sena@icloud.com</t>
  </si>
  <si>
    <t>2022/04/11 4:40:47 PM GMT-3</t>
  </si>
  <si>
    <t>natalia.rhaz@gmail.com</t>
  </si>
  <si>
    <t>Medicina</t>
  </si>
  <si>
    <t>2022/04/11 4:42:55 PM GMT-3</t>
  </si>
  <si>
    <t>julianafonseca.31@live.com</t>
  </si>
  <si>
    <t>2022/04/11 4:43:33 PM GMT-3</t>
  </si>
  <si>
    <t>rafaela_ra@hotmail.com</t>
  </si>
  <si>
    <t>Adolfo Pinheiros</t>
  </si>
  <si>
    <t>2022/04/11 4:44:43 PM GMT-3</t>
  </si>
  <si>
    <t>erica0905@hotmail.com</t>
  </si>
  <si>
    <t>Gestão de Recursos Humanos</t>
  </si>
  <si>
    <t>modulo I POLO LARGO TREZE</t>
  </si>
  <si>
    <t>2022/04/11 4:46:26 PM GMT-3</t>
  </si>
  <si>
    <t>higor.rocha99@outlook.com</t>
  </si>
  <si>
    <t>2022/04/11 4:47:55 PM GMT-3</t>
  </si>
  <si>
    <t>crisvila94@yahoo.com.br</t>
  </si>
  <si>
    <t>2022/04/11 4:50:03 PM GMT-3</t>
  </si>
  <si>
    <t>tatiana_reis21@hotmail.com</t>
  </si>
  <si>
    <t>Gestão da Tecnologia da Informação</t>
  </si>
  <si>
    <t>Quinto módulo Polo Embu Guaçu</t>
  </si>
  <si>
    <t>2022/04/11 4:54:55 PM GMT-3</t>
  </si>
  <si>
    <t>dulcifabel@yahoo.com.br</t>
  </si>
  <si>
    <t>Módulo 1- Diadema</t>
  </si>
  <si>
    <t>2022/04/11 4:56:56 PM GMT-3</t>
  </si>
  <si>
    <t>gabriellamayumi@gmail.com</t>
  </si>
  <si>
    <t>2022/04/11 4:57:23 PM GMT-3</t>
  </si>
  <si>
    <t>brunaaislana@gmail.com</t>
  </si>
  <si>
    <t>9 Modulo Unisa</t>
  </si>
  <si>
    <t>2022/04/11 5:01:49 PM GMT-3</t>
  </si>
  <si>
    <t>borgescasemiro@gmail.com</t>
  </si>
  <si>
    <t>Adolfo Pinheiro</t>
  </si>
  <si>
    <t>2022/04/11 5:02:23 PM GMT-3</t>
  </si>
  <si>
    <t>tharynnecalixto@hotmail.com</t>
  </si>
  <si>
    <t>2022/04/11 5:03:18 PM GMT-3</t>
  </si>
  <si>
    <t>margarete2001@gmail.com</t>
  </si>
  <si>
    <t>6Modulo Adolfo Pinheiro</t>
  </si>
  <si>
    <t>2022/04/11 5:03:19 PM GMT-3</t>
  </si>
  <si>
    <t>lyaneboeno@hotmail.com</t>
  </si>
  <si>
    <t>Educação Física (Licenciatura)</t>
  </si>
  <si>
    <t xml:space="preserve">9 módulo/ Polo de Marmeleiro </t>
  </si>
  <si>
    <t>2022/04/11 5:05:29 PM GMT-3</t>
  </si>
  <si>
    <t>giovannaferjo@gmail.com</t>
  </si>
  <si>
    <t>Módulo:5° Polo: Praia Grande</t>
  </si>
  <si>
    <t>2022/04/11 5:05:42 PM GMT-3</t>
  </si>
  <si>
    <t>dhemerson82@hotmail.com</t>
  </si>
  <si>
    <t xml:space="preserve">Unisa maraba </t>
  </si>
  <si>
    <t>2022/04/11 5:07:30 PM GMT-3</t>
  </si>
  <si>
    <t>jnunesdeamorim@gmail.com</t>
  </si>
  <si>
    <t>2022/04/11 5:08:17 PM GMT-3</t>
  </si>
  <si>
    <t>fatimamendes7@gmail.com</t>
  </si>
  <si>
    <t>Belém-Pará</t>
  </si>
  <si>
    <t>2022/04/11 5:10:17 PM GMT-3</t>
  </si>
  <si>
    <t>camila_jfreitas@hotmail.com</t>
  </si>
  <si>
    <t xml:space="preserve">Adolfo Pinheiro </t>
  </si>
  <si>
    <t>2022/04/11 5:11:45 PM GMT-3</t>
  </si>
  <si>
    <t>coliveira.mayara@gmail.com</t>
  </si>
  <si>
    <t>2022/04/11 5:16:52 PM GMT-3</t>
  </si>
  <si>
    <t>ici_pinheiro@hotmail.com</t>
  </si>
  <si>
    <t>2022/04/11 5:17:05 PM GMT-3</t>
  </si>
  <si>
    <t>gabrielle.faria22@hotmail.com</t>
  </si>
  <si>
    <t xml:space="preserve">Modulo 1 Polo Itapevi </t>
  </si>
  <si>
    <t>2022/04/11 5:18:13 PM GMT-3</t>
  </si>
  <si>
    <t>cavalcantesalvino@gmail.com</t>
  </si>
  <si>
    <t>2022/04/11 5:18:41 PM GMT-3</t>
  </si>
  <si>
    <t>elisangelafrancis@gmail.com</t>
  </si>
  <si>
    <t>2022/04/11 5:20:22 PM GMT-3</t>
  </si>
  <si>
    <t>juliafernandes1906@hotmail.com</t>
  </si>
  <si>
    <t>Presencial polo 1</t>
  </si>
  <si>
    <t>2022/04/11 5:27:56 PM GMT-3</t>
  </si>
  <si>
    <t>julia.t.f.alves@gmail.com</t>
  </si>
  <si>
    <t>2022/04/11 5:34:22 PM GMT-3</t>
  </si>
  <si>
    <t>reginaldo.tejupa@outlook.com.br</t>
  </si>
  <si>
    <t>Piraju-SP</t>
  </si>
  <si>
    <t>2022/04/11 5:38:57 PM GMT-3</t>
  </si>
  <si>
    <t>candidajf77@gmail.com</t>
  </si>
  <si>
    <t>2022/04/11 5:40:24 PM GMT-3</t>
  </si>
  <si>
    <t>larissabatista664@gmail.com</t>
  </si>
  <si>
    <t>2022/04/11 5:42:28 PM GMT-3</t>
  </si>
  <si>
    <t>araujoradija708@gmail.com</t>
  </si>
  <si>
    <t>Estética e Cosmética</t>
  </si>
  <si>
    <t xml:space="preserve">EAD, polo educacional Capão Redondo </t>
  </si>
  <si>
    <t>2022/04/11 5:47:22 PM GMT-3</t>
  </si>
  <si>
    <t>marianacleffi@hotmail.com</t>
  </si>
  <si>
    <t>2022/04/11 5:50:15 PM GMT-3</t>
  </si>
  <si>
    <t>rosana.pi@hotmail.com</t>
  </si>
  <si>
    <t xml:space="preserve">Polo Adolfo Pinheiro e 1 </t>
  </si>
  <si>
    <t>2022/04/11 5:50:26 PM GMT-3</t>
  </si>
  <si>
    <t>liviaupoliveira@gmail.com</t>
  </si>
  <si>
    <t>2022/04/11 5:54:11 PM GMT-3</t>
  </si>
  <si>
    <t>pamellaparpinelli@gmail.com</t>
  </si>
  <si>
    <t>2022/04/11 5:59:52 PM GMT-3</t>
  </si>
  <si>
    <t>u-fernanda3y@estudante.unisa.br</t>
  </si>
  <si>
    <t>5 modulo polo interlagos</t>
  </si>
  <si>
    <t>2022/04/11 6:00:31 PM GMT-3</t>
  </si>
  <si>
    <t>silvianedomingues@yahoo.com.br</t>
  </si>
  <si>
    <t xml:space="preserve">Polo Embu Guaçu </t>
  </si>
  <si>
    <t>2022/04/11 6:12:19 PM GMT-3</t>
  </si>
  <si>
    <t>jonathan210799@hotmail.com</t>
  </si>
  <si>
    <t>2022/04/11 6:13:34 PM GMT-3</t>
  </si>
  <si>
    <t>tiago.mendz@gmail.com</t>
  </si>
  <si>
    <t>Engenharia Mecânica</t>
  </si>
  <si>
    <t>Módulo 9 - Campus São Bernardo do Campo</t>
  </si>
  <si>
    <t>2022/04/11 6:15:08 PM GMT-3</t>
  </si>
  <si>
    <t>2022/04/11 6:15:56 PM GMT-3</t>
  </si>
  <si>
    <t>karinateles70@hotmail.com</t>
  </si>
  <si>
    <t>2022/04/11 6:16:25 PM GMT-3</t>
  </si>
  <si>
    <t>gustavpotter5@gmail.com</t>
  </si>
  <si>
    <t>Engenharia Química</t>
  </si>
  <si>
    <t>10º módulo Pólo Porto Alegre</t>
  </si>
  <si>
    <t>2022/04/11 6:17:11 PM GMT-3</t>
  </si>
  <si>
    <t>thays.helenavinicius@gmail.com</t>
  </si>
  <si>
    <t>Modulo 5</t>
  </si>
  <si>
    <t>2022/04/11 6:20:22 PM GMT-3</t>
  </si>
  <si>
    <t>rosa.jeff2211@gmail.com</t>
  </si>
  <si>
    <t>2022/04/11 6:20:44 PM GMT-3</t>
  </si>
  <si>
    <t>laisvaladao99@gmail.com</t>
  </si>
  <si>
    <t>2022/04/11 6:20:55 PM GMT-3</t>
  </si>
  <si>
    <t>n-vitoria3@estudante.unisa.br</t>
  </si>
  <si>
    <t>Asma brônquica</t>
  </si>
  <si>
    <t>2022/04/11 6:21:59 PM GMT-3</t>
  </si>
  <si>
    <t>dasilva.veronicaa@gmail.com</t>
  </si>
  <si>
    <t>9 módulo - Adolfo Pinheiro</t>
  </si>
  <si>
    <t>2022/04/11 6:22:55 PM GMT-3</t>
  </si>
  <si>
    <t>lucasppinha@gmail.com</t>
  </si>
  <si>
    <t>2022/04/11 6:25:07 PM GMT-3</t>
  </si>
  <si>
    <t>izabellegomes2110@gmail.com</t>
  </si>
  <si>
    <t>2022/04/11 6:25:20 PM GMT-3</t>
  </si>
  <si>
    <t>missionariodamacio@gmail.com</t>
  </si>
  <si>
    <t>Módulo 13° Polo  Largo treze</t>
  </si>
  <si>
    <t>2022/04/11 6:28:00 PM GMT-3</t>
  </si>
  <si>
    <t>larissamendes812@gmail.com</t>
  </si>
  <si>
    <t>2022/04/11 6:30:43 PM GMT-3</t>
  </si>
  <si>
    <t>mca.mari@hotmail.com</t>
  </si>
  <si>
    <t>2022/04/11 6:31:37 PM GMT-3</t>
  </si>
  <si>
    <t>nathaniamotta@gmail.com</t>
  </si>
  <si>
    <t>2022/04/11 6:36:13 PM GMT-3</t>
  </si>
  <si>
    <t>isabelleantoniasousa@gmail.com</t>
  </si>
  <si>
    <t>2022/04/11 6:39:08 PM GMT-3</t>
  </si>
  <si>
    <t>mizaelsouzamatias@outlook.com</t>
  </si>
  <si>
    <t xml:space="preserve">13 módulo </t>
  </si>
  <si>
    <t>hlenalvess@gmail.com</t>
  </si>
  <si>
    <t>2022/04/11 6:43:05 PM GMT-3</t>
  </si>
  <si>
    <t>fhmxavier@yahoo.com.br</t>
  </si>
  <si>
    <t xml:space="preserve">13º módulo. Polo Belo Horizonte </t>
  </si>
  <si>
    <t>2022/04/11 6:45:47 PM GMT-3</t>
  </si>
  <si>
    <t>Neidelene_7002@yahoo.com.br</t>
  </si>
  <si>
    <t>1° Módulo, pólo largo treze de maio</t>
  </si>
  <si>
    <t>2022/04/11 6:46:25 PM GMT-3</t>
  </si>
  <si>
    <t>tiagoamilit@gmail.com</t>
  </si>
  <si>
    <t>2022/04/11 6:48:23 PM GMT-3</t>
  </si>
  <si>
    <t>jaquelinerodrigues77@gmail.com</t>
  </si>
  <si>
    <t>Polo castanheira</t>
  </si>
  <si>
    <t>2022/04/11 6:49:16 PM GMT-3</t>
  </si>
  <si>
    <t>marineis.martins28@gmail.com</t>
  </si>
  <si>
    <t>2022/04/11 6:51:56 PM GMT-3</t>
  </si>
  <si>
    <t>ernanesoares13@gmail.com</t>
  </si>
  <si>
    <t>EAD Pólo Goiânia-GO</t>
  </si>
  <si>
    <t>2022/04/11 7:02:49 PM GMT-3</t>
  </si>
  <si>
    <t>ivanicristina_@hotmail.com</t>
  </si>
  <si>
    <t>Gastronomia</t>
  </si>
  <si>
    <t>2022/04/11 7:07:43 PM GMT-3</t>
  </si>
  <si>
    <t>micfalmeida@hotmail.com</t>
  </si>
  <si>
    <t>14º - Unisa (Mogi-Guaçu)</t>
  </si>
  <si>
    <t>2022/04/11 7:07:59 PM GMT-3</t>
  </si>
  <si>
    <t>ludymilasilva557@gmail.com</t>
  </si>
  <si>
    <t>1° módulo - Polo Adolfo Pinwheio</t>
  </si>
  <si>
    <t>2022/04/11 7:10:48 PM GMT-3</t>
  </si>
  <si>
    <t>almeidasirlene419@gmail.com</t>
  </si>
  <si>
    <t>12. Guanambi/BA</t>
  </si>
  <si>
    <t>2022/04/11 7:12:36 PM GMT-3</t>
  </si>
  <si>
    <t>luanasouza3z@estudante.unisa.br</t>
  </si>
  <si>
    <t>Ciências Biológicas - Biologia (Licenciatura)</t>
  </si>
  <si>
    <t>EAD</t>
  </si>
  <si>
    <t>2022/04/11 7:15:46 PM GMT-3</t>
  </si>
  <si>
    <t>francordeiro2607@gmail.com</t>
  </si>
  <si>
    <t xml:space="preserve">Vértice </t>
  </si>
  <si>
    <t>2022/04/11 7:17:21 PM GMT-3</t>
  </si>
  <si>
    <t>jannikesara@gmail.com</t>
  </si>
  <si>
    <t xml:space="preserve">Adolfo Pinheiros </t>
  </si>
  <si>
    <t>2022/04/11 7:18:16 PM GMT-3</t>
  </si>
  <si>
    <t>samanthaoliveira24@yahoo.com</t>
  </si>
  <si>
    <t>2022/04/11 7:21:21 PM GMT-3</t>
  </si>
  <si>
    <t>odaiasaraujo@gmail.com</t>
  </si>
  <si>
    <t>2022/04/11 7:23:48 PM GMT-3</t>
  </si>
  <si>
    <t>sou1bencao@gmail.com</t>
  </si>
  <si>
    <t>modulo 9 Polo Marechal Floriano</t>
  </si>
  <si>
    <t>2022/04/11 7:24:21 PM GMT-3</t>
  </si>
  <si>
    <t>camile.lima.021011@gmail.com</t>
  </si>
  <si>
    <t>2022/04/11 7:31:19 PM GMT-3</t>
  </si>
  <si>
    <t>juliamiquelin12@gmail.com</t>
  </si>
  <si>
    <t>2022/04/11 7:34:56 PM GMT-3</t>
  </si>
  <si>
    <t>jaquelinedossanto@gmail.com</t>
  </si>
  <si>
    <t>2022/04/11 7:37:05 PM GMT-3</t>
  </si>
  <si>
    <t>sufernandesrosa@gmail.com</t>
  </si>
  <si>
    <t>2022/04/11 7:38:47 PM GMT-3</t>
  </si>
  <si>
    <t>vivianvpk@gmail.com</t>
  </si>
  <si>
    <t>2022/04/11 7:51:31 PM GMT-3</t>
  </si>
  <si>
    <t>rozialcantara33@gmail.com</t>
  </si>
  <si>
    <t xml:space="preserve">Salvador </t>
  </si>
  <si>
    <t>2022/04/11 7:51:42 PM GMT-3</t>
  </si>
  <si>
    <t>julianareeis13@gmail.com</t>
  </si>
  <si>
    <t>2022/04/11 7:52:32 PM GMT-3</t>
  </si>
  <si>
    <t>julia.maria.jesse@gmail.com</t>
  </si>
  <si>
    <t>8º módulo Adolfo Pinheiro</t>
  </si>
  <si>
    <t>2022/04/11 8:11:20 PM GMT-3</t>
  </si>
  <si>
    <t>adrisp07@gmail.com</t>
  </si>
  <si>
    <t>2022/04/11 8:12:00 PM GMT-3</t>
  </si>
  <si>
    <t>priscila.saldanha@unisa.estudante.br</t>
  </si>
  <si>
    <t>2022/04/11 8:21:03 PM GMT-3</t>
  </si>
  <si>
    <t>rodolforcorreia@gmail.com</t>
  </si>
  <si>
    <t>2022/04/11 8:22:51 PM GMT-3</t>
  </si>
  <si>
    <t>ni_pssp@yahoo.com.br</t>
  </si>
  <si>
    <t>1° - polo vila São José - São Paulo</t>
  </si>
  <si>
    <t>2022/04/11 8:23:17 PM GMT-3</t>
  </si>
  <si>
    <t>isabellepsc@icloud.com</t>
  </si>
  <si>
    <t>2022/04/11 8:23:28 PM GMT-3</t>
  </si>
  <si>
    <t>ma_claudia81@yahoo.com.br</t>
  </si>
  <si>
    <t xml:space="preserve">Módulo 1 polo Parelheiros </t>
  </si>
  <si>
    <t>2022/04/11 8:24:13 PM GMT-3</t>
  </si>
  <si>
    <t>marcoaureliomarenda@gmail.com</t>
  </si>
  <si>
    <t>Módulo 5 polo 1054</t>
  </si>
  <si>
    <t>2022/04/11 8:27:13 PM GMT-3</t>
  </si>
  <si>
    <t>herciapalhano@gmail.com</t>
  </si>
  <si>
    <t>2022/04/11 8:28:46 PM GMT-3</t>
  </si>
  <si>
    <t>anadsilva90@gmail.com</t>
  </si>
  <si>
    <t xml:space="preserve">5 módulo Polo Interlagos </t>
  </si>
  <si>
    <t>2022/04/11 8:36:09 PM GMT-3</t>
  </si>
  <si>
    <t>marcelombam@gmail.com</t>
  </si>
  <si>
    <t>2022/04/11 8:36:43 PM GMT-3</t>
  </si>
  <si>
    <t>alexandrepinho2012@gmail.com</t>
  </si>
  <si>
    <t>9 módulo, polo Belém do Pará</t>
  </si>
  <si>
    <t>2022/04/11 8:51:17 PM GMT-3</t>
  </si>
  <si>
    <t>mfilho.dimutran@gmail.com</t>
  </si>
  <si>
    <t>2022/04/11 8:51:44 PM GMT-3</t>
  </si>
  <si>
    <t>stephani.ferreira@hotmail.com</t>
  </si>
  <si>
    <t>2022/04/11 8:55:45 PM GMT-3</t>
  </si>
  <si>
    <t>fabianodepaula319@gmail.com</t>
  </si>
  <si>
    <t xml:space="preserve">São Luíz de Montes Belos </t>
  </si>
  <si>
    <t>2022/04/11 9:00:42 PM GMT-3</t>
  </si>
  <si>
    <t>marcellafontes@icloud.com</t>
  </si>
  <si>
    <t>2022/04/11 9:03:20 PM GMT-3</t>
  </si>
  <si>
    <t>emily_crystie@hotmail.com</t>
  </si>
  <si>
    <t>10º, polo Capão Redondo</t>
  </si>
  <si>
    <t>2022/04/11 9:07:25 PM GMT-3</t>
  </si>
  <si>
    <t>luana.abihope@gmail.com</t>
  </si>
  <si>
    <t>5ºmódulo. Polo Adolfo Pinheiro</t>
  </si>
  <si>
    <t>2022/04/11 9:07:53 PM GMT-3</t>
  </si>
  <si>
    <t>palomaangela1@hotmail.com</t>
  </si>
  <si>
    <t>Biomendicina</t>
  </si>
  <si>
    <t>2022/04/11 9:08:55 PM GMT-3</t>
  </si>
  <si>
    <t>suja04_nobres@icloud.com</t>
  </si>
  <si>
    <t>2022/04/11 9:09:55 PM GMT-3</t>
  </si>
  <si>
    <t>edmar.jesussantos@yahoo.com</t>
  </si>
  <si>
    <t>13° modulo polo São Bernado do Campo</t>
  </si>
  <si>
    <t>2022/04/11 9:13:23 PM GMT-3</t>
  </si>
  <si>
    <t>josilima82@hotmail.com</t>
  </si>
  <si>
    <t>2022/04/11 9:26:10 PM GMT-3</t>
  </si>
  <si>
    <t>anariele.2011@hotmail.com</t>
  </si>
  <si>
    <t>PÓLO UBERLÂNDIA</t>
  </si>
  <si>
    <t>2022/04/11 9:27:04 PM GMT-3</t>
  </si>
  <si>
    <t>mayara.martins2008@gmail.com</t>
  </si>
  <si>
    <t>2022/04/11 9:30:41 PM GMT-3</t>
  </si>
  <si>
    <t>camposlara0@gmail.com</t>
  </si>
  <si>
    <t>2022/04/11 9:39:02 PM GMT-3</t>
  </si>
  <si>
    <t>lucimarareis11@gmail.com</t>
  </si>
  <si>
    <t xml:space="preserve">Módulo 1 Largo Treze </t>
  </si>
  <si>
    <t>2022/04/11 9:46:41 PM GMT-3</t>
  </si>
  <si>
    <t>aprsm42@gmail.com</t>
  </si>
  <si>
    <t>Teologia (Bacharelado)</t>
  </si>
  <si>
    <t xml:space="preserve">Polo tupis </t>
  </si>
  <si>
    <t>2022/04/11 9:49:57 PM GMT-3</t>
  </si>
  <si>
    <t>lannacamargo2209@gmail.com</t>
  </si>
  <si>
    <t>Comunicação Social - Publicidade e Propaganda</t>
  </si>
  <si>
    <t>2022/04/11 9:51:43 PM GMT-3</t>
  </si>
  <si>
    <t>wilsonroberto3@estudante.unisa.br</t>
  </si>
  <si>
    <t>2022/04/11 9:52:42 PM GMT-3</t>
  </si>
  <si>
    <t>Josaniasilva1305@gmail.com</t>
  </si>
  <si>
    <t xml:space="preserve">2 modulo Interlagos </t>
  </si>
  <si>
    <t>2022/04/11 9:54:07 PM GMT-3</t>
  </si>
  <si>
    <t>oliveira.bruna61@yahoo.com.br</t>
  </si>
  <si>
    <t>2022/04/11 9:58:05 PM GMT-3</t>
  </si>
  <si>
    <t>cristina-b.lima@hotmail.com</t>
  </si>
  <si>
    <t xml:space="preserve">5• Adolfo Pinheiro </t>
  </si>
  <si>
    <t>2022/04/11 9:59:34 PM GMT-3</t>
  </si>
  <si>
    <t>Michellesilva2382@gmail.com</t>
  </si>
  <si>
    <t>16 polo Registro SP</t>
  </si>
  <si>
    <t>2022/04/11 10:07:29 PM GMT-3</t>
  </si>
  <si>
    <t>mafez.dantas@gmail.com</t>
  </si>
  <si>
    <t xml:space="preserve">Módulo 9 polo Interlagos </t>
  </si>
  <si>
    <t>2022/04/11 10:08:58 PM GMT-3</t>
  </si>
  <si>
    <t>anacristinasales02@gmail.com</t>
  </si>
  <si>
    <t>Modulo 1. Idete Taua</t>
  </si>
  <si>
    <t>2022/04/11 10:11:53 PM GMT-3</t>
  </si>
  <si>
    <t>rafaelazana@yahoo.com.br</t>
  </si>
  <si>
    <t>2022/04/11 10:16:29 PM GMT-3</t>
  </si>
  <si>
    <t>p1.poliana@gmail.com</t>
  </si>
  <si>
    <t>2022/04/11 10:22:25 PM GMT-3</t>
  </si>
  <si>
    <t>alvarodiogo.st@gmail.com</t>
  </si>
  <si>
    <t>Módulo 1 / Polo Taboão</t>
  </si>
  <si>
    <t>2022/04/11 10:37:43 PM GMT-3</t>
  </si>
  <si>
    <t>lisytidyamor@gmail.com</t>
  </si>
  <si>
    <t>2022/04/11 10:43:56 PM GMT-3</t>
  </si>
  <si>
    <t>gattinhabianca@gmail.com</t>
  </si>
  <si>
    <t>Lapa</t>
  </si>
  <si>
    <t>2022/04/11 10:46:23 PM GMT-3</t>
  </si>
  <si>
    <t>dirceu.ira@bol.com.br</t>
  </si>
  <si>
    <t>Oitavo Módulo Polo Diadema</t>
  </si>
  <si>
    <t>2022/04/11 10:57:40 PM GMT-3</t>
  </si>
  <si>
    <t>iasminfr@hotmail.com</t>
  </si>
  <si>
    <t>Polo Itabuna</t>
  </si>
  <si>
    <t>2022/04/11 11:02:53 PM GMT-3</t>
  </si>
  <si>
    <t>Sgernilan@gmail.com</t>
  </si>
  <si>
    <t>12 polo guarabira/pb</t>
  </si>
  <si>
    <t>2022/04/11 11:03:36 PM GMT-3</t>
  </si>
  <si>
    <t>contatobrunasouzans@gmail.com</t>
  </si>
  <si>
    <t>2022/04/11 11:29:21 PM GMT-3</t>
  </si>
  <si>
    <t>tainara.c.romero@gmail.com</t>
  </si>
  <si>
    <t xml:space="preserve">1 módulo, polo Maringá </t>
  </si>
  <si>
    <t>2022/04/11 11:31:31 PM GMT-3</t>
  </si>
  <si>
    <t>zagojulia22@gmail.com</t>
  </si>
  <si>
    <t>2022/04/12 12:23:50 AM GMT-3</t>
  </si>
  <si>
    <t>cristiankika135@gmail.com</t>
  </si>
  <si>
    <t xml:space="preserve">EAD- metrô largo treze </t>
  </si>
  <si>
    <t>2022/04/12 12:29:17 AM GMT-3</t>
  </si>
  <si>
    <t>danikabonf@gmail.com</t>
  </si>
  <si>
    <t>2022/04/12 12:31:28 AM GMT-3</t>
  </si>
  <si>
    <t>karrn.lima@gmail.com</t>
  </si>
  <si>
    <t>Nova Iguaçu modulo 5</t>
  </si>
  <si>
    <t>2022/04/12 12:43:08 AM GMT-3</t>
  </si>
  <si>
    <t>enagio72@gmail.com</t>
  </si>
  <si>
    <t>Hiperlipidemia</t>
  </si>
  <si>
    <t>2022/04/12 12:59:20 AM GMT-3</t>
  </si>
  <si>
    <t>thyvoxster@gmail.com</t>
  </si>
  <si>
    <t>Segurança da Informação</t>
  </si>
  <si>
    <t>2022/04/12 1:03:06 AM GMT-3</t>
  </si>
  <si>
    <t>babi7976@gmail.com</t>
  </si>
  <si>
    <t>2022/04/12 1:51:02 AM GMT-3</t>
  </si>
  <si>
    <t>julianneramoslima@gmail.com</t>
  </si>
  <si>
    <t>2022/04/12 2:38:37 AM GMT-3</t>
  </si>
  <si>
    <t>larissa.obarros@icloud.com</t>
  </si>
  <si>
    <t>2022/04/12 3:20:41 AM GMT-3</t>
  </si>
  <si>
    <t>brusigliano@gmail.com</t>
  </si>
  <si>
    <t>2022/04/12 5:43:25 AM GMT-3</t>
  </si>
  <si>
    <t>cleocafe@hotmail.com</t>
  </si>
  <si>
    <t>2022/04/12 5:58:31 AM GMT-3</t>
  </si>
  <si>
    <t>ccassiaribe@gmail.com</t>
  </si>
  <si>
    <t>2022/04/12 6:06:03 AM GMT-3</t>
  </si>
  <si>
    <t>thayferreiralves@gmail.com</t>
  </si>
  <si>
    <t>2022/04/12 6:52:36 AM GMT-3</t>
  </si>
  <si>
    <t>mvaq@estudante.unisa.br</t>
  </si>
  <si>
    <t>2022/04/12 7:07:46 AM GMT-3</t>
  </si>
  <si>
    <t>gigi.szgonca@gmail.com</t>
  </si>
  <si>
    <t>2022/04/12 7:11:30 AM GMT-3</t>
  </si>
  <si>
    <t>roselania20166feitosa@gmail.com</t>
  </si>
  <si>
    <t>Design de Interiores</t>
  </si>
  <si>
    <t>Unisa- Polo Juazeiro do Norte, 2022/01</t>
  </si>
  <si>
    <t>2022/04/12 7:23:25 AM GMT-3</t>
  </si>
  <si>
    <t>fernandanewrad41@yahoo.com</t>
  </si>
  <si>
    <t xml:space="preserve">Módulo 5 Interlagos </t>
  </si>
  <si>
    <t>2022/04/12 7:40:39 AM GMT-3</t>
  </si>
  <si>
    <t>livilhena@yahoo.com.br</t>
  </si>
  <si>
    <t>2022/04/12 7:41:20 AM GMT-3</t>
  </si>
  <si>
    <t>ivangomessilva672@gmail.com</t>
  </si>
  <si>
    <t>EAD Ipirá BA</t>
  </si>
  <si>
    <t>2022/04/12 8:01:34 AM GMT-3</t>
  </si>
  <si>
    <t>douglasgomes_vdp@hotmail.com</t>
  </si>
  <si>
    <t>2022/04/12 8:40:35 AM GMT-3</t>
  </si>
  <si>
    <t>silvana.pascoa@gmail.com</t>
  </si>
  <si>
    <t>2022/04/12 8:42:33 AM GMT-3</t>
  </si>
  <si>
    <t>yarapinheiromarques@hotmail.com</t>
  </si>
  <si>
    <t>2022/04/12 8:47:43 AM GMT-3</t>
  </si>
  <si>
    <t>juliasil0709@gmail.com</t>
  </si>
  <si>
    <t>2022/04/12 8:53:48 AM GMT-3</t>
  </si>
  <si>
    <t>marialuisa1019@hotmail.com</t>
  </si>
  <si>
    <t>2022/04/12 9:20:52 AM GMT-3</t>
  </si>
  <si>
    <t>Kathleensouzza@outlook.com</t>
  </si>
  <si>
    <t>2022/04/12 9:31:06 AM GMT-3</t>
  </si>
  <si>
    <t>colinoliveiraps@gmail.com</t>
  </si>
  <si>
    <t>1° módulo de 2022 (5° módulo ao todo). Pólo de Paulo Afonso.</t>
  </si>
  <si>
    <t>2022/04/12 9:37:36 AM GMT-3</t>
  </si>
  <si>
    <t>gracamorenao10@gmail.com</t>
  </si>
  <si>
    <t>modulo 1 Polo Praia Grande</t>
  </si>
  <si>
    <t>2022/04/12 9:43:36 AM GMT-3</t>
  </si>
  <si>
    <t>leticialima.x@gmail.com</t>
  </si>
  <si>
    <t>2022/04/12 9:54:34 AM GMT-3</t>
  </si>
  <si>
    <t>kessia.taynara@outlook.com</t>
  </si>
  <si>
    <t>2022/04/12 10:09:22 AM GMT-3</t>
  </si>
  <si>
    <t>letciapcardoso@gmail.com</t>
  </si>
  <si>
    <t xml:space="preserve">Patos de Minas </t>
  </si>
  <si>
    <t>2022/04/12 10:15:32 AM GMT-3</t>
  </si>
  <si>
    <t>vito.k.zaki@gmail.com</t>
  </si>
  <si>
    <t>2022/04/12 10:19:11 AM GMT-3</t>
  </si>
  <si>
    <t>leandraer@gmail.com</t>
  </si>
  <si>
    <t>2022/04/12 10:21:21 AM GMT-3</t>
  </si>
  <si>
    <t>fabianacatarino896@gmail.com</t>
  </si>
  <si>
    <t>2022/04/12 10:30:35 AM GMT-3</t>
  </si>
  <si>
    <t>barbara.santosdemoraes@gmail.com</t>
  </si>
  <si>
    <t>2022/04/12 10:32:34 AM GMT-3</t>
  </si>
  <si>
    <t>rosalia.esteticista@gmail.com</t>
  </si>
  <si>
    <t>2022/04/12 10:45:09 AM GMT-3</t>
  </si>
  <si>
    <t>cecilia_barbosadejesus@hotmail.com</t>
  </si>
  <si>
    <t>2022/04/12 10:47:16 AM GMT-3</t>
  </si>
  <si>
    <t>ministropaulo2011@hotmail.com</t>
  </si>
  <si>
    <t xml:space="preserve">20 Salvador </t>
  </si>
  <si>
    <t>2022/04/12 10:48:49 AM GMT-3</t>
  </si>
  <si>
    <t>bpereira1v@estudante.unisa.br</t>
  </si>
  <si>
    <t>2022/04/12 10:55:58 AM GMT-3</t>
  </si>
  <si>
    <t>lilismagalhaes2@gmail.com</t>
  </si>
  <si>
    <t>Marketing Digital</t>
  </si>
  <si>
    <t>Vazante EAD</t>
  </si>
  <si>
    <t>2022/04/12 12:07:59 PM GMT-3</t>
  </si>
  <si>
    <t>Spierre201@gmail.com</t>
  </si>
  <si>
    <t>Dourados MS</t>
  </si>
  <si>
    <t>2022/04/12 12:14:23 PM GMT-3</t>
  </si>
  <si>
    <t>iriscalmeida@hotmail.com</t>
  </si>
  <si>
    <t xml:space="preserve">2⁰ Módolo, polo LG 13 </t>
  </si>
  <si>
    <t>2022/04/12 12:45:41 PM GMT-3</t>
  </si>
  <si>
    <t>mikleyoliveira98@gmail.com</t>
  </si>
  <si>
    <t>2022/04/12 12:52:37 PM GMT-3</t>
  </si>
  <si>
    <t>lacielsilva23@gmail.com</t>
  </si>
  <si>
    <t>Módulo 9 - Porto Alegre</t>
  </si>
  <si>
    <t>2022/04/12 1:35:20 PM GMT-3</t>
  </si>
  <si>
    <t>ximenesdepaula@hotmail.com</t>
  </si>
  <si>
    <t>14, Brás de Pina</t>
  </si>
  <si>
    <t>2022/04/12 1:39:52 PM GMT-3</t>
  </si>
  <si>
    <t>karollyna1997@gmail.com</t>
  </si>
  <si>
    <t xml:space="preserve">Polo Teresina-Pi, EAD </t>
  </si>
  <si>
    <t>2022/04/12 1:44:36 PM GMT-3</t>
  </si>
  <si>
    <t>jairoelierfuenmayor@gmail.com</t>
  </si>
  <si>
    <t>2022/04/12 1:48:55 PM GMT-3</t>
  </si>
  <si>
    <t>augusto.silva@embasa.ba.gov.br</t>
  </si>
  <si>
    <t>9º MÓDULO / PAULO AFONSO BA</t>
  </si>
  <si>
    <t>2022/04/12 1:52:43 PM GMT-3</t>
  </si>
  <si>
    <t>leilanevianadasilva@gmail.com</t>
  </si>
  <si>
    <t>2022/04/12 1:57:53 PM GMT-3</t>
  </si>
  <si>
    <t>ivesramalho01@gmail.com</t>
  </si>
  <si>
    <t>Castanheira</t>
  </si>
  <si>
    <t>2022/04/12 2:12:55 PM GMT-3</t>
  </si>
  <si>
    <t>alessandraaparec3y@estudante.unisa.br</t>
  </si>
  <si>
    <t xml:space="preserve">Sorocaba </t>
  </si>
  <si>
    <t>2022/04/12 3:00:39 PM GMT-3</t>
  </si>
  <si>
    <t>gislene.espsanto@gmail.com</t>
  </si>
  <si>
    <t>Gestão da Qualidade</t>
  </si>
  <si>
    <t>EAD/ Adolfo Pinheiro</t>
  </si>
  <si>
    <t>2022/04/12 3:11:08 PM GMT-3</t>
  </si>
  <si>
    <t>arthurrrichinitti@hotmail.com</t>
  </si>
  <si>
    <t>2022/1 - Polo Santa Cruz do Sul - RS</t>
  </si>
  <si>
    <t>2022/04/12 3:13:02 PM GMT-3</t>
  </si>
  <si>
    <t>gmarc@estudante.unisa.br</t>
  </si>
  <si>
    <t>2022/04/12 3:16:05 PM GMT-3</t>
  </si>
  <si>
    <t>ana.cerejinhaa@gmail.com</t>
  </si>
  <si>
    <t>2022/04/12 3:35:33 PM GMT-3</t>
  </si>
  <si>
    <t>priscilaspindula@gmail.com</t>
  </si>
  <si>
    <t>Módulo 12 Polo de Planaltina-DF</t>
  </si>
  <si>
    <t>2022/04/12 4:28:01 PM GMT-3</t>
  </si>
  <si>
    <t>gustavofelipe_alves@hotmail.com</t>
  </si>
  <si>
    <t>Polo 1100</t>
  </si>
  <si>
    <t>2022/04/12 4:56:12 PM GMT-3</t>
  </si>
  <si>
    <t>filipemonteiro29@outlook.com</t>
  </si>
  <si>
    <t>Belo Horizonte</t>
  </si>
  <si>
    <t>2022/04/12 4:56:37 PM GMT-3</t>
  </si>
  <si>
    <t>vipessolato@hotmail.com</t>
  </si>
  <si>
    <t>2022/04/12 4:58:36 PM GMT-3</t>
  </si>
  <si>
    <t>manuelafsantos@hotmail.com</t>
  </si>
  <si>
    <t>Módulo 1 - Polo Marataízes</t>
  </si>
  <si>
    <t>2022/04/12 5:08:13 PM GMT-3</t>
  </si>
  <si>
    <t>juliadeassisp@gmail.com</t>
  </si>
  <si>
    <t xml:space="preserve">1 módulo - Polo de Interlagos </t>
  </si>
  <si>
    <t>2022/04/12 5:09:25 PM GMT-3</t>
  </si>
  <si>
    <t>dayanesousamariano@yahoo.com.br</t>
  </si>
  <si>
    <t>2022/04/12 5:11:02 PM GMT-3</t>
  </si>
  <si>
    <t>barbaravitoriavaz102@gmail.com</t>
  </si>
  <si>
    <t>2022/04/12 5:29:38 PM GMT-3</t>
  </si>
  <si>
    <t>raq.bar.al@gmail.com</t>
  </si>
  <si>
    <t>9º - Polo Guarapari</t>
  </si>
  <si>
    <t>2022/04/12 5:33:53 PM GMT-3</t>
  </si>
  <si>
    <t>jceliacristinade@yahoo.com</t>
  </si>
  <si>
    <t>2022/04/12 5:36:13 PM GMT-3</t>
  </si>
  <si>
    <t>gabrielasant3@estudante.unisa.br</t>
  </si>
  <si>
    <t>Campus 1</t>
  </si>
  <si>
    <t>2022/04/12 5:44:33 PM GMT-3</t>
  </si>
  <si>
    <t>mariana.dcp04@gmail.com</t>
  </si>
  <si>
    <t>2022/04/12 5:46:26 PM GMT-3</t>
  </si>
  <si>
    <t>viviina@hotmail.com</t>
  </si>
  <si>
    <t>2022/04/12 6:29:30 PM GMT-3</t>
  </si>
  <si>
    <t>mes_bispo@yahoo.com.br</t>
  </si>
  <si>
    <t>Polo largo 13</t>
  </si>
  <si>
    <t>2022/04/12 7:00:22 PM GMT-3</t>
  </si>
  <si>
    <t>helieldadias26@hotmail.com</t>
  </si>
  <si>
    <t>Teresina-PI</t>
  </si>
  <si>
    <t>2022/04/12 7:26:01 PM GMT-3</t>
  </si>
  <si>
    <t>nilva.ertl@terra.com.br</t>
  </si>
  <si>
    <t>5o. módulo Campus Interlagos</t>
  </si>
  <si>
    <t>2022/04/12 7:56:52 PM GMT-3</t>
  </si>
  <si>
    <t>ariellimavet@gmail.com</t>
  </si>
  <si>
    <t>2022/04/12 8:09:22 PM GMT-3</t>
  </si>
  <si>
    <t>delacerdacristiana@gmail.com</t>
  </si>
  <si>
    <t xml:space="preserve">Adolpho Pinheiros </t>
  </si>
  <si>
    <t>2022/04/12 8:14:02 PM GMT-3</t>
  </si>
  <si>
    <t>demircastelo@gmail.com</t>
  </si>
  <si>
    <t>2022/04/12 8:35:36 PM GMT-3</t>
  </si>
  <si>
    <t>nandaacsouza@gmail.com</t>
  </si>
  <si>
    <t>Módulo 1 Pólo de Parelheiros</t>
  </si>
  <si>
    <t>2022/04/12 8:37:53 PM GMT-3</t>
  </si>
  <si>
    <t>vanessasuzuya676@gmail.com</t>
  </si>
  <si>
    <t>2022/04/12 9:00:56 PM GMT-3</t>
  </si>
  <si>
    <t>larissatolentino22@hotmail.com</t>
  </si>
  <si>
    <t>2022/04/12 9:54:20 PM GMT-3</t>
  </si>
  <si>
    <t>sarafarias79@gmail.com</t>
  </si>
  <si>
    <t>Gestão Pública</t>
  </si>
  <si>
    <t>2022/04/12 10:10:28 PM GMT-3</t>
  </si>
  <si>
    <t>rdmcarlos@hotmail.com</t>
  </si>
  <si>
    <t>Polo Barcarena - PA</t>
  </si>
  <si>
    <t>2022/04/12 10:33:43 PM GMT-3</t>
  </si>
  <si>
    <t>dotor.az09@gmail.com</t>
  </si>
  <si>
    <t>2022/04/12 11:15:04 PM GMT-3</t>
  </si>
  <si>
    <t>natallylais.233@gmail.com</t>
  </si>
  <si>
    <t>2022/04/12 11:26:11 PM GMT-3</t>
  </si>
  <si>
    <t>nacobit77@yahoo.com.br</t>
  </si>
  <si>
    <t>12 Ananindeua PA</t>
  </si>
  <si>
    <t>2022/04/13 12:04:34 AM GMT-3</t>
  </si>
  <si>
    <t>jaquelinesenad3@gmail.com</t>
  </si>
  <si>
    <t xml:space="preserve">Polo Largo Treze 6° módulo </t>
  </si>
  <si>
    <t>2022/04/13 12:16:21 AM GMT-3</t>
  </si>
  <si>
    <t>ashnascj@gmail.com</t>
  </si>
  <si>
    <t>2022/04/13 12:29:04 AM GMT-3</t>
  </si>
  <si>
    <t>jucirenenogueiranogueira@gmail.com</t>
  </si>
  <si>
    <t xml:space="preserve">Polo Teresina </t>
  </si>
  <si>
    <t>2022/04/13 1:35:13 AM GMT-3</t>
  </si>
  <si>
    <t>eduardomartins1113@gmail.com</t>
  </si>
  <si>
    <t>2022/04/13 6:21:26 AM GMT-3</t>
  </si>
  <si>
    <t>soqueiroz@yahoo.com.br</t>
  </si>
  <si>
    <t>2022/04/13 6:38:52 AM GMT-3</t>
  </si>
  <si>
    <t>rithielly15@gmail.com</t>
  </si>
  <si>
    <t>São MAteus - ES MODULO 16º</t>
  </si>
  <si>
    <t>2022/04/13 7:07:06 AM GMT-3</t>
  </si>
  <si>
    <t>nice.js81@gmail.com</t>
  </si>
  <si>
    <t>Largo treze</t>
  </si>
  <si>
    <t>2022/04/13 7:12:22 AM GMT-3</t>
  </si>
  <si>
    <t>diaskaeine87@gmail.com</t>
  </si>
  <si>
    <t xml:space="preserve">5 módulo, polo Adolfo Pinheiro </t>
  </si>
  <si>
    <t>2022/04/13 7:20:16 AM GMT-3</t>
  </si>
  <si>
    <t>ninachavez@hotmail.com</t>
  </si>
  <si>
    <t>2022/04/13 7:34:29 AM GMT-3</t>
  </si>
  <si>
    <t>pristoquefinnal@gmail.com</t>
  </si>
  <si>
    <t>2022/04/13 7:47:38 AM GMT-3</t>
  </si>
  <si>
    <t>rafaela_palmaleal@hotmail.com</t>
  </si>
  <si>
    <t>15 Marechal</t>
  </si>
  <si>
    <t>2022/04/13 8:22:32 AM GMT-3</t>
  </si>
  <si>
    <t>rafaelajorley@gmail.com</t>
  </si>
  <si>
    <t>1069-Caraguatatuba SP</t>
  </si>
  <si>
    <t>2022/04/13 9:29:48 AM GMT-3</t>
  </si>
  <si>
    <t>danielirodriguesgodoes@hotmail.com</t>
  </si>
  <si>
    <t>EAD - Polo Curitiba</t>
  </si>
  <si>
    <t>2022/04/13 10:02:24 AM GMT-3</t>
  </si>
  <si>
    <t>dr1c4blecher@gmail.com</t>
  </si>
  <si>
    <t>adolfo pinheiro</t>
  </si>
  <si>
    <t>2022/04/13 10:09:31 AM GMT-3</t>
  </si>
  <si>
    <t>mvn_natalia@hotmail.com</t>
  </si>
  <si>
    <t>2022/04/13 10:12:19 AM GMT-3</t>
  </si>
  <si>
    <t>pluana2z@estudante.unisa.br</t>
  </si>
  <si>
    <t>2022/04/13 10:41:25 AM GMT-3</t>
  </si>
  <si>
    <t>r-raquel@estudante.unisa.br</t>
  </si>
  <si>
    <t>módulo 1. Adolfo Pinheiro</t>
  </si>
  <si>
    <t>2022/04/13 10:59:02 AM GMT-3</t>
  </si>
  <si>
    <t>bruna_dasilva_pereira@hotmail.com</t>
  </si>
  <si>
    <t>2022/04/13 11:17:11 AM GMT-3</t>
  </si>
  <si>
    <t>josegilvangil@hotmail.com</t>
  </si>
  <si>
    <t xml:space="preserve">EAD Bonsucesso </t>
  </si>
  <si>
    <t>2022/04/13 12:39:36 PM GMT-3</t>
  </si>
  <si>
    <t>vicktoricardo@gmail.com</t>
  </si>
  <si>
    <t>polo marabá</t>
  </si>
  <si>
    <t>2022/04/13 1:45:28 PM GMT-3</t>
  </si>
  <si>
    <t>cleide@adeva.org.br</t>
  </si>
  <si>
    <t>2022/04/13 2:00:44 PM GMT-3</t>
  </si>
  <si>
    <t>ngamaah@gmail.com</t>
  </si>
  <si>
    <t xml:space="preserve">Módulo 5 polo Isabel Schmidt </t>
  </si>
  <si>
    <t>2022/04/13 2:08:24 PM GMT-3</t>
  </si>
  <si>
    <t>aleferreirasantana@outlook.com</t>
  </si>
  <si>
    <t xml:space="preserve">1 módulo Adolfo Pinheiro </t>
  </si>
  <si>
    <t>2022/04/13 2:43:25 PM GMT-3</t>
  </si>
  <si>
    <t>beatriz.rodriguescruz98@gmail.com</t>
  </si>
  <si>
    <t>2022/04/13 3:06:34 PM GMT-3</t>
  </si>
  <si>
    <t>edigarflucas@gmail.com</t>
  </si>
  <si>
    <t>2022/04/13 3:16:36 PM GMT-3</t>
  </si>
  <si>
    <t>gabriela.santosalmeida@hotmail.com</t>
  </si>
  <si>
    <t>2022/04/13 4:23:13 PM GMT-3</t>
  </si>
  <si>
    <t>lisabella2@estudante.unisa.br</t>
  </si>
  <si>
    <t>2022/04/13 4:38:08 PM GMT-3</t>
  </si>
  <si>
    <t>santoskelly95@gmailo.com</t>
  </si>
  <si>
    <t>Módulo 1 Pólo Santo Amaro</t>
  </si>
  <si>
    <t>2022/04/13 5:11:24 PM GMT-3</t>
  </si>
  <si>
    <t>felemos3011@gmail.com</t>
  </si>
  <si>
    <t>2022/04/13 5:14:41 PM GMT-3</t>
  </si>
  <si>
    <t>natalferreirasilva@gmail.com</t>
  </si>
  <si>
    <t xml:space="preserve">Estou no final do curso </t>
  </si>
  <si>
    <t>2022/04/13 5:20:17 PM GMT-3</t>
  </si>
  <si>
    <t>anerachiaparecidasouza@gmail.com</t>
  </si>
  <si>
    <t>Campus</t>
  </si>
  <si>
    <t>2022/04/13 8:08:50 PM GMT-3</t>
  </si>
  <si>
    <t>tec.ro.ramos@Hotmail.com</t>
  </si>
  <si>
    <t>Engenharia Mecatrônica</t>
  </si>
  <si>
    <t>Blumenau</t>
  </si>
  <si>
    <t>2022/04/13 8:59:27 PM GMT-3</t>
  </si>
  <si>
    <t>melkmotora@hotmail.com</t>
  </si>
  <si>
    <t>Polo Imperatriz MA</t>
  </si>
  <si>
    <t>2022/04/13 9:40:39 PM GMT-3</t>
  </si>
  <si>
    <t>antoniolife1979@gmail.com</t>
  </si>
  <si>
    <t>2022/04/13 10:37:07 PM GMT-3</t>
  </si>
  <si>
    <t>ribeiro.aninha@gmail.com</t>
  </si>
  <si>
    <t>2022/1 POLO DIADEMA</t>
  </si>
  <si>
    <t>2022/04/13 11:02:39 PM GMT-3</t>
  </si>
  <si>
    <t>sarajhenifer222@gmail.com</t>
  </si>
  <si>
    <t>Ok</t>
  </si>
  <si>
    <t>2022/04/13 11:03:48 PM GMT-3</t>
  </si>
  <si>
    <t>cristianeterezadeoliveira@gmail.com</t>
  </si>
  <si>
    <t>2022/04/13 11:17:11 PM GMT-3</t>
  </si>
  <si>
    <t>caroline_oliveira.barros@hotmail.com</t>
  </si>
  <si>
    <t xml:space="preserve">12 diadema </t>
  </si>
  <si>
    <t>2022/04/14 2:33:38 AM GMT-3</t>
  </si>
  <si>
    <t>galhardomayra@gmail.com</t>
  </si>
  <si>
    <t>2 módulo (11 módulo)</t>
  </si>
  <si>
    <t>2022/04/14 6:20:33 AM GMT-3</t>
  </si>
  <si>
    <t>silvia.oliveira.so7@gmail.com</t>
  </si>
  <si>
    <t>Processos escolares</t>
  </si>
  <si>
    <t>Capão Bonito</t>
  </si>
  <si>
    <t>2022/04/14 9:38:29 AM GMT-3</t>
  </si>
  <si>
    <t>victoriavlalves@gmail.com</t>
  </si>
  <si>
    <t>5º módulo, Polo Belém Castanheira</t>
  </si>
  <si>
    <t>2022/04/14 10:41:26 AM GMT-3</t>
  </si>
  <si>
    <t>giselagarciav@gmail.com</t>
  </si>
  <si>
    <t>2022/04/14 11:18:04 AM GMT-3</t>
  </si>
  <si>
    <t>mariahelenacastilho13@gmail.com</t>
  </si>
  <si>
    <t>2022/04/14 11:25:54 AM GMT-3</t>
  </si>
  <si>
    <t>tati.theophilo@yahoo.com.br</t>
  </si>
  <si>
    <t>2022/04/14 12:17:18 PM GMT-3</t>
  </si>
  <si>
    <t>m.mangini67@gmail.com</t>
  </si>
  <si>
    <t>11  Praia Grande SP</t>
  </si>
  <si>
    <t>2022/04/14 12:26:00 PM GMT-3</t>
  </si>
  <si>
    <t>gsouzasilva007@gmail.com</t>
  </si>
  <si>
    <t>2022/04/14 3:39:17 PM GMT-3</t>
  </si>
  <si>
    <t>cikawata@hotmail.com</t>
  </si>
  <si>
    <t>2022/04/14 3:43:29 PM GMT-3</t>
  </si>
  <si>
    <t>thalytha.saaint97@gmail.com</t>
  </si>
  <si>
    <t>Pólo de Parelheiros</t>
  </si>
  <si>
    <t>2022/04/14 5:02:14 PM GMT-3</t>
  </si>
  <si>
    <t>thaynaraharder@gmail.com</t>
  </si>
  <si>
    <t>2022/04/14 5:05:11 PM GMT-3</t>
  </si>
  <si>
    <t>mauroeester@gmail.com</t>
  </si>
  <si>
    <t>Maringa</t>
  </si>
  <si>
    <t>2022/04/14 6:10:13 PM GMT-3</t>
  </si>
  <si>
    <t>amandaandrade10@hotmail.com</t>
  </si>
  <si>
    <t>2022/04/14 6:25:56 PM GMT-3</t>
  </si>
  <si>
    <t>toiinharodriigues2017@gmail.com</t>
  </si>
  <si>
    <t>Adolfo pinheiro unisa</t>
  </si>
  <si>
    <t>2022/04/14 6:32:04 PM GMT-3</t>
  </si>
  <si>
    <t>gardeniaguedes33@gmail.com</t>
  </si>
  <si>
    <t>2022/04/14 8:02:19 PM GMT-3</t>
  </si>
  <si>
    <t>marciaptpaula@gmail.com</t>
  </si>
  <si>
    <t>5modulo,polo largo treze</t>
  </si>
  <si>
    <t>2022/04/14 8:25:51 PM GMT-3</t>
  </si>
  <si>
    <t>familiafarialima@hotmail.com</t>
  </si>
  <si>
    <t>2022/04/15 12:01:25 AM GMT-3</t>
  </si>
  <si>
    <t>carolcosta317@yahoo.com</t>
  </si>
  <si>
    <t>13 unisa castanheira</t>
  </si>
  <si>
    <t>2022/04/15 7:40:49 AM GMT-3</t>
  </si>
  <si>
    <t>eli.zene@outlook.com</t>
  </si>
  <si>
    <t>2022/04/15 1:21:19 PM GMT-3</t>
  </si>
  <si>
    <t>karolina.s.b@hotmail.com</t>
  </si>
  <si>
    <t>2022/04/15 3:46:55 PM GMT-3</t>
  </si>
  <si>
    <t>Novo Progresso Pa</t>
  </si>
  <si>
    <t>2022/04/15 5:05:29 PM GMT-3</t>
  </si>
  <si>
    <t>j-henrique1y@estudante.unisa.br</t>
  </si>
  <si>
    <t>2022/04/15 6:53:34 PM GMT-3</t>
  </si>
  <si>
    <t>camilamsampaio4@gmail.com</t>
  </si>
  <si>
    <t>Polo Paracatu</t>
  </si>
  <si>
    <t>2022/04/15 8:04:36 PM GMT-3</t>
  </si>
  <si>
    <t>adm_edilson@yahoo.com.br</t>
  </si>
  <si>
    <t>Polo EAD Guarabira/PB</t>
  </si>
  <si>
    <t>2022/04/15 10:30:03 PM GMT-3</t>
  </si>
  <si>
    <t>vivi0405says@gmail.com</t>
  </si>
  <si>
    <t>2022/04/15 10:51:23 PM GMT-3</t>
  </si>
  <si>
    <t>biiankaaalmeiida@gmail.com</t>
  </si>
  <si>
    <t>2022/04/16 6:37:58 AM GMT-3</t>
  </si>
  <si>
    <t>glaucialopes.nutri@yahoo.com.br</t>
  </si>
  <si>
    <t>2022/04/16 8:44:38 AM GMT-3</t>
  </si>
  <si>
    <t>Lucassousa09843@gmail.com</t>
  </si>
  <si>
    <t xml:space="preserve">Seria muito bom </t>
  </si>
  <si>
    <t>2022/04/16 9:41:47 AM GMT-3</t>
  </si>
  <si>
    <t>andreac_brito@hotmail.com</t>
  </si>
  <si>
    <t>2022/04/16 2:17:29 PM GMT-3</t>
  </si>
  <si>
    <t>arianecandido@estudante.unisa.br</t>
  </si>
  <si>
    <t>2022/04/16 4:33:51 PM GMT-3</t>
  </si>
  <si>
    <t>mercesdesouzafabiana@yahoo.com.br</t>
  </si>
  <si>
    <t>Polo</t>
  </si>
  <si>
    <t>2022/04/17 11:19:06 AM GMT-3</t>
  </si>
  <si>
    <t>adelaidejosii@gmail.com</t>
  </si>
  <si>
    <t xml:space="preserve">Largo treze </t>
  </si>
  <si>
    <t>2022/04/17 3:16:41 PM GMT-3</t>
  </si>
  <si>
    <t>noemibisouza@gmail.com</t>
  </si>
  <si>
    <t xml:space="preserve">Módulo 12/ polo Suzano </t>
  </si>
  <si>
    <t>2022/04/17 6:01:54 PM GMT-3</t>
  </si>
  <si>
    <t>iywq@estudante.unisa.br</t>
  </si>
  <si>
    <t>2022/04/17 10:49:04 PM GMT-3</t>
  </si>
  <si>
    <t>ma.carsi@hotmail.com</t>
  </si>
  <si>
    <t>2022/04/18 6:17:49 AM GMT-3</t>
  </si>
  <si>
    <t>a-francisca3@estudante.unisa.br</t>
  </si>
  <si>
    <t>2022/04/18 8:22:18 AM GMT-3</t>
  </si>
  <si>
    <t>uamanda2y@estudante.unisa.br</t>
  </si>
  <si>
    <t>Módulo 2 - Polo Marechal Deodoro</t>
  </si>
  <si>
    <t>2022/04/18 11:11:38 AM GMT-3</t>
  </si>
  <si>
    <t>jean@foxfly.com.br</t>
  </si>
  <si>
    <t>Polo Butanta</t>
  </si>
  <si>
    <t>2022/04/18 11:57:42 AM GMT-3</t>
  </si>
  <si>
    <t>mari.arienti@hotmail.com</t>
  </si>
  <si>
    <t>2022/04/18 12:15:40 PM GMT-3</t>
  </si>
  <si>
    <t>i.moreyra88@gmail.com</t>
  </si>
  <si>
    <t>2022/04/18 12:48:59 PM GMT-3</t>
  </si>
  <si>
    <t>ap.santosana@outlook.com</t>
  </si>
  <si>
    <t>2022/04/18 1:14:36 PM GMT-3</t>
  </si>
  <si>
    <t>alexia_bsb@hotmail.com</t>
  </si>
  <si>
    <t>EaD - Polo Guarabira-PB</t>
  </si>
  <si>
    <t>2022/04/18 6:13:06 PM GMT-3</t>
  </si>
  <si>
    <t>thalieltata@outlook.com</t>
  </si>
  <si>
    <t>2022/04/18 6:54:22 PM GMT-3</t>
  </si>
  <si>
    <t>ialessandra@estudante.unisa.br</t>
  </si>
  <si>
    <t>2022/04/18 8:43:47 PM GMT-3</t>
  </si>
  <si>
    <t>vitor.hsb.diniz@gmail.com</t>
  </si>
  <si>
    <t>2022/04/19 4:06:37 PM GMT-3</t>
  </si>
  <si>
    <t>elderfsena@gmail.com</t>
  </si>
  <si>
    <t>MODULO E POLO</t>
  </si>
  <si>
    <t>2022/04/20 3:08:43 AM GMT-3</t>
  </si>
  <si>
    <t>marciareismaciel@gmail.com</t>
  </si>
  <si>
    <t xml:space="preserve">12, Ouro Preto do Oeste </t>
  </si>
  <si>
    <t>2022/04/20 5:05:50 AM GMT-3</t>
  </si>
  <si>
    <t>fabianygoes@gmail.com</t>
  </si>
  <si>
    <t>2022/04/21 8:24:50 PM GMT-3</t>
  </si>
  <si>
    <t>zjph@estudante.unisa.br</t>
  </si>
  <si>
    <t>2022/04/21 9:18:15 PM GMT-3</t>
  </si>
  <si>
    <t>thiagofeltrin95@gmail.com</t>
  </si>
  <si>
    <t>EAD - UNISA Polo Santo Amaro</t>
  </si>
  <si>
    <t>2022/04/22 10:21:57 AM GMT-3</t>
  </si>
  <si>
    <t>nsnkobori62@gmail.com</t>
  </si>
  <si>
    <t xml:space="preserve">16 Registro </t>
  </si>
  <si>
    <t>2022/04/22 7:27:03 PM GMT-3</t>
  </si>
  <si>
    <t>lavinia.garage97@gmail.com</t>
  </si>
  <si>
    <t>2022/04/23 12:00:46 PM GMT-3</t>
  </si>
  <si>
    <t>edinaldasantos46@gmail.com</t>
  </si>
  <si>
    <t>Ead.1.maraba</t>
  </si>
  <si>
    <t>2022/04/24 11:38:21 AM GMT-3</t>
  </si>
  <si>
    <t>marques.sbo@gmail.com</t>
  </si>
  <si>
    <t>2022/04/24 8:50:33 PM GMT-3</t>
  </si>
  <si>
    <t>thalyasousachi@gmail.com</t>
  </si>
  <si>
    <t>TCC- Unisa Parauapebas</t>
  </si>
  <si>
    <t>2022/04/25 10:09:14 AM GMT-3</t>
  </si>
  <si>
    <t>caroline.raquel@gmail.com</t>
  </si>
  <si>
    <t>Polo de Aparecida de Goiânia - 14?</t>
  </si>
  <si>
    <t>2022/04/25 10:49:18 AM GMT-3</t>
  </si>
  <si>
    <t>camilaciffani@gmail.com</t>
  </si>
  <si>
    <t>14 - Polo Sorocaba</t>
  </si>
  <si>
    <t>2022/04/25 1:47:29 PM GMT-3</t>
  </si>
  <si>
    <t>vanderleiacat@hotmail.com</t>
  </si>
  <si>
    <t>Unisa Adolfo Pinheiros</t>
  </si>
  <si>
    <t>2022/04/26 8:38:05 AM GMT-3</t>
  </si>
  <si>
    <t>tamireskarla_ipo@hotmail.com</t>
  </si>
  <si>
    <t>Módulo Ead - Pólo Registro</t>
  </si>
  <si>
    <t>2022/04/26 12:05:41 PM GMT-3</t>
  </si>
  <si>
    <t>ccibele189@gmail.com</t>
  </si>
  <si>
    <t>3</t>
  </si>
  <si>
    <t>2022/04/27 9:28:27 AM GMT-3</t>
  </si>
  <si>
    <t>damasconascimento@hotmail.com</t>
  </si>
  <si>
    <t xml:space="preserve">14 </t>
  </si>
  <si>
    <t>2022/04/28 5:08:33 PM GMT-3</t>
  </si>
  <si>
    <t>julio.gabriel.911@outlook.com</t>
  </si>
  <si>
    <t>2022/05/03 2:09:54 PM GMT-3</t>
  </si>
  <si>
    <t>mybealine@estudante.unisa.br</t>
  </si>
  <si>
    <t>2022/05/04 8:23:23 AM GMT-3</t>
  </si>
  <si>
    <t>deboralqa@gmail.com</t>
  </si>
  <si>
    <t>a.	Em quantos dias da última semana, você realizou atividades MODERADAS por pelo menos 10 minutos contínuos, como por exemplo pedalar leve na bicicleta, nadar, dançar, fazer ginástica aeróbica leve, jogar vôlei recreativo, carregar pesos leves, fazer serv</t>
  </si>
  <si>
    <t>a.	Em quantos dias da última semana, você realizou atividades VIGOROSAS por pelo menos 10 minutos contínuos, como por exemplo correr, fazer ginástica aeróbica, jogar futebol, pedalar rápido na bicicleta, jogar basquete, fazer serviços domésticos pesados e</t>
  </si>
  <si>
    <t>Abaixo está uma lista de sintomas comuns de ansiedade. Por favor, leia cuidadosamente cada item da lista. Identifique o quanto você tem sido incomodado por cada sintoma durante a última semana, incluindo hoje, colocando um “x” no espaço correspondente, na</t>
  </si>
  <si>
    <t>Abaixo está uma lista de sintomas comuns de ansiedade. Por favor, leia cuidadosamente cada item da lista. Identifique o quanto você tem sido incomodado por cada sintoma durante a última semana, incluindo hoje, colocando um “x” no espaço correspondente,2</t>
  </si>
  <si>
    <t>Abaixo está uma lista de sintomas comuns de ansiedade. Por favor, leia cuidadosamente cada item da lista. Identifique o quanto você tem sido incomodado por cada sintoma durante a última semana, incluindo hoje, colocando um “x” no espaço correspondente,3</t>
  </si>
  <si>
    <t>Abaixo está uma lista de sintomas comuns de ansiedade. Por favor, leia cuidadosamente cada item da lista. Identifique o quanto você tem sido incomodado por cada sintoma durante a última semana, incluindo hoje, colocando um “x” no espaço correspondente,4</t>
  </si>
  <si>
    <t>Abaixo está uma lista de sintomas comuns de ansiedade. Por favor, leia cuidadosamente cada item da lista. Identifique o quanto você tem sido incomodado por cada sintoma durante a última semana, incluindo hoje, colocando um “x” no espaço correspondente,5</t>
  </si>
  <si>
    <t>Abaixo está uma lista de sintomas comuns de ansiedade. Por favor, leia cuidadosamente cada item da lista. Identifique o quanto você tem sido incomodado por cada sintoma durante a última semana, incluindo hoje, colocando um “x” no espaço correspondente,6</t>
  </si>
  <si>
    <t>Abaixo está uma lista de sintomas comuns de ansiedade. Por favor, leia cuidadosamente cada item da lista. Identifique o quanto você tem sido incomodado por cada sintoma durante a última semana, incluindo hoje, colocando um “x” no espaço correspondente,7</t>
  </si>
  <si>
    <t>Abaixo está uma lista de sintomas comuns de ansiedade. Por favor, leia cuidadosamente cada item da lista. Identifique o quanto você tem sido incomodado por cada sintoma durante a última semana, incluindo hoje, colocando um “x” no espaço correspondente,8</t>
  </si>
  <si>
    <t>Abaixo está uma lista de sintomas comuns de ansiedade. Por favor, leia cuidadosamente cada item da lista. Identifique o quanto você tem sido incomodado por cada sintoma durante a última semana, incluindo hoje, colocando um “x” no espaço correspondente,9</t>
  </si>
  <si>
    <t>Abaixo está uma lista de sintomas comuns de ansiedade. Por favor, leia cuidadosamente cada item da lista. Identifique o quanto você tem sido incomodado por cada sintoma durante a última semana, incluindo hoje, colocando um “x” no espaço correspondente,10</t>
  </si>
  <si>
    <t>Abaixo está uma lista de sintomas comuns de ansiedade. Por favor, leia cuidadosamente cada item da lista. Identifique o quanto você tem sido incomodado por cada sintoma durante a última semana, incluindo hoje, colocando um “x” no espaço correspondente,11</t>
  </si>
  <si>
    <t>Abaixo está uma lista de sintomas comuns de ansiedade. Por favor, leia cuidadosamente cada item da lista. Identifique o quanto você tem sido incomodado por cada sintoma durante a última semana, incluindo hoje, colocando um “x” no espaço correspondente,12</t>
  </si>
  <si>
    <t>Abaixo está uma lista de sintomas comuns de ansiedade. Por favor, leia cuidadosamente cada item da lista. Identifique o quanto você tem sido incomodado por cada sintoma durante a última semana, incluindo hoje, colocando um “x” no espaço correspondente,13</t>
  </si>
  <si>
    <t>Abaixo está uma lista de sintomas comuns de ansiedade. Por favor, leia cuidadosamente cada item da lista. Identifique o quanto você tem sido incomodado por cada sintoma durante a última semana, incluindo hoje, colocando um “x” no espaço correspondente,14</t>
  </si>
  <si>
    <t>Abaixo está uma lista de sintomas comuns de ansiedade. Por favor, leia cuidadosamente cada item da lista. Identifique o quanto você tem sido incomodado por cada sintoma durante a última semana, incluindo hoje, colocando um “x” no espaço correspondente,15</t>
  </si>
  <si>
    <t>Abaixo está uma lista de sintomas comuns de ansiedade. Por favor, leia cuidadosamente cada item da lista. Identifique o quanto você tem sido incomodado por cada sintoma durante a última semana, incluindo hoje, colocando um “x” no espaço correspondente,16</t>
  </si>
  <si>
    <t>Abaixo está uma lista de sintomas comuns de ansiedade. Por favor, leia cuidadosamente cada item da lista. Identifique o quanto você tem sido incomodado por cada sintoma durante a última semana, incluindo hoje, colocando um “x” no espaço correspondente,17</t>
  </si>
  <si>
    <t>Abaixo está uma lista de sintomas comuns de ansiedade. Por favor, leia cuidadosamente cada item da lista. Identifique o quanto você tem sido incomodado por cada sintoma durante a última semana, incluindo hoje, colocando um “x” no espaço correspondente,18</t>
  </si>
  <si>
    <t>Abaixo está uma lista de sintomas comuns de ansiedade. Por favor, leia cuidadosamente cada item da lista. Identifique o quanto você tem sido incomodado por cada sintoma durante a última semana, incluindo hoje, colocando um “x” no espaço correspondente,19</t>
  </si>
  <si>
    <t>Abaixo está uma lista de sintomas comuns de ansiedade. Por favor, leia cuidadosamente cada item da lista. Identifique o quanto você tem sido incomodado por cada sintoma durante a última semana, incluindo hoje, colocando um “x” no espaço correspondente,20</t>
  </si>
  <si>
    <t>Abaixo está uma lista de sintomas comuns de ansiedade. Por favor, leia cuidadosamente cada item da lista. Identifique o quanto você tem sido incomodado por cada sintoma durante a última semana, incluindo hoje, colocando um “x” no espaço correspondente,21</t>
  </si>
  <si>
    <t>3.	Os seguintes itens são sobre atividades que você poderia fazer atualmente durante um dia comum. Devido à sua saúde, você tem dificuldades para fazer estas atividades? Neste caso, quanto? [Atividades vigorosas que exigem muito esforço, tais como correr,</t>
  </si>
  <si>
    <t xml:space="preserve">3.	Os seguintes itens são sobre atividades que você poderia fazer atualmente durante um dia comum. Devido à sua saúde, você tem dificuldades para fazer estas atividades? Neste caso, quanto? [Atividades moderadas,tais como mover uma mesa, passar aspirador </t>
  </si>
  <si>
    <t>4.	Durante as últimas quatro semanas, você teve algum dos seguintes problemas com o seu trabalho ou com alguma atividade diária regular, como consequência de sua saúde física?  [Você diminuiu a quantidade de tempo dedicava ao seu trabalho ou a outras ativ</t>
  </si>
  <si>
    <t>4.	Durante as últimas quatro semanas, você teve algum dos seguintes problemas com o seu trabalho ou com alguma atividade diária regular, como consequência de sua saúde física?  [Teve dificuldade para fazer seu trabalho ou outras atividades (por exemplo, n</t>
  </si>
  <si>
    <t>5.	Durante as últimas quatro semanas, você teve algum dos seguintes problemas com o seu trabalho ou com alguma atividade regular diária, como consequência de algum problema emocional (como sentir-se deprimido ou ansioso)? [Você diminuiu a quantidade de te</t>
  </si>
  <si>
    <t>5.	Durante as últimas quatro semanas, você teve algum dos seguintes problemas com o seu trabalho ou com alguma atividade regular diária, como consequência de algum problema emocional (como sentir-se deprimido ou ansioso)? [Realizou menos tarefas do que go</t>
  </si>
  <si>
    <t>9.	Estas questões são sobre como você se sente e como tudo tem acontecido com você durante  as últimas quatro semanas. Para cada questão, por favor dê uma resposta que mais se aproxime da maneira como você se sente. [Quanto tempo você tem se sentido cheio</t>
  </si>
  <si>
    <t>9.	Estas questões são sobre como você se sente e como tudo tem acontecido com você durante  as últimas quatro semanas. Para cada questão, por favor dê uma resposta que mais se aproxime da maneira como você se sente. [Quanto tempo você tem se sentido uma p</t>
  </si>
  <si>
    <t>9.	Estas questões são sobre como você se sente e como tudo tem acontecido com você durante  as últimas quatro semanas. Para cada questão, por favor dê uma resposta que mais se aproxime da maneira como você se sente. [Quanto tempo você tem se sentido tão d</t>
  </si>
  <si>
    <t>9.	Estas questões são sobre como você se sente e como tudo tem acontecido com você durante  as últimas quatro semanas. Para cada questão, por favor dê uma resposta que mais se aproxime da maneira como você se sente. [Quanto tempo você tem se sentido calmo</t>
  </si>
  <si>
    <t>9.	Estas questões são sobre como você se sente e como tudo tem acontecido com você durante  as últimas quatro semanas. Para cada questão, por favor dê uma resposta que mais se aproxime da maneira como você se sente. [Quanto tempo você tem se sentido com m</t>
  </si>
  <si>
    <t>9.	Estas questões são sobre como você se sente e como tudo tem acontecido com você durante  as últimas quatro semanas. Para cada questão, por favor dê uma resposta que mais se aproxime da maneira como você se sente. [Quanto tempo você tem se sentido desan</t>
  </si>
  <si>
    <t>9.	Estas questões são sobre como você se sente e como tudo tem acontecido com você durante  as últimas quatro semanas. Para cada questão, por favor dê uma resposta que mais se aproxime da maneira como você se sente. [Quanto tempo você tem se sentido esgot</t>
  </si>
  <si>
    <t>9.	Estas questões são sobre como você se sente e como tudo tem acontecido com você durante  as últimas quatro semanas. Para cada questão, por favor dê uma resposta que mais se aproxime da maneira como você se sente. [Quanto tempo você tem se sentido um22</t>
  </si>
  <si>
    <t>9.	Estas questões são sobre como você se sente e como tudo tem acontecido com você durante  as últimas quatro semanas. Para cada questão, por favor dê uma resposta que mais se aproxime da maneira como você se sente. [Quanto tempo você tem se sentido cansa</t>
  </si>
  <si>
    <t>1onemsouzas2@yahoo.com.br</t>
  </si>
  <si>
    <t>mih.veris1oo@icloud.com</t>
  </si>
  <si>
    <t>jessica_1oes18@hotmail.com</t>
  </si>
  <si>
    <t>5.	Durante as últimas quatro semanas, você teve algum dos seguintes problemas com o seu trabalho ou com alguma atividade regular diária, como consequência de algum problema emocional (como sentir-se deprimido ou ansioso)? [2 trabalhou ou 2 fez qualque</t>
  </si>
  <si>
    <t>Coluna1</t>
  </si>
  <si>
    <t>AFV por semana</t>
  </si>
  <si>
    <t>Média AFM na semana</t>
  </si>
  <si>
    <t>Média semana caminhada leve</t>
  </si>
  <si>
    <t>MVPA semanal</t>
  </si>
  <si>
    <t xml:space="preserve">comportamento sedentário </t>
  </si>
  <si>
    <t>soma depressão</t>
  </si>
  <si>
    <t>18 considerar essa</t>
  </si>
  <si>
    <t>9 Itabuna-ba</t>
  </si>
  <si>
    <t>9 Registro</t>
  </si>
  <si>
    <t>9modulo Polo Unisa educional BH MG</t>
  </si>
  <si>
    <t>9 módulo - Polo Ribeirão Preto</t>
  </si>
  <si>
    <t xml:space="preserve">9 módulo,  Polo Educacional Unisa São José dos Campos </t>
  </si>
  <si>
    <t>1 / Polo Praia Grande</t>
  </si>
  <si>
    <t>1 Módulo Adolgo Pinheiro UNISA Santo Amaro</t>
  </si>
  <si>
    <t>1Modulo Polo Campos dos Goytacazes /RJ</t>
  </si>
  <si>
    <t>12 PARAUAPEBAS -PA</t>
  </si>
  <si>
    <t>Idade</t>
  </si>
  <si>
    <t>Presencial ou EAD</t>
  </si>
  <si>
    <t>Coluna2</t>
  </si>
  <si>
    <t>Coluna3</t>
  </si>
  <si>
    <t>a</t>
  </si>
  <si>
    <t>b</t>
  </si>
  <si>
    <t>c</t>
  </si>
  <si>
    <t>d</t>
  </si>
  <si>
    <t>e</t>
  </si>
  <si>
    <t>f</t>
  </si>
  <si>
    <t>g</t>
  </si>
  <si>
    <t>h</t>
  </si>
  <si>
    <t>i</t>
  </si>
  <si>
    <t>j</t>
  </si>
  <si>
    <t>a2</t>
  </si>
  <si>
    <t>b2</t>
  </si>
  <si>
    <t>c2</t>
  </si>
  <si>
    <t>d2</t>
  </si>
  <si>
    <t>a3</t>
  </si>
  <si>
    <t>b3</t>
  </si>
  <si>
    <t>c3</t>
  </si>
  <si>
    <t>c4</t>
  </si>
  <si>
    <t>c5</t>
  </si>
  <si>
    <t>c6</t>
  </si>
  <si>
    <t>a4</t>
  </si>
  <si>
    <t>b4</t>
  </si>
  <si>
    <t>c7</t>
  </si>
  <si>
    <t>d3</t>
  </si>
  <si>
    <t>e2</t>
  </si>
  <si>
    <t>f2</t>
  </si>
  <si>
    <t>g2</t>
  </si>
  <si>
    <t>h2</t>
  </si>
  <si>
    <t>i2</t>
  </si>
  <si>
    <t>i3</t>
  </si>
  <si>
    <t>a5</t>
  </si>
  <si>
    <t>b5</t>
  </si>
  <si>
    <t>c8</t>
  </si>
  <si>
    <t>d4</t>
  </si>
  <si>
    <t>Capacidade funcional</t>
  </si>
  <si>
    <t>Aspecto físico</t>
  </si>
  <si>
    <t>Dor</t>
  </si>
  <si>
    <t>Estado Geral de Saúde</t>
  </si>
  <si>
    <t>Vitalidade</t>
  </si>
  <si>
    <t>Aspectos Sociais</t>
  </si>
  <si>
    <t>Aspectos Emocionais</t>
  </si>
  <si>
    <t>Saúde Mental</t>
  </si>
  <si>
    <t>Est. comparado de saúde</t>
  </si>
  <si>
    <t>aspecto fisico</t>
  </si>
  <si>
    <t>aspecto mental</t>
  </si>
  <si>
    <t>Raw Scale</t>
  </si>
  <si>
    <t>ansiedade Soma</t>
  </si>
  <si>
    <t>Raw Scale2</t>
  </si>
  <si>
    <t>Raw Scale3</t>
  </si>
  <si>
    <t>Raw Scale4</t>
  </si>
  <si>
    <t>Raw Scale5</t>
  </si>
  <si>
    <t>Raw Scale6</t>
  </si>
  <si>
    <t>Raw Scale7</t>
  </si>
  <si>
    <t>Raw Scale8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</si>
</sst>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sz val="9"/>
      <color indexed="81"/>
      <name val="Segoe UI"/>
      <charset val="1"/>
    </font>
    <font>
      <b/>
      <sz val="9"/>
      <color indexed="81"/>
      <name val="Segoe UI"/>
      <charset val="1"/>
    </font>
    <font>
      <sz val="8"/>
      <name val="Calibri"/>
      <family val="2"/>
      <scheme val="minor"/>
    </font>
    <font>
      <b/>
      <sz val="12"/>
      <color indexed="47"/>
      <name val="Times"/>
    </font>
    <font>
      <sz val="12"/>
      <color theme="1"/>
      <name val="Times New Roman"/>
      <family val="1"/>
    </font>
    <font>
      <b/>
      <sz val="12"/>
      <name val="Times"/>
    </font>
    <font>
      <sz val="10"/>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32"/>
        <bgColor indexed="64"/>
      </patternFill>
    </fill>
    <fill>
      <patternFill patternType="solid">
        <fgColor indexed="27"/>
        <bgColor indexed="64"/>
      </patternFill>
    </fill>
    <fill>
      <patternFill patternType="solid">
        <fgColor rgb="FFFF0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33" borderId="0" xfId="0" applyFill="1"/>
    <xf numFmtId="0" fontId="0" fillId="0" borderId="0" xfId="0" applyAlignment="1">
      <alignment wrapText="1"/>
    </xf>
    <xf numFmtId="0" fontId="14" fillId="33" borderId="0" xfId="0" applyFont="1" applyFill="1" applyAlignment="1">
      <alignment wrapText="1"/>
    </xf>
    <xf numFmtId="0" fontId="14" fillId="33" borderId="0" xfId="0" applyFont="1" applyFill="1" applyAlignment="1">
      <alignment horizontal="center" wrapText="1"/>
    </xf>
    <xf numFmtId="14" fontId="0" fillId="0" borderId="0" xfId="0" applyNumberFormat="1"/>
    <xf numFmtId="1" fontId="0" fillId="35" borderId="11" xfId="0" applyNumberFormat="1" applyFill="1" applyBorder="1" applyAlignment="1">
      <alignment horizontal="center"/>
    </xf>
    <xf numFmtId="1" fontId="0" fillId="0" borderId="0" xfId="0" applyNumberFormat="1"/>
    <xf numFmtId="1" fontId="0" fillId="35" borderId="12" xfId="0" applyNumberFormat="1" applyFill="1" applyBorder="1" applyAlignment="1">
      <alignment horizontal="center"/>
    </xf>
    <xf numFmtId="0" fontId="0" fillId="0" borderId="0" xfId="0" applyAlignment="1">
      <alignment vertical="center"/>
    </xf>
    <xf numFmtId="0" fontId="24" fillId="0" borderId="0" xfId="0" applyFont="1" applyAlignment="1">
      <alignment vertical="center"/>
    </xf>
    <xf numFmtId="0" fontId="23" fillId="34" borderId="13" xfId="0" applyFont="1" applyFill="1" applyBorder="1"/>
    <xf numFmtId="0" fontId="25" fillId="33" borderId="14" xfId="0" applyFont="1" applyFill="1" applyBorder="1"/>
    <xf numFmtId="0" fontId="25" fillId="33" borderId="15" xfId="0" applyFont="1" applyFill="1" applyBorder="1"/>
    <xf numFmtId="0" fontId="0" fillId="36" borderId="0" xfId="0" applyFill="1" applyAlignment="1">
      <alignment wrapText="1"/>
    </xf>
    <xf numFmtId="0" fontId="0" fillId="36" borderId="0" xfId="0" applyFill="1"/>
    <xf numFmtId="0" fontId="26" fillId="0" borderId="17" xfId="0" applyFont="1" applyBorder="1" applyAlignment="1">
      <alignment wrapText="1"/>
    </xf>
    <xf numFmtId="0" fontId="0" fillId="0" borderId="10" xfId="0" applyBorder="1"/>
    <xf numFmtId="0" fontId="0" fillId="35" borderId="0" xfId="0" applyFill="1" applyBorder="1" applyAlignment="1">
      <alignment horizontal="center"/>
    </xf>
    <xf numFmtId="1" fontId="0" fillId="0" borderId="11" xfId="0" applyNumberFormat="1" applyBorder="1"/>
    <xf numFmtId="1" fontId="0" fillId="35" borderId="0" xfId="0" applyNumberFormat="1" applyFill="1" applyBorder="1" applyAlignment="1">
      <alignment horizontal="center"/>
    </xf>
    <xf numFmtId="1" fontId="0" fillId="0" borderId="12" xfId="0" applyNumberFormat="1" applyBorder="1"/>
    <xf numFmtId="1" fontId="0" fillId="0" borderId="16" xfId="0" applyNumberFormat="1" applyBorder="1"/>
    <xf numFmtId="0" fontId="0" fillId="0" borderId="16" xfId="0" applyBorder="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66">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fill>
        <patternFill>
          <fgColor indexed="64"/>
          <bgColor rgb="FFFF0000"/>
        </patternFill>
      </fill>
    </dxf>
    <dxf>
      <numFmt numFmtId="0" formatCode="General"/>
      <fill>
        <patternFill>
          <fgColor indexed="64"/>
          <bgColor rgb="FFFF0000"/>
        </patternFill>
      </fill>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fill>
        <patternFill patternType="solid">
          <fgColor indexed="64"/>
          <bgColor rgb="FFFFFF00"/>
        </patternFill>
      </fill>
    </dxf>
    <dxf>
      <numFmt numFmtId="0" formatCode="General"/>
      <fill>
        <patternFill patternType="solid">
          <fgColor indexed="64"/>
          <bgColor rgb="FFFFFF00"/>
        </patternFill>
      </fil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alignment vertical="bottom"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00000000-0016-0000-0000-000000000000}" autoFormatId="16" applyNumberFormats="0" applyBorderFormats="0" applyFontFormats="0" applyPatternFormats="0" applyAlignmentFormats="0" applyWidthHeightFormats="0">
  <queryTableRefresh nextId="171" unboundColumnsRight="52">
    <queryTableFields count="168">
      <queryTableField id="1" name="Carimbo de data/hora" tableColumnId="1"/>
      <queryTableField id="2" name="Nome de usuário" tableColumnId="2"/>
      <queryTableField id="3" name="Concordo em participar da presente pesquisa?" tableColumnId="3"/>
      <queryTableField id="4" name="Data de nascimento" tableColumnId="4"/>
      <queryTableField id="114" dataBound="0" tableColumnId="114"/>
      <queryTableField id="113" dataBound="0" tableColumnId="113"/>
      <queryTableField id="5" name="Sexo:" tableColumnId="5"/>
      <queryTableField id="6" name="O seu curso é de qual área do conhecimento?" tableColumnId="6"/>
      <queryTableField id="7" name="Qual seu curso?" tableColumnId="7"/>
      <queryTableField id="8" name="Qual semestre esta cursando" tableColumnId="8"/>
      <queryTableField id="9" name="Período" tableColumnId="9"/>
      <queryTableField id="10" name="Se EAD colocar Módulo e Pólo" tableColumnId="10"/>
      <queryTableField id="116" dataBound="0" tableColumnId="119"/>
      <queryTableField id="11" name="Em relação à mensalidade, você:" tableColumnId="11"/>
      <queryTableField id="12" name="Cor/raça" tableColumnId="12"/>
      <queryTableField id="13" name="Você está fazendo algum tratamento?" tableColumnId="13"/>
      <queryTableField id="14" name="Você faz uso de cigarros?" tableColumnId="14"/>
      <queryTableField id="15" name="Você faz uso de álcool?" tableColumnId="15"/>
      <queryTableField id="16" name="Fez exercícios físicos sistematizados nos últimos 6 meses? (Isso inclui programas de musculação, natação, dança ou qualquer outro tipo de atividades, feitos como parte da sua rotina.)" tableColumnId="16"/>
      <queryTableField id="17" name="Você teve COVID-19" tableColumnId="17"/>
      <queryTableField id="18" name="Há quantos meses você teve COVID-19" tableColumnId="18"/>
      <queryTableField id="19" name="a._x0009_Em quantos dias da última semana você CAMINHOU por pelo menos 10 minutos contínuos em casa ou no trabalho, como forma de transporte para ir de um lugar para o outro, por lazer, por prazer ou como forma de exercício? " tableColumnId="19"/>
      <queryTableField id="20" name="b._x0009_Nos dias em que você caminhou por pelo menos 10 minutos contínuos quanto tempo no total você gastou caminhando por dia? ____ minutos." tableColumnId="20"/>
      <queryTableField id="109" dataBound="0" tableColumnId="109"/>
      <queryTableField id="21" name="a._x0009_Em quantos dias da última semana, você realizou atividades MODERADAS por pelo menos 10 minutos contínuos, como por exemplo pedalar leve na bicicleta, nadar, dançar, fazer ginástica aeróbica leve, jogar vôlei recreativo, carregar pesos leves, fazer serv" tableColumnId="21"/>
      <queryTableField id="22" name="b._x0009_Nos dias em que você fez essas atividades moderadas por pelo menos 10 minutos contínuos, quanto tempo no total você gastou fazendo essas atividades por dia? ____ minutos." tableColumnId="22"/>
      <queryTableField id="108" dataBound="0" tableColumnId="108"/>
      <queryTableField id="23" name="a._x0009_Em quantos dias da última semana, você realizou atividades VIGOROSAS por pelo menos 10 minutos contínuos, como por exemplo correr, fazer ginástica aeróbica, jogar futebol, pedalar rápido na bicicleta, jogar basquete, fazer serviços domésticos pesados e" tableColumnId="23"/>
      <queryTableField id="24" name="b._x0009_Nos dias em que você fez essas atividades VIGOROSAS por pelo menos 10 minutos contínuos, quanto tempo no total você gastou fazendo essas atividades por dia? ____ minutos." tableColumnId="24"/>
      <queryTableField id="107" dataBound="0" tableColumnId="107"/>
      <queryTableField id="25" name="a._x0009_Quantas horas no total você gasta sentado durante um dia de semana? " tableColumnId="25"/>
      <queryTableField id="26" name="b._x0009_Quantas horas no total você gasta sentado durante um dia de fim de semana?" tableColumnId="26"/>
      <queryTableField id="106" dataBound="0" tableColumnId="106"/>
      <queryTableField id="110" dataBound="0" tableColumnId="110"/>
      <queryTableField id="27" name="Abaixo está uma lista de sintomas comuns de ansiedade. Por favor, leia cuidadosamente cada item da lista. Identifique o quanto você tem sido incomodado por cada sintoma durante a última semana, incluindo hoje, colocando um “x” no espaço correspondente, na" tableColumnId="27"/>
      <queryTableField id="28" name="Abaixo está uma lista de sintomas comuns de ansiedade. Por favor, leia cuidadosamente cada item da lista. Identifique o quanto você tem sido incomodado por cada sintoma durante a última semana, incluindo hoje, colocando um “x” no espaço correspondente, na" tableColumnId="28"/>
      <queryTableField id="29" name="Abaixo está uma lista de sintomas comuns de ansiedade. Por favor, leia cuidadosamente cada item da lista. Identifique o quanto você tem sido incomodado por cada sintoma durante a última semana, incluindo hoje, colocando um “x” no espaço correspondente, na" tableColumnId="29"/>
      <queryTableField id="30" name="Abaixo está uma lista de sintomas comuns de ansiedade. Por favor, leia cuidadosamente cada item da lista. Identifique o quanto você tem sido incomodado por cada sintoma durante a última semana, incluindo hoje, colocando um “x” no espaço correspondente, na" tableColumnId="30"/>
      <queryTableField id="31" name="Abaixo está uma lista de sintomas comuns de ansiedade. Por favor, leia cuidadosamente cada item da lista. Identifique o quanto você tem sido incomodado por cada sintoma durante a última semana, incluindo hoje, colocando um “x” no espaço correspondente, na" tableColumnId="31"/>
      <queryTableField id="32" name="Abaixo está uma lista de sintomas comuns de ansiedade. Por favor, leia cuidadosamente cada item da lista. Identifique o quanto você tem sido incomodado por cada sintoma durante a última semana, incluindo hoje, colocando um “x” no espaço correspondente, na" tableColumnId="32"/>
      <queryTableField id="33" name="Abaixo está uma lista de sintomas comuns de ansiedade. Por favor, leia cuidadosamente cada item da lista. Identifique o quanto você tem sido incomodado por cada sintoma durante a última semana, incluindo hoje, colocando um “x” no espaço correspondente, na" tableColumnId="33"/>
      <queryTableField id="34" name="Abaixo está uma lista de sintomas comuns de ansiedade. Por favor, leia cuidadosamente cada item da lista. Identifique o quanto você tem sido incomodado por cada sintoma durante a última semana, incluindo hoje, colocando um “x” no espaço correspondente, na" tableColumnId="34"/>
      <queryTableField id="35" name="Abaixo está uma lista de sintomas comuns de ansiedade. Por favor, leia cuidadosamente cada item da lista. Identifique o quanto você tem sido incomodado por cada sintoma durante a última semana, incluindo hoje, colocando um “x” no espaço correspondente, na" tableColumnId="35"/>
      <queryTableField id="36" name="Abaixo está uma lista de sintomas comuns de ansiedade. Por favor, leia cuidadosamente cada item da lista. Identifique o quanto você tem sido incomodado por cada sintoma durante a última semana, incluindo hoje, colocando um “x” no espaço correspondente, na" tableColumnId="36"/>
      <queryTableField id="37" name="Abaixo está uma lista de sintomas comuns de ansiedade. Por favor, leia cuidadosamente cada item da lista. Identifique o quanto você tem sido incomodado por cada sintoma durante a última semana, incluindo hoje, colocando um “x” no espaço correspondente, na" tableColumnId="37"/>
      <queryTableField id="38" name="Abaixo está uma lista de sintomas comuns de ansiedade. Por favor, leia cuidadosamente cada item da lista. Identifique o quanto você tem sido incomodado por cada sintoma durante a última semana, incluindo hoje, colocando um “x” no espaço correspondente, na" tableColumnId="38"/>
      <queryTableField id="39" name="Abaixo está uma lista de sintomas comuns de ansiedade. Por favor, leia cuidadosamente cada item da lista. Identifique o quanto você tem sido incomodado por cada sintoma durante a última semana, incluindo hoje, colocando um “x” no espaço correspondente, na" tableColumnId="39"/>
      <queryTableField id="40" name="Abaixo está uma lista de sintomas comuns de ansiedade. Por favor, leia cuidadosamente cada item da lista. Identifique o quanto você tem sido incomodado por cada sintoma durante a última semana, incluindo hoje, colocando um “x” no espaço correspondente, na" tableColumnId="40"/>
      <queryTableField id="41" name="Abaixo está uma lista de sintomas comuns de ansiedade. Por favor, leia cuidadosamente cada item da lista. Identifique o quanto você tem sido incomodado por cada sintoma durante a última semana, incluindo hoje, colocando um “x” no espaço correspondente, na" tableColumnId="41"/>
      <queryTableField id="42" name="Abaixo está uma lista de sintomas comuns de ansiedade. Por favor, leia cuidadosamente cada item da lista. Identifique o quanto você tem sido incomodado por cada sintoma durante a última semana, incluindo hoje, colocando um “x” no espaço correspondente, na" tableColumnId="42"/>
      <queryTableField id="43" name="Abaixo está uma lista de sintomas comuns de ansiedade. Por favor, leia cuidadosamente cada item da lista. Identifique o quanto você tem sido incomodado por cada sintoma durante a última semana, incluindo hoje, colocando um “x” no espaço correspondente, na" tableColumnId="43"/>
      <queryTableField id="44" name="Abaixo está uma lista de sintomas comuns de ansiedade. Por favor, leia cuidadosamente cada item da lista. Identifique o quanto você tem sido incomodado por cada sintoma durante a última semana, incluindo hoje, colocando um “x” no espaço correspondente, na" tableColumnId="44"/>
      <queryTableField id="45" name="Abaixo está uma lista de sintomas comuns de ansiedade. Por favor, leia cuidadosamente cada item da lista. Identifique o quanto você tem sido incomodado por cada sintoma durante a última semana, incluindo hoje, colocando um “x” no espaço correspondente, na" tableColumnId="45"/>
      <queryTableField id="46" name="Abaixo está uma lista de sintomas comuns de ansiedade. Por favor, leia cuidadosamente cada item da lista. Identifique o quanto você tem sido incomodado por cada sintoma durante a última semana, incluindo hoje, colocando um “x” no espaço correspondente, na" tableColumnId="46"/>
      <queryTableField id="47" name="Abaixo está uma lista de sintomas comuns de ansiedade. Por favor, leia cuidadosamente cada item da lista. Identifique o quanto você tem sido incomodado por cada sintoma durante a última semana, incluindo hoje, colocando um “x” no espaço correspondente, na" tableColumnId="47"/>
      <queryTableField id="115" dataBound="0" tableColumnId="118"/>
      <queryTableField id="48" name="Column1" tableColumnId="48"/>
      <queryTableField id="49" name="_1" tableColumnId="49"/>
      <queryTableField id="50" name="_2" tableColumnId="50"/>
      <queryTableField id="51" name="_3" tableColumnId="51"/>
      <queryTableField id="52" name="_4" tableColumnId="52"/>
      <queryTableField id="53" name="_5" tableColumnId="53"/>
      <queryTableField id="54" name="_6" tableColumnId="54"/>
      <queryTableField id="55" name="_7" tableColumnId="55"/>
      <queryTableField id="56" name="_8" tableColumnId="56"/>
      <queryTableField id="57" name="_9" tableColumnId="57"/>
      <queryTableField id="58" name="_10" tableColumnId="58"/>
      <queryTableField id="59" name="_11" tableColumnId="59"/>
      <queryTableField id="60" name="_12" tableColumnId="60"/>
      <queryTableField id="61" name="_13" tableColumnId="61"/>
      <queryTableField id="62" name="_14" tableColumnId="62"/>
      <queryTableField id="63" name="_15" tableColumnId="63"/>
      <queryTableField id="64" name="_16" tableColumnId="64"/>
      <queryTableField id="65" name="_17" tableColumnId="65"/>
      <queryTableField id="66" name="_18" tableColumnId="66"/>
      <queryTableField id="67" name="Com relação a pergunta anterior, está tentando perder peso de propósito comendo menos?" tableColumnId="67"/>
      <queryTableField id="112" dataBound="0" tableColumnId="112"/>
      <queryTableField id="68" name="_19" tableColumnId="68"/>
      <queryTableField id="69" name="_20" tableColumnId="69"/>
      <queryTableField id="111" dataBound="0" tableColumnId="111"/>
      <queryTableField id="70" name="1._x0009_Em geral, você diria que sua saúde é:" tableColumnId="70"/>
      <queryTableField id="71" name="2._x0009_Comparada há um ano atrás, como você classificaria sua saúde em geral agora? " tableColumnId="71"/>
      <queryTableField id="72" name="3._x0009_Os seguintes itens são sobre atividades que você poderia fazer atualmente durante um dia comum. Devido à sua saúde, você tem dificuldades para fazer estas atividades? Neste caso, quanto? [Atividades vigorosas que exigem muito esforço, tais como correr," tableColumnId="72"/>
      <queryTableField id="73" name="3._x0009_Os seguintes itens são sobre atividades que você poderia fazer atualmente durante um dia comum. Devido à sua saúde, você tem dificuldades para fazer estas atividades? Neste caso, quanto? [Atividades moderadas,tais como mover uma mesa, passar aspirador " tableColumnId="73"/>
      <queryTableField id="74" name="3._x0009_Os seguintes itens são sobre atividades que você poderia fazer atualmente durante um dia comum. Devido à sua saúde, você tem dificuldades para fazer estas atividades? Neste caso, quanto? [Levantar ou carregar mantimentos]" tableColumnId="74"/>
      <queryTableField id="75" name="3._x0009_Os seguintes itens são sobre atividades que você poderia fazer atualmente durante um dia comum. Devido à sua saúde, você tem dificuldades para fazer estas atividades? Neste caso, quanto? [Subir vários lances de escada]" tableColumnId="75"/>
      <queryTableField id="76" name="3._x0009_Os seguintes itens são sobre atividades que você poderia fazer atualmente durante um dia comum. Devido à sua saúde, você tem dificuldades para fazer estas atividades? Neste caso, quanto? [Subir um lance de escadas]" tableColumnId="76"/>
      <queryTableField id="77" name="3._x0009_Os seguintes itens são sobre atividades que você poderia fazer atualmente durante um dia comum. Devido à sua saúde, você tem dificuldades para fazer estas atividades? Neste caso, quanto? [Curvar-se, ajoelhar-se ou dobrar-se]" tableColumnId="77"/>
      <queryTableField id="78" name="3._x0009_Os seguintes itens são sobre atividades que você poderia fazer atualmente durante um dia comum. Devido à sua saúde, você tem dificuldades para fazer estas atividades? Neste caso, quanto? [Andar mais de um quilômetro]" tableColumnId="78"/>
      <queryTableField id="79" name="3._x0009_Os seguintes itens são sobre atividades que você poderia fazer atualmente durante um dia comum. Devido à sua saúde, você tem dificuldades para fazer estas atividades? Neste caso, quanto? [Andar vários quarteirões]" tableColumnId="79"/>
      <queryTableField id="80" name="3._x0009_Os seguintes itens são sobre atividades que você poderia fazer atualmente durante um dia comum. Devido à sua saúde, você tem dificuldades para fazer estas atividades? Neste caso, quanto? [Andar um quarteirão]" tableColumnId="80"/>
      <queryTableField id="81" name="3._x0009_Os seguintes itens são sobre atividades que você poderia fazer atualmente durante um dia comum. Devido à sua saúde, você tem dificuldades para fazer estas atividades? Neste caso, quanto? [Tomar banho ou vestir-se]" tableColumnId="81"/>
      <queryTableField id="82" name="4._x0009_Durante as últimas quatro semanas, você teve algum dos seguintes problemas com o seu trabalho ou com alguma atividade diária regular, como consequência de sua saúde física?  [Você diminuiu a quantidade de tempo dedicava ao seu trabalho ou a outras ativ" tableColumnId="82"/>
      <queryTableField id="83" name="4._x0009_Durante as últimas quatro semanas, você teve algum dos seguintes problemas com o seu trabalho ou com alguma atividade diária regular, como consequência de sua saúde física?  [Realizou menos tarefas do que gostaria?]" tableColumnId="83"/>
      <queryTableField id="84" name="4._x0009_Durante as últimas quatro semanas, você teve algum dos seguintes problemas com o seu trabalho ou com alguma atividade diária regular, como consequência de sua saúde física?  [Esteve limitado no seu tipo de trabalho ou em outras atividades?]" tableColumnId="84"/>
      <queryTableField id="85" name="4._x0009_Durante as últimas quatro semanas, você teve algum dos seguintes problemas com o seu trabalho ou com alguma atividade diária regular, como consequência de sua saúde física?  [Teve dificuldade para fazer seu trabalho ou outras atividades (por exemplo, n" tableColumnId="85"/>
      <queryTableField id="86" name="5._x0009_Durante as últimas quatro semanas, você teve algum dos seguintes problemas com o seu trabalho ou com alguma atividade regular diária, como consequência de algum problema emocional (como sentir-se deprimido ou ansioso)? [Você diminuiu a quantidade de te" tableColumnId="86"/>
      <queryTableField id="87" name="5._x0009_Durante as últimas quatro semanas, você teve algum dos seguintes problemas com o seu trabalho ou com alguma atividade regular diária, como consequência de algum problema emocional (como sentir-se deprimido ou ansioso)? [Realizou menos tarefas do que go" tableColumnId="87"/>
      <queryTableField id="88" name="5._x0009_Durante as últimas quatro semanas, você teve algum dos seguintes problemas com o seu trabalho ou com alguma atividade regular diária, como consequência de algum problema emocional (como sentir-se deprimido ou ansioso)? [Não trabalhou ou não fez qualque" tableColumnId="88"/>
      <queryTableField id="89" name="6._x0009_Durante as últimas quatro semanas, de que maneira sua saúde física ou problemas emocionais interferiram nas suas atividades sociais normais, em relação à família, vizinhos, amigos ou em grupo?" tableColumnId="89"/>
      <queryTableField id="90" name="7._x0009_Quanta dor no corpo você teve durante as últimas quatro semanas? " tableColumnId="90"/>
      <queryTableField id="91" name="8._x0009_Durante as últimas quatro semanas, quanto a dor interferiu com o seu trabalho normal (incluindo tanto trabalho fora ou dentro de casa)?" tableColumnId="91"/>
      <queryTableField id="92" name="9._x0009_Estas questões são sobre como você se sente e como tudo tem acontecido com você durante  as últimas quatro semanas. Para cada questão, por favor dê uma resposta que mais se aproxime da maneira como você se sente. [Quanto tempo você tem se sentido cheio" tableColumnId="92"/>
      <queryTableField id="93" name="9._x0009_Estas questões são sobre como você se sente e como tudo tem acontecido com você durante  as últimas quatro semanas. Para cada questão, por favor dê uma resposta que mais se aproxime da maneira como você se sente. [Quanto tempo você tem se sentido uma p" tableColumnId="93"/>
      <queryTableField id="94" name="9._x0009_Estas questões são sobre como você se sente e como tudo tem acontecido com você durante  as últimas quatro semanas. Para cada questão, por favor dê uma resposta que mais se aproxime da maneira como você se sente. [Quanto tempo você tem se sentido tão d" tableColumnId="94"/>
      <queryTableField id="95" name="9._x0009_Estas questões são sobre como você se sente e como tudo tem acontecido com você durante  as últimas quatro semanas. Para cada questão, por favor dê uma resposta que mais se aproxime da maneira como você se sente. [Quanto tempo você tem se sentido calmo" tableColumnId="95"/>
      <queryTableField id="96" name="9._x0009_Estas questões são sobre como você se sente e como tudo tem acontecido com você durante  as últimas quatro semanas. Para cada questão, por favor dê uma resposta que mais se aproxime da maneira como você se sente. [Quanto tempo você tem se sentido com m" tableColumnId="96"/>
      <queryTableField id="97" name="9._x0009_Estas questões são sobre como você se sente e como tudo tem acontecido com você durante  as últimas quatro semanas. Para cada questão, por favor dê uma resposta que mais se aproxime da maneira como você se sente. [Quanto tempo você tem se sentido desan" tableColumnId="97"/>
      <queryTableField id="98" name="9._x0009_Estas questões são sobre como você se sente e como tudo tem acontecido com você durante  as últimas quatro semanas. Para cada questão, por favor dê uma resposta que mais se aproxime da maneira como você se sente. [Quanto tempo você tem se sentido esgot" tableColumnId="98"/>
      <queryTableField id="99" name="9._x0009_Estas questões são sobre como você se sente e como tudo tem acontecido com você durante  as últimas quatro semanas. Para cada questão, por favor dê uma resposta que mais se aproxime da maneira como você se sente. [Quanto tempo você tem se sentido uma p" tableColumnId="99"/>
      <queryTableField id="100" name="9._x0009_Estas questões são sobre como você se sente e como tudo tem acontecido com você durante  as últimas quatro semanas. Para cada questão, por favor dê uma resposta que mais se aproxime da maneira como você se sente. [Quanto tempo você tem se sentido cansa" tableColumnId="100"/>
      <queryTableField id="101" name="10._x0009_Durante as últimas quatro semanas, quanto do seu tempo a sua saúde física ou problemas emocionais interferiram em suas atividades sociais (como visitar amigos, parentes, etc.)?(circule uma)" tableColumnId="101"/>
      <queryTableField id="102" name="11._x0009_O quanto verdadeiro ou falso é cada uma das seguintes afirmações para você? [Eu costumo adoecer um pouco mais facilmente que as outras pessoas]" tableColumnId="102"/>
      <queryTableField id="103" name="11._x0009_O quanto verdadeiro ou falso é cada uma das seguintes afirmações para você? [Eu sou tão saudável quanto qualquer pessoa que conheço]" tableColumnId="103"/>
      <queryTableField id="104" name="11._x0009_O quanto verdadeiro ou falso é cada uma das seguintes afirmações para você? [Eu acho que a minha saúde vai piorar]" tableColumnId="104"/>
      <queryTableField id="105" name="11._x0009_O quanto verdadeiro ou falso é cada uma das seguintes afirmações para você? [Minha saúde é excelente]" tableColumnId="105"/>
      <queryTableField id="117" dataBound="0" tableColumnId="116"/>
      <queryTableField id="118" dataBound="0" tableColumnId="117"/>
      <queryTableField id="119" dataBound="0" tableColumnId="120"/>
      <queryTableField id="120" dataBound="0" tableColumnId="121"/>
      <queryTableField id="121" dataBound="0" tableColumnId="122"/>
      <queryTableField id="122" dataBound="0" tableColumnId="123"/>
      <queryTableField id="123" dataBound="0" tableColumnId="124"/>
      <queryTableField id="124" dataBound="0" tableColumnId="125"/>
      <queryTableField id="125" dataBound="0" tableColumnId="126"/>
      <queryTableField id="126" dataBound="0" tableColumnId="127"/>
      <queryTableField id="127" dataBound="0" tableColumnId="128"/>
      <queryTableField id="128" dataBound="0" tableColumnId="129"/>
      <queryTableField id="129" dataBound="0" tableColumnId="130"/>
      <queryTableField id="130" dataBound="0" tableColumnId="131"/>
      <queryTableField id="131" dataBound="0" tableColumnId="132"/>
      <queryTableField id="132" dataBound="0" tableColumnId="133"/>
      <queryTableField id="133" dataBound="0" tableColumnId="134"/>
      <queryTableField id="134" dataBound="0" tableColumnId="135"/>
      <queryTableField id="135" dataBound="0" tableColumnId="136"/>
      <queryTableField id="136" dataBound="0" tableColumnId="137"/>
      <queryTableField id="137" dataBound="0" tableColumnId="138"/>
      <queryTableField id="138" dataBound="0" tableColumnId="139"/>
      <queryTableField id="139" dataBound="0" tableColumnId="140"/>
      <queryTableField id="140" dataBound="0" tableColumnId="141"/>
      <queryTableField id="141" dataBound="0" tableColumnId="142"/>
      <queryTableField id="142" dataBound="0" tableColumnId="143"/>
      <queryTableField id="143" dataBound="0" tableColumnId="144"/>
      <queryTableField id="144" dataBound="0" tableColumnId="145"/>
      <queryTableField id="145" dataBound="0" tableColumnId="146"/>
      <queryTableField id="146" dataBound="0" tableColumnId="147"/>
      <queryTableField id="147" dataBound="0" tableColumnId="148"/>
      <queryTableField id="149" dataBound="0" tableColumnId="150"/>
      <queryTableField id="150" dataBound="0" tableColumnId="151"/>
      <queryTableField id="151" dataBound="0" tableColumnId="152"/>
      <queryTableField id="152" dataBound="0" tableColumnId="153"/>
      <queryTableField id="153" dataBound="0" tableColumnId="154"/>
      <queryTableField id="154" dataBound="0" tableColumnId="155"/>
      <queryTableField id="161" dataBound="0" tableColumnId="162"/>
      <queryTableField id="155" dataBound="0" tableColumnId="156"/>
      <queryTableField id="162" dataBound="0" tableColumnId="163"/>
      <queryTableField id="156" dataBound="0" tableColumnId="157"/>
      <queryTableField id="163" dataBound="0" tableColumnId="164"/>
      <queryTableField id="157" dataBound="0" tableColumnId="158"/>
      <queryTableField id="164" dataBound="0" tableColumnId="165"/>
      <queryTableField id="158" dataBound="0" tableColumnId="159"/>
      <queryTableField id="166" dataBound="0" tableColumnId="167"/>
      <queryTableField id="159" dataBound="0" tableColumnId="160"/>
      <queryTableField id="167" dataBound="0" tableColumnId="168"/>
      <queryTableField id="160" dataBound="0" tableColumnId="161"/>
      <queryTableField id="168" dataBound="0" tableColumnId="169"/>
      <queryTableField id="169" dataBound="0" tableColumnId="170"/>
      <queryTableField id="170" dataBound="0" tableColumnId="17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2022___Atividade_física__sintomas_de_ansiedade_e_depressão_e_qualidade_de_vida_e" displayName="_2022___Atividade_física__sintomas_de_ansiedade_e_depressão_e_qualidade_de_vida_e" ref="A1:FL374" tableType="queryTable" totalsRowShown="0" headerRowDxfId="165">
  <autoFilter ref="A1:FL374" xr:uid="{00000000-000C-0000-FFFF-FFFF00000000}"/>
  <sortState xmlns:xlrd2="http://schemas.microsoft.com/office/spreadsheetml/2017/richdata2" ref="A2:FL374">
    <sortCondition descending="1" ref="P1:P374"/>
  </sortState>
  <tableColumns count="168">
    <tableColumn id="1" xr3:uid="{00000000-0010-0000-0000-000001000000}" uniqueName="1" name="Carimbo de data/hora" queryTableFieldId="1" dataDxfId="164"/>
    <tableColumn id="2" xr3:uid="{00000000-0010-0000-0000-000002000000}" uniqueName="2" name="Nome de usuário" queryTableFieldId="2" dataDxfId="163"/>
    <tableColumn id="3" xr3:uid="{00000000-0010-0000-0000-000003000000}" uniqueName="3" name="Concordo em participar da presente pesquisa?" queryTableFieldId="3" dataDxfId="162"/>
    <tableColumn id="4" xr3:uid="{00000000-0010-0000-0000-000004000000}" uniqueName="4" name="Data de nascimento" queryTableFieldId="4" dataDxfId="161"/>
    <tableColumn id="114" xr3:uid="{00000000-0010-0000-0000-000072000000}" uniqueName="114" name="Coluna1" queryTableFieldId="114" dataDxfId="160"/>
    <tableColumn id="113" xr3:uid="{00000000-0010-0000-0000-000071000000}" uniqueName="113" name="Idade" queryTableFieldId="113" dataDxfId="159">
      <calculatedColumnFormula>DATEDIF(_2022___Atividade_física__sintomas_de_ansiedade_e_depressão_e_qualidade_de_vida_e[[#This Row],[Coluna1]],_2022___Atividade_física__sintomas_de_ansiedade_e_depressão_e_qualidade_de_vida_e[[#This Row],[Data de nascimento]],"Y")</calculatedColumnFormula>
    </tableColumn>
    <tableColumn id="5" xr3:uid="{00000000-0010-0000-0000-000005000000}" uniqueName="5" name="Sexo:" queryTableFieldId="5" dataDxfId="158"/>
    <tableColumn id="6" xr3:uid="{00000000-0010-0000-0000-000006000000}" uniqueName="6" name="O seu curso é de qual área do conhecimento?" queryTableFieldId="6" dataDxfId="157"/>
    <tableColumn id="7" xr3:uid="{00000000-0010-0000-0000-000007000000}" uniqueName="7" name="Qual seu curso?" queryTableFieldId="7" dataDxfId="156"/>
    <tableColumn id="8" xr3:uid="{00000000-0010-0000-0000-000008000000}" uniqueName="8" name="Qual semestre esta cursando" queryTableFieldId="8" dataDxfId="155"/>
    <tableColumn id="9" xr3:uid="{00000000-0010-0000-0000-000009000000}" uniqueName="9" name="Período" queryTableFieldId="9" dataDxfId="154"/>
    <tableColumn id="10" xr3:uid="{00000000-0010-0000-0000-00000A000000}" uniqueName="10" name="Se EAD colocar Módulo e Pólo" queryTableFieldId="10" dataDxfId="153"/>
    <tableColumn id="119" xr3:uid="{00000000-0010-0000-0000-000077000000}" uniqueName="119" name="Presencial ou EAD" queryTableFieldId="116" dataDxfId="152"/>
    <tableColumn id="11" xr3:uid="{00000000-0010-0000-0000-00000B000000}" uniqueName="11" name="Em relação à mensalidade, você:" queryTableFieldId="11" dataDxfId="151"/>
    <tableColumn id="12" xr3:uid="{00000000-0010-0000-0000-00000C000000}" uniqueName="12" name="Cor/raça" queryTableFieldId="12" dataDxfId="150"/>
    <tableColumn id="13" xr3:uid="{00000000-0010-0000-0000-00000D000000}" uniqueName="13" name="Você está fazendo algum tratamento?" queryTableFieldId="13" dataDxfId="149"/>
    <tableColumn id="14" xr3:uid="{00000000-0010-0000-0000-00000E000000}" uniqueName="14" name="Você faz uso de cigarros?" queryTableFieldId="14"/>
    <tableColumn id="15" xr3:uid="{00000000-0010-0000-0000-00000F000000}" uniqueName="15" name="Você faz uso de álcool?" queryTableFieldId="15" dataDxfId="148"/>
    <tableColumn id="16" xr3:uid="{00000000-0010-0000-0000-000010000000}" uniqueName="16" name="Fez exercícios físicos sistematizados nos últimos 6 meses? (Isso inclui programas de musculação, natação, dança ou qualquer outro tipo de atividades, feitos como parte da sua rotina.)" queryTableFieldId="16" dataDxfId="147"/>
    <tableColumn id="17" xr3:uid="{00000000-0010-0000-0000-000011000000}" uniqueName="17" name="Você teve COVID-19" queryTableFieldId="17" dataDxfId="146"/>
    <tableColumn id="18" xr3:uid="{00000000-0010-0000-0000-000012000000}" uniqueName="18" name="Há quantos meses você teve COVID-19" queryTableFieldId="18" dataDxfId="145"/>
    <tableColumn id="19" xr3:uid="{00000000-0010-0000-0000-000013000000}" uniqueName="19" name="a._x0009_Em quantos dias da última semana você CAMINHOU por pelo menos 10 minutos contínuos em casa ou no trabalho, como forma de transporte para ir de um lugar para o outro, por lazer, por prazer ou como forma de exercício? " queryTableFieldId="19" dataDxfId="144"/>
    <tableColumn id="20" xr3:uid="{00000000-0010-0000-0000-000014000000}" uniqueName="20" name="b._x0009_Nos dias em que você caminhou por pelo menos 10 minutos contínuos quanto tempo no total você gastou caminhando por dia? ____ minutos." queryTableFieldId="20" dataDxfId="143"/>
    <tableColumn id="109" xr3:uid="{00000000-0010-0000-0000-00006D000000}" uniqueName="109" name="Média semana caminhada leve" queryTableFieldId="109" dataDxfId="142">
      <calculatedColumnFormula>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calculatedColumnFormula>
    </tableColumn>
    <tableColumn id="21" xr3:uid="{00000000-0010-0000-0000-000015000000}" uniqueName="21" name="a._x0009_Em quantos dias da última semana, você realizou atividades MODERADAS por pelo menos 10 minutos contínuos, como por exemplo pedalar leve na bicicleta, nadar, dançar, fazer ginástica aeróbica leve, jogar vôlei recreativo, carregar pesos leves, fazer serv" queryTableFieldId="21" dataDxfId="141"/>
    <tableColumn id="22" xr3:uid="{00000000-0010-0000-0000-000016000000}" uniqueName="22" name="b._x0009_Nos dias em que você fez essas atividades moderadas por pelo menos 10 minutos contínuos, quanto tempo no total você gastou fazendo essas atividades por dia? ____ minutos." queryTableFieldId="22" dataDxfId="140"/>
    <tableColumn id="108" xr3:uid="{00000000-0010-0000-0000-00006C000000}" uniqueName="108" name="Média AFM na semana" queryTableFieldId="108" dataDxfId="139">
      <calculatedColumnFormula>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calculatedColumnFormula>
    </tableColumn>
    <tableColumn id="23" xr3:uid="{00000000-0010-0000-0000-000017000000}" uniqueName="23" name="a._x0009_Em quantos dias da última semana, você realizou atividades VIGOROSAS por pelo menos 10 minutos contínuos, como por exemplo correr, fazer ginástica aeróbica, jogar futebol, pedalar rápido na bicicleta, jogar basquete, fazer serviços domésticos pesados e" queryTableFieldId="23" dataDxfId="138"/>
    <tableColumn id="24" xr3:uid="{00000000-0010-0000-0000-000018000000}" uniqueName="24" name="b._x0009_Nos dias em que você fez essas atividades VIGOROSAS por pelo menos 10 minutos contínuos, quanto tempo no total você gastou fazendo essas atividades por dia? ____ minutos." queryTableFieldId="24" dataDxfId="137"/>
    <tableColumn id="107" xr3:uid="{00000000-0010-0000-0000-00006B000000}" uniqueName="107" name="AFV por semana" queryTableFieldId="107" dataDxfId="136">
      <calculatedColumnFormula>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calculatedColumnFormula>
    </tableColumn>
    <tableColumn id="25" xr3:uid="{00000000-0010-0000-0000-000019000000}" uniqueName="25" name="a._x0009_Quantas horas no total você gasta sentado durante um dia de semana? " queryTableFieldId="25"/>
    <tableColumn id="26" xr3:uid="{00000000-0010-0000-0000-00001A000000}" uniqueName="26" name="b._x0009_Quantas horas no total você gasta sentado durante um dia de fim de semana?" queryTableFieldId="26"/>
    <tableColumn id="106" xr3:uid="{00000000-0010-0000-0000-00006A000000}" uniqueName="106" name="comportamento sedentário " queryTableFieldId="106" dataDxfId="135">
      <calculatedColumnFormula>AVERAGE(_2022___Atividade_física__sintomas_de_ansiedade_e_depressão_e_qualidade_de_vida_e[[#This Row],[a.	Quantas horas no total você gasta sentado durante um dia de semana? ]:[b.	Quantas horas no total você gasta sentado durante um dia de fim de semana?]])</calculatedColumnFormula>
    </tableColumn>
    <tableColumn id="110" xr3:uid="{00000000-0010-0000-0000-00006E000000}" uniqueName="110" name="MVPA semanal" queryTableFieldId="110" dataDxfId="134">
      <calculatedColumnFormula>_2022___Atividade_física__sintomas_de_ansiedade_e_depressão_e_qualidade_de_vida_e[[#This Row],[AFV por semana]]+_2022___Atividade_física__sintomas_de_ansiedade_e_depressão_e_qualidade_de_vida_e[[#This Row],[Média AFM na semana]]</calculatedColumnFormula>
    </tableColumn>
    <tableColumn id="27" xr3:uid="{00000000-0010-0000-0000-00001B000000}" uniqueName="27" name="Abaixo está uma lista de sintomas comuns de ansiedade. Por favor, leia cuidadosamente cada item da lista. Identifique o quanto você tem sido incomodado por cada sintoma durante a última semana, incluindo hoje, colocando um “x” no espaço correspondente, na" queryTableFieldId="27" dataDxfId="133"/>
    <tableColumn id="28" xr3:uid="{00000000-0010-0000-0000-00001C000000}" uniqueName="28" name="Abaixo está uma lista de sintomas comuns de ansiedade. Por favor, leia cuidadosamente cada item da lista. Identifique o quanto você tem sido incomodado por cada sintoma durante a última semana, incluindo hoje, colocando um “x” no espaço correspondente,2" queryTableFieldId="28" dataDxfId="132"/>
    <tableColumn id="29" xr3:uid="{00000000-0010-0000-0000-00001D000000}" uniqueName="29" name="Abaixo está uma lista de sintomas comuns de ansiedade. Por favor, leia cuidadosamente cada item da lista. Identifique o quanto você tem sido incomodado por cada sintoma durante a última semana, incluindo hoje, colocando um “x” no espaço correspondente,3" queryTableFieldId="29" dataDxfId="131"/>
    <tableColumn id="30" xr3:uid="{00000000-0010-0000-0000-00001E000000}" uniqueName="30" name="Abaixo está uma lista de sintomas comuns de ansiedade. Por favor, leia cuidadosamente cada item da lista. Identifique o quanto você tem sido incomodado por cada sintoma durante a última semana, incluindo hoje, colocando um “x” no espaço correspondente,4" queryTableFieldId="30" dataDxfId="130"/>
    <tableColumn id="31" xr3:uid="{00000000-0010-0000-0000-00001F000000}" uniqueName="31" name="Abaixo está uma lista de sintomas comuns de ansiedade. Por favor, leia cuidadosamente cada item da lista. Identifique o quanto você tem sido incomodado por cada sintoma durante a última semana, incluindo hoje, colocando um “x” no espaço correspondente,5" queryTableFieldId="31" dataDxfId="129"/>
    <tableColumn id="32" xr3:uid="{00000000-0010-0000-0000-000020000000}" uniqueName="32" name="Abaixo está uma lista de sintomas comuns de ansiedade. Por favor, leia cuidadosamente cada item da lista. Identifique o quanto você tem sido incomodado por cada sintoma durante a última semana, incluindo hoje, colocando um “x” no espaço correspondente,6" queryTableFieldId="32" dataDxfId="128"/>
    <tableColumn id="33" xr3:uid="{00000000-0010-0000-0000-000021000000}" uniqueName="33" name="Abaixo está uma lista de sintomas comuns de ansiedade. Por favor, leia cuidadosamente cada item da lista. Identifique o quanto você tem sido incomodado por cada sintoma durante a última semana, incluindo hoje, colocando um “x” no espaço correspondente,7" queryTableFieldId="33" dataDxfId="127"/>
    <tableColumn id="34" xr3:uid="{00000000-0010-0000-0000-000022000000}" uniqueName="34" name="Abaixo está uma lista de sintomas comuns de ansiedade. Por favor, leia cuidadosamente cada item da lista. Identifique o quanto você tem sido incomodado por cada sintoma durante a última semana, incluindo hoje, colocando um “x” no espaço correspondente,8" queryTableFieldId="34" dataDxfId="126"/>
    <tableColumn id="35" xr3:uid="{00000000-0010-0000-0000-000023000000}" uniqueName="35" name="Abaixo está uma lista de sintomas comuns de ansiedade. Por favor, leia cuidadosamente cada item da lista. Identifique o quanto você tem sido incomodado por cada sintoma durante a última semana, incluindo hoje, colocando um “x” no espaço correspondente,9" queryTableFieldId="35" dataDxfId="125"/>
    <tableColumn id="36" xr3:uid="{00000000-0010-0000-0000-000024000000}" uniqueName="36" name="Abaixo está uma lista de sintomas comuns de ansiedade. Por favor, leia cuidadosamente cada item da lista. Identifique o quanto você tem sido incomodado por cada sintoma durante a última semana, incluindo hoje, colocando um “x” no espaço correspondente,10" queryTableFieldId="36" dataDxfId="124"/>
    <tableColumn id="37" xr3:uid="{00000000-0010-0000-0000-000025000000}" uniqueName="37" name="Abaixo está uma lista de sintomas comuns de ansiedade. Por favor, leia cuidadosamente cada item da lista. Identifique o quanto você tem sido incomodado por cada sintoma durante a última semana, incluindo hoje, colocando um “x” no espaço correspondente,11" queryTableFieldId="37" dataDxfId="123"/>
    <tableColumn id="38" xr3:uid="{00000000-0010-0000-0000-000026000000}" uniqueName="38" name="Abaixo está uma lista de sintomas comuns de ansiedade. Por favor, leia cuidadosamente cada item da lista. Identifique o quanto você tem sido incomodado por cada sintoma durante a última semana, incluindo hoje, colocando um “x” no espaço correspondente,12" queryTableFieldId="38" dataDxfId="122"/>
    <tableColumn id="39" xr3:uid="{00000000-0010-0000-0000-000027000000}" uniqueName="39" name="Abaixo está uma lista de sintomas comuns de ansiedade. Por favor, leia cuidadosamente cada item da lista. Identifique o quanto você tem sido incomodado por cada sintoma durante a última semana, incluindo hoje, colocando um “x” no espaço correspondente,13" queryTableFieldId="39" dataDxfId="121"/>
    <tableColumn id="40" xr3:uid="{00000000-0010-0000-0000-000028000000}" uniqueName="40" name="Abaixo está uma lista de sintomas comuns de ansiedade. Por favor, leia cuidadosamente cada item da lista. Identifique o quanto você tem sido incomodado por cada sintoma durante a última semana, incluindo hoje, colocando um “x” no espaço correspondente,14" queryTableFieldId="40" dataDxfId="120"/>
    <tableColumn id="41" xr3:uid="{00000000-0010-0000-0000-000029000000}" uniqueName="41" name="Abaixo está uma lista de sintomas comuns de ansiedade. Por favor, leia cuidadosamente cada item da lista. Identifique o quanto você tem sido incomodado por cada sintoma durante a última semana, incluindo hoje, colocando um “x” no espaço correspondente,15" queryTableFieldId="41" dataDxfId="119"/>
    <tableColumn id="42" xr3:uid="{00000000-0010-0000-0000-00002A000000}" uniqueName="42" name="Abaixo está uma lista de sintomas comuns de ansiedade. Por favor, leia cuidadosamente cada item da lista. Identifique o quanto você tem sido incomodado por cada sintoma durante a última semana, incluindo hoje, colocando um “x” no espaço correspondente,16" queryTableFieldId="42" dataDxfId="118"/>
    <tableColumn id="43" xr3:uid="{00000000-0010-0000-0000-00002B000000}" uniqueName="43" name="Abaixo está uma lista de sintomas comuns de ansiedade. Por favor, leia cuidadosamente cada item da lista. Identifique o quanto você tem sido incomodado por cada sintoma durante a última semana, incluindo hoje, colocando um “x” no espaço correspondente,17" queryTableFieldId="43" dataDxfId="117"/>
    <tableColumn id="44" xr3:uid="{00000000-0010-0000-0000-00002C000000}" uniqueName="44" name="Abaixo está uma lista de sintomas comuns de ansiedade. Por favor, leia cuidadosamente cada item da lista. Identifique o quanto você tem sido incomodado por cada sintoma durante a última semana, incluindo hoje, colocando um “x” no espaço correspondente,18" queryTableFieldId="44" dataDxfId="116"/>
    <tableColumn id="45" xr3:uid="{00000000-0010-0000-0000-00002D000000}" uniqueName="45" name="Abaixo está uma lista de sintomas comuns de ansiedade. Por favor, leia cuidadosamente cada item da lista. Identifique o quanto você tem sido incomodado por cada sintoma durante a última semana, incluindo hoje, colocando um “x” no espaço correspondente,19" queryTableFieldId="45" dataDxfId="115"/>
    <tableColumn id="46" xr3:uid="{00000000-0010-0000-0000-00002E000000}" uniqueName="46" name="Abaixo está uma lista de sintomas comuns de ansiedade. Por favor, leia cuidadosamente cada item da lista. Identifique o quanto você tem sido incomodado por cada sintoma durante a última semana, incluindo hoje, colocando um “x” no espaço correspondente,20" queryTableFieldId="46" dataDxfId="114"/>
    <tableColumn id="47" xr3:uid="{00000000-0010-0000-0000-00002F000000}" uniqueName="47" name="Abaixo está uma lista de sintomas comuns de ansiedade. Por favor, leia cuidadosamente cada item da lista. Identifique o quanto você tem sido incomodado por cada sintoma durante a última semana, incluindo hoje, colocando um “x” no espaço correspondente,21" queryTableFieldId="47" dataDxfId="113"/>
    <tableColumn id="118" xr3:uid="{00000000-0010-0000-0000-000076000000}" uniqueName="118" name="ansiedade Soma" queryTableFieldId="115" dataDxfId="112">
      <calculatedColumnFormula>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calculatedColumnFormula>
    </tableColumn>
    <tableColumn id="48" xr3:uid="{00000000-0010-0000-0000-000030000000}" uniqueName="48" name="Column1" queryTableFieldId="48" dataDxfId="111"/>
    <tableColumn id="49" xr3:uid="{00000000-0010-0000-0000-000031000000}" uniqueName="49" name="_1" queryTableFieldId="49" dataDxfId="110"/>
    <tableColumn id="50" xr3:uid="{00000000-0010-0000-0000-000032000000}" uniqueName="50" name="_2" queryTableFieldId="50" dataDxfId="109"/>
    <tableColumn id="51" xr3:uid="{00000000-0010-0000-0000-000033000000}" uniqueName="51" name="_3" queryTableFieldId="51" dataDxfId="108"/>
    <tableColumn id="52" xr3:uid="{00000000-0010-0000-0000-000034000000}" uniqueName="52" name="_4" queryTableFieldId="52" dataDxfId="107"/>
    <tableColumn id="53" xr3:uid="{00000000-0010-0000-0000-000035000000}" uniqueName="53" name="_5" queryTableFieldId="53" dataDxfId="106"/>
    <tableColumn id="54" xr3:uid="{00000000-0010-0000-0000-000036000000}" uniqueName="54" name="_6" queryTableFieldId="54" dataDxfId="105"/>
    <tableColumn id="55" xr3:uid="{00000000-0010-0000-0000-000037000000}" uniqueName="55" name="_7" queryTableFieldId="55" dataDxfId="104"/>
    <tableColumn id="56" xr3:uid="{00000000-0010-0000-0000-000038000000}" uniqueName="56" name="_8" queryTableFieldId="56" dataDxfId="103"/>
    <tableColumn id="57" xr3:uid="{00000000-0010-0000-0000-000039000000}" uniqueName="57" name="_9" queryTableFieldId="57" dataDxfId="102"/>
    <tableColumn id="58" xr3:uid="{00000000-0010-0000-0000-00003A000000}" uniqueName="58" name="_10" queryTableFieldId="58" dataDxfId="101"/>
    <tableColumn id="59" xr3:uid="{00000000-0010-0000-0000-00003B000000}" uniqueName="59" name="_11" queryTableFieldId="59" dataDxfId="100"/>
    <tableColumn id="60" xr3:uid="{00000000-0010-0000-0000-00003C000000}" uniqueName="60" name="_12" queryTableFieldId="60" dataDxfId="99"/>
    <tableColumn id="61" xr3:uid="{00000000-0010-0000-0000-00003D000000}" uniqueName="61" name="_13" queryTableFieldId="61" dataDxfId="98"/>
    <tableColumn id="62" xr3:uid="{00000000-0010-0000-0000-00003E000000}" uniqueName="62" name="_14" queryTableFieldId="62" dataDxfId="97"/>
    <tableColumn id="63" xr3:uid="{00000000-0010-0000-0000-00003F000000}" uniqueName="63" name="_15" queryTableFieldId="63" dataDxfId="96"/>
    <tableColumn id="64" xr3:uid="{00000000-0010-0000-0000-000040000000}" uniqueName="64" name="_16" queryTableFieldId="64" dataDxfId="95"/>
    <tableColumn id="65" xr3:uid="{00000000-0010-0000-0000-000041000000}" uniqueName="65" name="_17" queryTableFieldId="65" dataDxfId="94"/>
    <tableColumn id="66" xr3:uid="{00000000-0010-0000-0000-000042000000}" uniqueName="66" name="_18" queryTableFieldId="66" dataDxfId="93"/>
    <tableColumn id="67" xr3:uid="{00000000-0010-0000-0000-000043000000}" uniqueName="67" name="Com relação a pergunta anterior, está tentando perder peso de propósito comendo menos?" queryTableFieldId="67" dataDxfId="92"/>
    <tableColumn id="112" xr3:uid="{00000000-0010-0000-0000-000070000000}" uniqueName="112" name="18 considerar essa" queryTableFieldId="112" dataDxfId="91">
      <calculatedColumnFormula>_2022___Atividade_física__sintomas_de_ansiedade_e_depressão_e_qualidade_de_vida_e[[#This Row],[_18]]</calculatedColumnFormula>
    </tableColumn>
    <tableColumn id="68" xr3:uid="{00000000-0010-0000-0000-000044000000}" uniqueName="68" name="_19" queryTableFieldId="68" dataDxfId="90"/>
    <tableColumn id="69" xr3:uid="{00000000-0010-0000-0000-000045000000}" uniqueName="69" name="_20" queryTableFieldId="69" dataDxfId="89"/>
    <tableColumn id="111" xr3:uid="{00000000-0010-0000-0000-00006F000000}" uniqueName="111" name="soma depressão" queryTableFieldId="111" dataDxfId="88">
      <calculatedColumnFormula>SUM(BE2:BV2,_2022___Atividade_física__sintomas_de_ansiedade_e_depressão_e_qualidade_de_vida_e[[#This Row],[18 considerar essa]:[_20]])</calculatedColumnFormula>
    </tableColumn>
    <tableColumn id="70" xr3:uid="{00000000-0010-0000-0000-000046000000}" uniqueName="70" name="1._x0009_Em geral, você diria que sua saúde é:" queryTableFieldId="70" dataDxfId="87"/>
    <tableColumn id="71" xr3:uid="{00000000-0010-0000-0000-000047000000}" uniqueName="71" name="2._x0009_Comparada há um ano atrás, como você classificaria sua saúde em geral agora? " queryTableFieldId="71" dataDxfId="86"/>
    <tableColumn id="72" xr3:uid="{00000000-0010-0000-0000-000048000000}" uniqueName="72" name="3._x0009_Os seguintes itens são sobre atividades que você poderia fazer atualmente durante um dia comum. Devido à sua saúde, você tem dificuldades para fazer estas atividades? Neste caso, quanto? [Atividades vigorosas que exigem muito esforço, tais como correr," queryTableFieldId="72" dataDxfId="85"/>
    <tableColumn id="73" xr3:uid="{00000000-0010-0000-0000-000049000000}" uniqueName="73" name="3._x0009_Os seguintes itens são sobre atividades que você poderia fazer atualmente durante um dia comum. Devido à sua saúde, você tem dificuldades para fazer estas atividades? Neste caso, quanto? [Atividades moderadas,tais como mover uma mesa, passar aspirador " queryTableFieldId="73" dataDxfId="84"/>
    <tableColumn id="74" xr3:uid="{00000000-0010-0000-0000-00004A000000}" uniqueName="74" name="3._x0009_Os seguintes itens são sobre atividades que você poderia fazer atualmente durante um dia comum. Devido à sua saúde, você tem dificuldades para fazer estas atividades? Neste caso, quanto? [Levantar ou carregar mantimentos]" queryTableFieldId="74" dataDxfId="83"/>
    <tableColumn id="75" xr3:uid="{00000000-0010-0000-0000-00004B000000}" uniqueName="75" name="3._x0009_Os seguintes itens são sobre atividades que você poderia fazer atualmente durante um dia comum. Devido à sua saúde, você tem dificuldades para fazer estas atividades? Neste caso, quanto? [Subir vários lances de escada]" queryTableFieldId="75" dataDxfId="82"/>
    <tableColumn id="76" xr3:uid="{00000000-0010-0000-0000-00004C000000}" uniqueName="76" name="3._x0009_Os seguintes itens são sobre atividades que você poderia fazer atualmente durante um dia comum. Devido à sua saúde, você tem dificuldades para fazer estas atividades? Neste caso, quanto? [Subir um lance de escadas]" queryTableFieldId="76" dataDxfId="81"/>
    <tableColumn id="77" xr3:uid="{00000000-0010-0000-0000-00004D000000}" uniqueName="77" name="3._x0009_Os seguintes itens são sobre atividades que você poderia fazer atualmente durante um dia comum. Devido à sua saúde, você tem dificuldades para fazer estas atividades? Neste caso, quanto? [Curvar-se, ajoelhar-se ou dobrar-se]" queryTableFieldId="77" dataDxfId="80"/>
    <tableColumn id="78" xr3:uid="{00000000-0010-0000-0000-00004E000000}" uniqueName="78" name="3._x0009_Os seguintes itens são sobre atividades que você poderia fazer atualmente durante um dia comum. Devido à sua saúde, você tem dificuldades para fazer estas atividades? Neste caso, quanto? [Andar mais de um quilômetro]" queryTableFieldId="78" dataDxfId="79"/>
    <tableColumn id="79" xr3:uid="{00000000-0010-0000-0000-00004F000000}" uniqueName="79" name="3._x0009_Os seguintes itens são sobre atividades que você poderia fazer atualmente durante um dia comum. Devido à sua saúde, você tem dificuldades para fazer estas atividades? Neste caso, quanto? [Andar vários quarteirões]" queryTableFieldId="79" dataDxfId="78"/>
    <tableColumn id="80" xr3:uid="{00000000-0010-0000-0000-000050000000}" uniqueName="80" name="3._x0009_Os seguintes itens são sobre atividades que você poderia fazer atualmente durante um dia comum. Devido à sua saúde, você tem dificuldades para fazer estas atividades? Neste caso, quanto? [Andar um quarteirão]" queryTableFieldId="80" dataDxfId="77"/>
    <tableColumn id="81" xr3:uid="{00000000-0010-0000-0000-000051000000}" uniqueName="81" name="3._x0009_Os seguintes itens são sobre atividades que você poderia fazer atualmente durante um dia comum. Devido à sua saúde, você tem dificuldades para fazer estas atividades? Neste caso, quanto? [Tomar banho ou vestir-se]" queryTableFieldId="81" dataDxfId="76"/>
    <tableColumn id="82" xr3:uid="{00000000-0010-0000-0000-000052000000}" uniqueName="82" name="4._x0009_Durante as últimas quatro semanas, você teve algum dos seguintes problemas com o seu trabalho ou com alguma atividade diária regular, como consequência de sua saúde física?  [Você diminuiu a quantidade de tempo dedicava ao seu trabalho ou a outras ativ" queryTableFieldId="82" dataDxfId="75"/>
    <tableColumn id="83" xr3:uid="{00000000-0010-0000-0000-000053000000}" uniqueName="83" name="4._x0009_Durante as últimas quatro semanas, você teve algum dos seguintes problemas com o seu trabalho ou com alguma atividade diária regular, como consequência de sua saúde física?  [Realizou menos tarefas do que gostaria?]" queryTableFieldId="83" dataDxfId="74"/>
    <tableColumn id="84" xr3:uid="{00000000-0010-0000-0000-000054000000}" uniqueName="84" name="4._x0009_Durante as últimas quatro semanas, você teve algum dos seguintes problemas com o seu trabalho ou com alguma atividade diária regular, como consequência de sua saúde física?  [Esteve limitado no seu tipo de trabalho ou em outras atividades?]" queryTableFieldId="84" dataDxfId="73"/>
    <tableColumn id="85" xr3:uid="{00000000-0010-0000-0000-000055000000}" uniqueName="85" name="4._x0009_Durante as últimas quatro semanas, você teve algum dos seguintes problemas com o seu trabalho ou com alguma atividade diária regular, como consequência de sua saúde física?  [Teve dificuldade para fazer seu trabalho ou outras atividades (por exemplo, n" queryTableFieldId="85" dataDxfId="72"/>
    <tableColumn id="86" xr3:uid="{00000000-0010-0000-0000-000056000000}" uniqueName="86" name="5._x0009_Durante as últimas quatro semanas, você teve algum dos seguintes problemas com o seu trabalho ou com alguma atividade regular diária, como consequência de algum problema emocional (como sentir-se deprimido ou ansioso)? [Você diminuiu a quantidade de te" queryTableFieldId="86" dataDxfId="71"/>
    <tableColumn id="87" xr3:uid="{00000000-0010-0000-0000-000057000000}" uniqueName="87" name="5._x0009_Durante as últimas quatro semanas, você teve algum dos seguintes problemas com o seu trabalho ou com alguma atividade regular diária, como consequência de algum problema emocional (como sentir-se deprimido ou ansioso)? [Realizou menos tarefas do que go" queryTableFieldId="87" dataDxfId="70"/>
    <tableColumn id="88" xr3:uid="{00000000-0010-0000-0000-000058000000}" uniqueName="88" name="5._x0009_Durante as últimas quatro semanas, você teve algum dos seguintes problemas com o seu trabalho ou com alguma atividade regular diária, como consequência de algum problema emocional (como sentir-se deprimido ou ansioso)? [2 trabalhou ou 2 fez qualque" queryTableFieldId="88" dataDxfId="69"/>
    <tableColumn id="89" xr3:uid="{00000000-0010-0000-0000-000059000000}" uniqueName="89" name="6._x0009_Durante as últimas quatro semanas, de que maneira sua saúde física ou problemas emocionais interferiram nas suas atividades sociais normais, em relação à família, vizinhos, amigos ou em grupo?" queryTableFieldId="89" dataDxfId="68"/>
    <tableColumn id="90" xr3:uid="{00000000-0010-0000-0000-00005A000000}" uniqueName="90" name="7._x0009_Quanta dor no corpo você teve durante as últimas quatro semanas? " queryTableFieldId="90" dataDxfId="67"/>
    <tableColumn id="91" xr3:uid="{00000000-0010-0000-0000-00005B000000}" uniqueName="91" name="8._x0009_Durante as últimas quatro semanas, quanto a dor interferiu com o seu trabalho normal (incluindo tanto trabalho fora ou dentro de casa)?" queryTableFieldId="91" dataDxfId="66"/>
    <tableColumn id="92" xr3:uid="{00000000-0010-0000-0000-00005C000000}" uniqueName="92" name="9._x0009_Estas questões são sobre como você se sente e como tudo tem acontecido com você durante  as últimas quatro semanas. Para cada questão, por favor dê uma resposta que mais se aproxime da maneira como você se sente. [Quanto tempo você tem se sentido cheio" queryTableFieldId="92" dataDxfId="65"/>
    <tableColumn id="93" xr3:uid="{00000000-0010-0000-0000-00005D000000}" uniqueName="93" name="9._x0009_Estas questões são sobre como você se sente e como tudo tem acontecido com você durante  as últimas quatro semanas. Para cada questão, por favor dê uma resposta que mais se aproxime da maneira como você se sente. [Quanto tempo você tem se sentido uma p" queryTableFieldId="93" dataDxfId="64"/>
    <tableColumn id="94" xr3:uid="{00000000-0010-0000-0000-00005E000000}" uniqueName="94" name="9._x0009_Estas questões são sobre como você se sente e como tudo tem acontecido com você durante  as últimas quatro semanas. Para cada questão, por favor dê uma resposta que mais se aproxime da maneira como você se sente. [Quanto tempo você tem se sentido tão d" queryTableFieldId="94" dataDxfId="63"/>
    <tableColumn id="95" xr3:uid="{00000000-0010-0000-0000-00005F000000}" uniqueName="95" name="9._x0009_Estas questões são sobre como você se sente e como tudo tem acontecido com você durante  as últimas quatro semanas. Para cada questão, por favor dê uma resposta que mais se aproxime da maneira como você se sente. [Quanto tempo você tem se sentido calmo" queryTableFieldId="95" dataDxfId="62"/>
    <tableColumn id="96" xr3:uid="{00000000-0010-0000-0000-000060000000}" uniqueName="96" name="9._x0009_Estas questões são sobre como você se sente e como tudo tem acontecido com você durante  as últimas quatro semanas. Para cada questão, por favor dê uma resposta que mais se aproxime da maneira como você se sente. [Quanto tempo você tem se sentido com m" queryTableFieldId="96" dataDxfId="61"/>
    <tableColumn id="97" xr3:uid="{00000000-0010-0000-0000-000061000000}" uniqueName="97" name="9._x0009_Estas questões são sobre como você se sente e como tudo tem acontecido com você durante  as últimas quatro semanas. Para cada questão, por favor dê uma resposta que mais se aproxime da maneira como você se sente. [Quanto tempo você tem se sentido desan" queryTableFieldId="97" dataDxfId="60"/>
    <tableColumn id="98" xr3:uid="{00000000-0010-0000-0000-000062000000}" uniqueName="98" name="9._x0009_Estas questões são sobre como você se sente e como tudo tem acontecido com você durante  as últimas quatro semanas. Para cada questão, por favor dê uma resposta que mais se aproxime da maneira como você se sente. [Quanto tempo você tem se sentido esgot" queryTableFieldId="98" dataDxfId="59"/>
    <tableColumn id="99" xr3:uid="{00000000-0010-0000-0000-000063000000}" uniqueName="99" name="9._x0009_Estas questões são sobre como você se sente e como tudo tem acontecido com você durante  as últimas quatro semanas. Para cada questão, por favor dê uma resposta que mais se aproxime da maneira como você se sente. [Quanto tempo você tem se sentido um22" queryTableFieldId="99" dataDxfId="58"/>
    <tableColumn id="100" xr3:uid="{00000000-0010-0000-0000-000064000000}" uniqueName="100" name="9._x0009_Estas questões são sobre como você se sente e como tudo tem acontecido com você durante  as últimas quatro semanas. Para cada questão, por favor dê uma resposta que mais se aproxime da maneira como você se sente. [Quanto tempo você tem se sentido cansa" queryTableFieldId="100" dataDxfId="57"/>
    <tableColumn id="101" xr3:uid="{00000000-0010-0000-0000-000065000000}" uniqueName="101" name="10._x0009_Durante as últimas quatro semanas, quanto do seu tempo a sua saúde física ou problemas emocionais interferiram em suas atividades sociais (como visitar amigos, parentes, etc.)?(circule uma)" queryTableFieldId="101" dataDxfId="56"/>
    <tableColumn id="102" xr3:uid="{00000000-0010-0000-0000-000066000000}" uniqueName="102" name="11._x0009_O quanto verdadeiro ou falso é cada uma das seguintes afirmações para você? [Eu costumo adoecer um pouco mais facilmente que as outras pessoas]" queryTableFieldId="102" dataDxfId="55"/>
    <tableColumn id="103" xr3:uid="{00000000-0010-0000-0000-000067000000}" uniqueName="103" name="11._x0009_O quanto verdadeiro ou falso é cada uma das seguintes afirmações para você? [Eu sou tão saudável quanto qualquer pessoa que conheço]" queryTableFieldId="103" dataDxfId="54"/>
    <tableColumn id="104" xr3:uid="{00000000-0010-0000-0000-000068000000}" uniqueName="104" name="11._x0009_O quanto verdadeiro ou falso é cada uma das seguintes afirmações para você? [Eu acho que a minha saúde vai piorar]" queryTableFieldId="104" dataDxfId="53"/>
    <tableColumn id="105" xr3:uid="{00000000-0010-0000-0000-000069000000}" uniqueName="105" name="11._x0009_O quanto verdadeiro ou falso é cada uma das seguintes afirmações para você? [Minha saúde é excelente]" queryTableFieldId="105" dataDxfId="52"/>
    <tableColumn id="116" xr3:uid="{7972C31E-2A14-4C7C-9B3E-FBD634D88B1F}" uniqueName="116" name="Coluna2" queryTableFieldId="117" dataDxfId="51">
      <calculatedColumnFormula>IF(CC2=1,5,IF(CC2=2,4.4,IF(CC2=3,3.4,IF(CC2=4,2,IF(CC2=5,1,IF(CC2&gt;5,"Inválido",0))))))</calculatedColumnFormula>
    </tableColumn>
    <tableColumn id="117" xr3:uid="{3421F0B7-5275-4802-AE05-D5FC5A5D113B}" uniqueName="117" name="Coluna3" queryTableFieldId="118" dataDxfId="50">
      <calculatedColumnFormula>IF(CD2&gt;5,"Inválido",CD2)</calculatedColumnFormula>
    </tableColumn>
    <tableColumn id="120" xr3:uid="{D34D0399-4FDA-4251-B9CF-F003F3C89437}" uniqueName="120" name="a" queryTableFieldId="119" dataDxfId="49">
      <calculatedColumnFormula>IF(CE2&gt;3,"Inválido",CE2)</calculatedColumnFormula>
    </tableColumn>
    <tableColumn id="121" xr3:uid="{65CA446E-DFFA-44C7-904A-09107A2D47B7}" uniqueName="121" name="b" queryTableFieldId="120" dataDxfId="48">
      <calculatedColumnFormula>IF(CF2&gt;3,"Inválido",CF2)</calculatedColumnFormula>
    </tableColumn>
    <tableColumn id="122" xr3:uid="{6E5F56D9-32C8-4285-8FB3-F5E2313A4751}" uniqueName="122" name="c" queryTableFieldId="121" dataDxfId="47">
      <calculatedColumnFormula>IF(CG2&gt;3,"Inválido",CG2)</calculatedColumnFormula>
    </tableColumn>
    <tableColumn id="123" xr3:uid="{693FF44B-EC9B-4376-84C5-44F6A43E250F}" uniqueName="123" name="d" queryTableFieldId="122" dataDxfId="46">
      <calculatedColumnFormula>IF(CH2&gt;3,"Inválido",CH2)</calculatedColumnFormula>
    </tableColumn>
    <tableColumn id="124" xr3:uid="{EEB31536-C09B-4FB0-8C08-39F1ED4B23C0}" uniqueName="124" name="e" queryTableFieldId="123" dataDxfId="45">
      <calculatedColumnFormula>IF(CI2&gt;3,"Inválido",CI2)</calculatedColumnFormula>
    </tableColumn>
    <tableColumn id="125" xr3:uid="{F7DA07AA-0261-47AC-AA1A-9C7A4FF1385A}" uniqueName="125" name="f" queryTableFieldId="124" dataDxfId="44">
      <calculatedColumnFormula>IF(CJ2&gt;3,"Inválido",CJ2)</calculatedColumnFormula>
    </tableColumn>
    <tableColumn id="126" xr3:uid="{59D7991F-0D8D-4B85-A757-DD65DC02C07D}" uniqueName="126" name="g" queryTableFieldId="125" dataDxfId="43">
      <calculatedColumnFormula>IF(CK2&gt;3,"Inválido",CK2)</calculatedColumnFormula>
    </tableColumn>
    <tableColumn id="127" xr3:uid="{7149A0A4-4CB2-4293-BB63-2CBC5D8E341D}" uniqueName="127" name="h" queryTableFieldId="126" dataDxfId="42">
      <calculatedColumnFormula>IF(CL2&gt;3,"Inválido",CL2)</calculatedColumnFormula>
    </tableColumn>
    <tableColumn id="128" xr3:uid="{99EEA03B-B637-49C4-9CE8-69716AD3BEA0}" uniqueName="128" name="i" queryTableFieldId="127" dataDxfId="41">
      <calculatedColumnFormula>IF(CM2&gt;3,"Inválido",CM2)</calculatedColumnFormula>
    </tableColumn>
    <tableColumn id="129" xr3:uid="{2DC32535-575B-4F6A-B6CD-7976B342ED1B}" uniqueName="129" name="j" queryTableFieldId="128" dataDxfId="40">
      <calculatedColumnFormula>IF(CN2&gt;3,"Inválido",CN2)</calculatedColumnFormula>
    </tableColumn>
    <tableColumn id="130" xr3:uid="{55E54486-5EEF-4806-8E13-CEB641C71EA3}" uniqueName="130" name="a2" queryTableFieldId="129" dataDxfId="39">
      <calculatedColumnFormula>IF(CO2&gt;5, "INVALIDO",CO2)</calculatedColumnFormula>
    </tableColumn>
    <tableColumn id="131" xr3:uid="{60489185-D141-41D4-9932-12AE45CE72AC}" uniqueName="131" name="b2" queryTableFieldId="130" dataDxfId="38">
      <calculatedColumnFormula>IF(CP2&gt;5, "INVALIDO",CP2)</calculatedColumnFormula>
    </tableColumn>
    <tableColumn id="132" xr3:uid="{E380A7BA-3CDC-465C-A66A-06A6E6E6069B}" uniqueName="132" name="c2" queryTableFieldId="131" dataDxfId="37">
      <calculatedColumnFormula>IF(CQ2&gt;5, "INVALIDO",CQ2)</calculatedColumnFormula>
    </tableColumn>
    <tableColumn id="133" xr3:uid="{E6F1AB70-2CA3-4A8D-AA10-3BAB3BA6C4CA}" uniqueName="133" name="d2" queryTableFieldId="132" dataDxfId="36">
      <calculatedColumnFormula>IF(CR2&gt;5, "INVALIDO",CR2)</calculatedColumnFormula>
    </tableColumn>
    <tableColumn id="134" xr3:uid="{9B9D49D2-C249-4F9F-803D-35922461E6DD}" uniqueName="134" name="a3" queryTableFieldId="133" dataDxfId="35">
      <calculatedColumnFormula>IF(CR2&gt;5, "INVALIDO",CR2)</calculatedColumnFormula>
    </tableColumn>
    <tableColumn id="135" xr3:uid="{3A35B198-2615-49B7-B4E1-2D3DF3467187}" uniqueName="135" name="b3" queryTableFieldId="134" dataDxfId="34">
      <calculatedColumnFormula>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calculatedColumnFormula>
    </tableColumn>
    <tableColumn id="136" xr3:uid="{3B3D3607-8365-4938-8D08-C7D4E8A71B29}" uniqueName="136" name="c3" queryTableFieldId="135" dataDxfId="33">
      <calculatedColumnFormula>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calculatedColumnFormula>
    </tableColumn>
    <tableColumn id="137" xr3:uid="{4DCA18A7-FC7B-41F5-82F4-8C8E98EF0E37}" uniqueName="137" name="c4" queryTableFieldId="136" dataDxfId="32">
      <calculatedColumnFormula>IF(CC2=1,5,IF(CC2=2,4,IF(CC2=3,3,IF(CC2=4,2,IF(CC2=5,1,IF(CC2&gt;5,"Inválido",0))))))</calculatedColumnFormula>
    </tableColumn>
    <tableColumn id="138" xr3:uid="{6E96ECCE-6709-48C9-8400-F513574585CF}" uniqueName="138" name="c5" queryTableFieldId="137" dataDxfId="31">
      <calculatedColumnFormula>IF(CW2=1,6,IF(CW2=2,5.4,IF(CW2=3,4.2,IF(CW2=4,3.1,IF(CW2=5,2.2,IF(CW2=6,1,IF(CW2&gt;6,"Inválido",0)))))))</calculatedColumnFormula>
    </tableColumn>
    <tableColumn id="139" xr3:uid="{9D4906A5-86E4-44EC-B961-94ED66791188}" uniqueName="139" name="c6" queryTableFieldId="138" dataDxfId="30">
      <calculatedColumnFormula>IF(AND(CX2=1,CW2=1),6,IF(AND(CX2=1,CW2&lt;7),5,IF(AND(CX2&gt;1,CW2=1),"Inválido",IF(AND(CX2=2,CW2&lt;7),4,IF(AND(CX2=3,CW2&lt;7),3,IF(AND(CX2=4,CW2&lt;7),2,IF(AND(CX2=5,CW2&lt;7),1,0)))))))</calculatedColumnFormula>
    </tableColumn>
    <tableColumn id="140" xr3:uid="{22DA20EF-A5C5-4849-BE3B-FC4C000DE9D9}" uniqueName="140" name="a4" queryTableFieldId="139" dataDxfId="29">
      <calculatedColumnFormula>IF(CV2=1,6,IF(CV2=2,5,IF(CV2=3,3,IF(CV2=4,3,IF(CV2=5,2,IF(CV2=6,1,IF(CV2&gt;6,"iNVÁLIDO",0)))))))</calculatedColumnFormula>
    </tableColumn>
    <tableColumn id="141" xr3:uid="{742B7272-F2BA-4417-9706-03E64FB5CE9E}" uniqueName="141" name="b4" queryTableFieldId="140" dataDxfId="28">
      <calculatedColumnFormula>IF(CZ2&gt;6,"Inválido",CZ2)</calculatedColumnFormula>
    </tableColumn>
    <tableColumn id="142" xr3:uid="{33BA69BA-5244-4E59-98CA-CAC7DB22F69D}" uniqueName="142" name="c7" queryTableFieldId="141" dataDxfId="27">
      <calculatedColumnFormula>IF(DA2&gt;6,"Inválido",DA2)</calculatedColumnFormula>
    </tableColumn>
    <tableColumn id="143" xr3:uid="{E7F063EF-940B-46FE-BEEB-E732667BD08F}" uniqueName="143" name="d3" queryTableFieldId="142" dataDxfId="26">
      <calculatedColumnFormula>IF(DB2=1,6,IF(DB2=2,5,IF(DB2=3,3,IF(DB2=4,3,IF(DB2=5,2,IF(DB2=6,1,IF(DB2&gt;6,"iNVÁLIDO",0)))))))</calculatedColumnFormula>
    </tableColumn>
    <tableColumn id="144" xr3:uid="{067DDCFA-D5F4-453C-94E0-AE2EC9DDD6A0}" uniqueName="144" name="e2" queryTableFieldId="143" dataDxfId="25">
      <calculatedColumnFormula>IF(DC2=1,6,IF(DC2=2,5,IF(DC2=3,3,IF(DC2=4,3,IF(DC2=5,2,IF(DC2=6,1,IF(DC2&gt;6,"iNVÁLIDO",0)))))))</calculatedColumnFormula>
    </tableColumn>
    <tableColumn id="145" xr3:uid="{ADCEEADD-40DB-4955-B2A6-266B9EF41699}" uniqueName="145" name="f2" queryTableFieldId="144" dataDxfId="24">
      <calculatedColumnFormula>IF(DD2&gt;6,"Inválido",DD2)</calculatedColumnFormula>
    </tableColumn>
    <tableColumn id="146" xr3:uid="{3037092A-5F29-4173-B73A-9D4795C6BAB9}" uniqueName="146" name="g2" queryTableFieldId="145" dataDxfId="23">
      <calculatedColumnFormula>IF(DE2&gt;6,"Inválido",DE2)</calculatedColumnFormula>
    </tableColumn>
    <tableColumn id="147" xr3:uid="{AE482E79-4348-4D7B-A28A-30DF108DBD38}" uniqueName="147" name="h2" queryTableFieldId="146" dataDxfId="22">
      <calculatedColumnFormula>IF(DF2=1,6,IF(DF2=2,5,IF(DF2=3,3,IF(DF2=4,3,IF(DF2=5,2,IF(DF2=6,1,IF(DF2&gt;6,"iNVÁLIDO",0)))))))</calculatedColumnFormula>
    </tableColumn>
    <tableColumn id="148" xr3:uid="{1604A9E9-5252-4149-8C50-B3D94982B56B}" uniqueName="148" name="i2" queryTableFieldId="147" dataDxfId="21">
      <calculatedColumnFormula>IF(DG2&gt;6,"Inválido",DG2)</calculatedColumnFormula>
    </tableColumn>
    <tableColumn id="150" xr3:uid="{F6861948-6A95-497E-9333-A939A99A5F84}" uniqueName="150" name="i3" queryTableFieldId="149" dataDxfId="20">
      <calculatedColumnFormula>IF(DH2&gt;5,"Inválido",DH2)</calculatedColumnFormula>
    </tableColumn>
    <tableColumn id="151" xr3:uid="{6FA72FCC-6AD6-4638-9D06-492CA77BCAA4}" uniqueName="151" name="a5" queryTableFieldId="150" dataDxfId="19">
      <calculatedColumnFormula>IF(DI2&gt;5,"Inválido",DI2)</calculatedColumnFormula>
    </tableColumn>
    <tableColumn id="152" xr3:uid="{5724754C-17EF-49F6-B06D-CEF532B4CE0B}" uniqueName="152" name="b5" queryTableFieldId="151" dataDxfId="18">
      <calculatedColumnFormula>IF(DJ2=1,5,IF(DJ2=2,4,IF(DJ2=3,3,IF(DJ2=4,2,IF(DJ2=5,1,IF(DJ2&gt;5,"Inválido",0))))))</calculatedColumnFormula>
    </tableColumn>
    <tableColumn id="153" xr3:uid="{93342835-F902-470D-8F7C-FE4F72872F01}" uniqueName="153" name="c8" queryTableFieldId="152" dataDxfId="17">
      <calculatedColumnFormula>IF(DK2&gt;5,"Inválido",DK2)</calculatedColumnFormula>
    </tableColumn>
    <tableColumn id="154" xr3:uid="{6FE2D458-25D9-45EF-8248-8B995E929777}" uniqueName="154" name="d4" queryTableFieldId="153" dataDxfId="16">
      <calculatedColumnFormula>IF(DL2=1,5,IF(DL2=2,4,IF(DL2=3,3,IF(DL2=4,2,IF(DL2=5,1,IF(DL2&gt;5,"Inválido",0))))))</calculatedColumnFormula>
    </tableColumn>
    <tableColumn id="155" xr3:uid="{5C646CE1-425C-4DBF-9C90-D76A4000F0BE}" uniqueName="155" name="Capacidade funcional" queryTableFieldId="154" dataDxfId="15">
      <calculatedColumnFormula>SUM(DO2,DP2,DQ2,DR2,DS2,DT2,DU2,DV2,DW2,DX2)</calculatedColumnFormula>
    </tableColumn>
    <tableColumn id="162" xr3:uid="{57FBBDB6-EC30-4327-9FE0-2311A35B6C07}" uniqueName="162" name="Raw Scale" queryTableFieldId="161" dataDxfId="14">
      <calculatedColumnFormula>(EW2-10)/20*100</calculatedColumnFormula>
    </tableColumn>
    <tableColumn id="156" xr3:uid="{7FA242B1-3E7C-4C5C-AC74-438057722518}" uniqueName="156" name="Aspecto físico" queryTableFieldId="155" dataDxfId="13">
      <calculatedColumnFormula>SUM(DY2,DZ2,EA2,EB2)</calculatedColumnFormula>
    </tableColumn>
    <tableColumn id="163" xr3:uid="{D5B0F698-8E65-482F-8400-50D5D6B34222}" uniqueName="163" name="Raw Scale2" queryTableFieldId="162" dataDxfId="12">
      <calculatedColumnFormula>(_2022___Atividade_física__sintomas_de_ansiedade_e_depressão_e_qualidade_de_vida_e[[#This Row],[Aspecto físico]]-4)/4*100</calculatedColumnFormula>
    </tableColumn>
    <tableColumn id="157" xr3:uid="{814A962F-9EB3-459C-B71A-4EE897252592}" uniqueName="157" name="Dor" queryTableFieldId="156" dataDxfId="11">
      <calculatedColumnFormula>SUM(EG2,EH2)</calculatedColumnFormula>
    </tableColumn>
    <tableColumn id="164" xr3:uid="{91877FBF-C6D7-4FD5-92FC-CE2CC888A59F}" uniqueName="164" name="Raw Scale3" queryTableFieldId="163" dataDxfId="10">
      <calculatedColumnFormula>(FA2-2)/10*100</calculatedColumnFormula>
    </tableColumn>
    <tableColumn id="158" xr3:uid="{FBE2FACF-F54A-4F70-B1F2-2950302AA832}" uniqueName="158" name="Estado Geral de Saúde" queryTableFieldId="157" dataDxfId="9">
      <calculatedColumnFormula>SUM(DM2,ES2,ET2,EU2,EV2)</calculatedColumnFormula>
    </tableColumn>
    <tableColumn id="165" xr3:uid="{1D49E53D-0082-4D24-9F86-7BFDA6723156}" uniqueName="165" name="Raw Scale4" queryTableFieldId="164" dataDxfId="8">
      <calculatedColumnFormula>(FC2-5)/20*100</calculatedColumnFormula>
    </tableColumn>
    <tableColumn id="159" xr3:uid="{622B9DD9-4F36-41AC-A795-E72B189559D6}" uniqueName="159" name="Vitalidade" queryTableFieldId="158" dataDxfId="7">
      <calculatedColumnFormula>SUM(EI2,EM2,EO2,EQ2)</calculatedColumnFormula>
    </tableColumn>
    <tableColumn id="167" xr3:uid="{5102F787-D79A-4E1D-BAD8-08C4AFEBC1B3}" uniqueName="167" name="Raw Scale5" queryTableFieldId="166" dataDxfId="6">
      <calculatedColumnFormula>(FE2-4)/20*100</calculatedColumnFormula>
    </tableColumn>
    <tableColumn id="160" xr3:uid="{6BFE2E1B-A447-4B4F-961E-38AA7366A657}" uniqueName="160" name="Aspectos Sociais" queryTableFieldId="159" dataDxfId="5">
      <calculatedColumnFormula>SUM(EF2,ER2)</calculatedColumnFormula>
    </tableColumn>
    <tableColumn id="168" xr3:uid="{1C6EE54F-1D50-4434-8FB9-5FD6020BF8FE}" uniqueName="168" name="Raw Scale6" queryTableFieldId="167" dataDxfId="4">
      <calculatedColumnFormula>(FG2-2)/8*100</calculatedColumnFormula>
    </tableColumn>
    <tableColumn id="161" xr3:uid="{B06268D8-87E6-4615-8230-5A2183602F8A}" uniqueName="161" name="Aspectos Emocionais" queryTableFieldId="160" dataDxfId="3">
      <calculatedColumnFormula>SUM(EC2,ED2,EE2)</calculatedColumnFormula>
    </tableColumn>
    <tableColumn id="169" xr3:uid="{749D4DD4-B3CD-492B-A5E3-AA29EAA820FC}" uniqueName="169" name="Raw Scale7" queryTableFieldId="168" dataDxfId="2">
      <calculatedColumnFormula>(FI2-3)/3*100</calculatedColumnFormula>
    </tableColumn>
    <tableColumn id="170" xr3:uid="{58B46D67-0221-4B7E-B16F-2B2931201A0F}" uniqueName="170" name="Saúde Mental" queryTableFieldId="169" dataDxfId="1">
      <calculatedColumnFormula>SUM(EJ2,EK2,EL2,EN2,EP2)</calculatedColumnFormula>
    </tableColumn>
    <tableColumn id="171" xr3:uid="{92D3EACA-16C4-4C33-8E98-31912812671A}" uniqueName="171" name="Raw Scale8" queryTableFieldId="170" dataDxfId="0">
      <calculatedColumnFormula>(FK2-5)/25*100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O374"/>
  <sheetViews>
    <sheetView tabSelected="1" zoomScale="55" zoomScaleNormal="55" workbookViewId="0">
      <selection activeCell="CF2" sqref="CF2:CF374"/>
    </sheetView>
  </sheetViews>
  <sheetFormatPr defaultRowHeight="14.4" x14ac:dyDescent="0.3"/>
  <cols>
    <col min="1" max="1" width="32" bestFit="1" customWidth="1"/>
    <col min="2" max="2" width="34.5546875" bestFit="1" customWidth="1"/>
    <col min="3" max="3" width="80.88671875" hidden="1" customWidth="1"/>
    <col min="4" max="5" width="20.109375" hidden="1" customWidth="1"/>
    <col min="6" max="6" width="10.88671875" style="1" customWidth="1"/>
    <col min="7" max="8" width="10.88671875" customWidth="1"/>
    <col min="9" max="9" width="10.88671875" hidden="1" customWidth="1"/>
    <col min="10" max="11" width="10.88671875" customWidth="1"/>
    <col min="12" max="12" width="10.88671875" hidden="1" customWidth="1"/>
    <col min="13" max="13" width="10.88671875" style="1" customWidth="1"/>
    <col min="14" max="20" width="10.88671875" customWidth="1"/>
    <col min="21" max="22" width="10.88671875" hidden="1" customWidth="1"/>
    <col min="23" max="23" width="10.5546875" hidden="1" customWidth="1"/>
    <col min="24" max="24" width="10.5546875" style="1" customWidth="1"/>
    <col min="25" max="26" width="10.5546875" hidden="1" customWidth="1"/>
    <col min="27" max="27" width="10.5546875" style="1" customWidth="1"/>
    <col min="28" max="29" width="10.5546875" hidden="1" customWidth="1"/>
    <col min="30" max="30" width="10.5546875" style="1" customWidth="1"/>
    <col min="31" max="32" width="10.5546875" customWidth="1"/>
    <col min="33" max="34" width="10.5546875" style="1" customWidth="1"/>
    <col min="35" max="55" width="11.5546875" hidden="1" customWidth="1"/>
    <col min="56" max="56" width="11.5546875" style="1" customWidth="1"/>
    <col min="57" max="57" width="15.5546875" hidden="1" customWidth="1"/>
    <col min="58" max="58" width="8.88671875" hidden="1" customWidth="1"/>
    <col min="59" max="61" width="9.109375" hidden="1" customWidth="1"/>
    <col min="62" max="62" width="9" hidden="1" customWidth="1"/>
    <col min="63" max="63" width="9.109375" hidden="1" customWidth="1"/>
    <col min="64" max="64" width="9" hidden="1" customWidth="1"/>
    <col min="65" max="66" width="9.109375" hidden="1" customWidth="1"/>
    <col min="67" max="67" width="10.109375" hidden="1" customWidth="1"/>
    <col min="68" max="68" width="9.5546875" hidden="1" customWidth="1"/>
    <col min="69" max="71" width="10.109375" hidden="1" customWidth="1"/>
    <col min="72" max="72" width="10" hidden="1" customWidth="1"/>
    <col min="73" max="73" width="10.109375" hidden="1" customWidth="1"/>
    <col min="74" max="74" width="10" hidden="1" customWidth="1"/>
    <col min="75" max="75" width="10.109375" hidden="1" customWidth="1"/>
    <col min="76" max="78" width="13" hidden="1" customWidth="1"/>
    <col min="79" max="79" width="10.5546875" hidden="1" customWidth="1"/>
    <col min="80" max="80" width="24.5546875" style="1" bestFit="1" customWidth="1"/>
    <col min="81" max="116" width="12.88671875" customWidth="1"/>
    <col min="117" max="117" width="14.5546875" customWidth="1"/>
    <col min="118" max="133" width="15" customWidth="1"/>
    <col min="134" max="135" width="15" style="15" customWidth="1"/>
    <col min="136" max="147" width="15" customWidth="1"/>
    <col min="148" max="152" width="19.88671875" customWidth="1"/>
    <col min="153" max="172" width="18.44140625" customWidth="1"/>
  </cols>
  <sheetData>
    <row r="1" spans="1:171" s="2" customFormat="1" ht="54.6" customHeight="1" thickBot="1" x14ac:dyDescent="0.35">
      <c r="A1" s="2" t="s">
        <v>0</v>
      </c>
      <c r="B1" s="2" t="s">
        <v>1</v>
      </c>
      <c r="C1" s="2" t="s">
        <v>2</v>
      </c>
      <c r="D1" s="2" t="s">
        <v>3</v>
      </c>
      <c r="E1" s="2" t="s">
        <v>1094</v>
      </c>
      <c r="F1" s="3" t="s">
        <v>1111</v>
      </c>
      <c r="G1" s="2" t="s">
        <v>4</v>
      </c>
      <c r="H1" s="2" t="s">
        <v>5</v>
      </c>
      <c r="I1" s="2" t="s">
        <v>6</v>
      </c>
      <c r="J1" s="2" t="s">
        <v>7</v>
      </c>
      <c r="K1" s="2" t="s">
        <v>8</v>
      </c>
      <c r="L1" s="2" t="s">
        <v>9</v>
      </c>
      <c r="M1" s="3" t="s">
        <v>1112</v>
      </c>
      <c r="N1" s="2" t="s">
        <v>10</v>
      </c>
      <c r="O1" s="2" t="s">
        <v>11</v>
      </c>
      <c r="P1" s="2" t="s">
        <v>12</v>
      </c>
      <c r="Q1" s="2" t="s">
        <v>13</v>
      </c>
      <c r="R1" s="2" t="s">
        <v>14</v>
      </c>
      <c r="S1" s="2" t="s">
        <v>15</v>
      </c>
      <c r="T1" s="2" t="s">
        <v>16</v>
      </c>
      <c r="U1" s="2" t="s">
        <v>17</v>
      </c>
      <c r="V1" s="2" t="s">
        <v>18</v>
      </c>
      <c r="W1" s="2" t="s">
        <v>19</v>
      </c>
      <c r="X1" s="3" t="s">
        <v>1097</v>
      </c>
      <c r="Y1" s="2" t="s">
        <v>1052</v>
      </c>
      <c r="Z1" s="2" t="s">
        <v>20</v>
      </c>
      <c r="AA1" s="3" t="s">
        <v>1096</v>
      </c>
      <c r="AB1" s="2" t="s">
        <v>1053</v>
      </c>
      <c r="AC1" s="2" t="s">
        <v>21</v>
      </c>
      <c r="AD1" s="4" t="s">
        <v>1095</v>
      </c>
      <c r="AE1" s="2" t="s">
        <v>22</v>
      </c>
      <c r="AF1" s="2" t="s">
        <v>23</v>
      </c>
      <c r="AG1" s="4" t="s">
        <v>1099</v>
      </c>
      <c r="AH1" s="4" t="s">
        <v>1098</v>
      </c>
      <c r="AI1" s="2" t="s">
        <v>1054</v>
      </c>
      <c r="AJ1" s="2" t="s">
        <v>1055</v>
      </c>
      <c r="AK1" s="2" t="s">
        <v>1056</v>
      </c>
      <c r="AL1" s="2" t="s">
        <v>1057</v>
      </c>
      <c r="AM1" s="2" t="s">
        <v>1058</v>
      </c>
      <c r="AN1" s="2" t="s">
        <v>1059</v>
      </c>
      <c r="AO1" s="2" t="s">
        <v>1060</v>
      </c>
      <c r="AP1" s="2" t="s">
        <v>1061</v>
      </c>
      <c r="AQ1" s="2" t="s">
        <v>1062</v>
      </c>
      <c r="AR1" s="2" t="s">
        <v>1063</v>
      </c>
      <c r="AS1" s="2" t="s">
        <v>1064</v>
      </c>
      <c r="AT1" s="2" t="s">
        <v>1065</v>
      </c>
      <c r="AU1" s="2" t="s">
        <v>1066</v>
      </c>
      <c r="AV1" s="2" t="s">
        <v>1067</v>
      </c>
      <c r="AW1" s="2" t="s">
        <v>1068</v>
      </c>
      <c r="AX1" s="2" t="s">
        <v>1069</v>
      </c>
      <c r="AY1" s="2" t="s">
        <v>1070</v>
      </c>
      <c r="AZ1" s="2" t="s">
        <v>1071</v>
      </c>
      <c r="BA1" s="2" t="s">
        <v>1072</v>
      </c>
      <c r="BB1" s="2" t="s">
        <v>1073</v>
      </c>
      <c r="BC1" s="2" t="s">
        <v>1074</v>
      </c>
      <c r="BD1" s="3" t="s">
        <v>1161</v>
      </c>
      <c r="BE1" s="2" t="s">
        <v>24</v>
      </c>
      <c r="BF1" s="2" t="s">
        <v>25</v>
      </c>
      <c r="BG1" s="2" t="s">
        <v>26</v>
      </c>
      <c r="BH1" s="2" t="s">
        <v>27</v>
      </c>
      <c r="BI1" s="2" t="s">
        <v>28</v>
      </c>
      <c r="BJ1" s="2" t="s">
        <v>29</v>
      </c>
      <c r="BK1" s="2" t="s">
        <v>30</v>
      </c>
      <c r="BL1" s="2" t="s">
        <v>31</v>
      </c>
      <c r="BM1" s="2" t="s">
        <v>32</v>
      </c>
      <c r="BN1" s="2" t="s">
        <v>33</v>
      </c>
      <c r="BO1" s="2" t="s">
        <v>34</v>
      </c>
      <c r="BP1" s="2" t="s">
        <v>35</v>
      </c>
      <c r="BQ1" s="2" t="s">
        <v>36</v>
      </c>
      <c r="BR1" s="2" t="s">
        <v>37</v>
      </c>
      <c r="BS1" s="2" t="s">
        <v>38</v>
      </c>
      <c r="BT1" s="2" t="s">
        <v>39</v>
      </c>
      <c r="BU1" s="2" t="s">
        <v>40</v>
      </c>
      <c r="BV1" s="2" t="s">
        <v>41</v>
      </c>
      <c r="BW1" s="2" t="s">
        <v>42</v>
      </c>
      <c r="BX1" s="2" t="s">
        <v>43</v>
      </c>
      <c r="BY1" s="2" t="s">
        <v>1101</v>
      </c>
      <c r="BZ1" s="2" t="s">
        <v>44</v>
      </c>
      <c r="CA1" s="2" t="s">
        <v>45</v>
      </c>
      <c r="CB1" s="3" t="s">
        <v>1100</v>
      </c>
      <c r="CC1" s="2" t="s">
        <v>46</v>
      </c>
      <c r="CD1" s="2" t="s">
        <v>47</v>
      </c>
      <c r="CE1" s="2" t="s">
        <v>1075</v>
      </c>
      <c r="CF1" s="2" t="s">
        <v>1076</v>
      </c>
      <c r="CG1" s="2" t="s">
        <v>48</v>
      </c>
      <c r="CH1" s="2" t="s">
        <v>49</v>
      </c>
      <c r="CI1" s="2" t="s">
        <v>50</v>
      </c>
      <c r="CJ1" s="2" t="s">
        <v>51</v>
      </c>
      <c r="CK1" s="2" t="s">
        <v>52</v>
      </c>
      <c r="CL1" s="2" t="s">
        <v>53</v>
      </c>
      <c r="CM1" s="2" t="s">
        <v>54</v>
      </c>
      <c r="CN1" s="2" t="s">
        <v>55</v>
      </c>
      <c r="CO1" s="2" t="s">
        <v>1077</v>
      </c>
      <c r="CP1" s="2" t="s">
        <v>56</v>
      </c>
      <c r="CQ1" s="2" t="s">
        <v>57</v>
      </c>
      <c r="CR1" s="2" t="s">
        <v>1078</v>
      </c>
      <c r="CS1" s="2" t="s">
        <v>1079</v>
      </c>
      <c r="CT1" s="2" t="s">
        <v>1080</v>
      </c>
      <c r="CU1" s="2" t="s">
        <v>1093</v>
      </c>
      <c r="CV1" s="2" t="s">
        <v>58</v>
      </c>
      <c r="CW1" s="2" t="s">
        <v>59</v>
      </c>
      <c r="CX1" s="2" t="s">
        <v>60</v>
      </c>
      <c r="CY1" s="2" t="s">
        <v>1081</v>
      </c>
      <c r="CZ1" s="2" t="s">
        <v>1082</v>
      </c>
      <c r="DA1" s="2" t="s">
        <v>1083</v>
      </c>
      <c r="DB1" s="2" t="s">
        <v>1084</v>
      </c>
      <c r="DC1" s="2" t="s">
        <v>1085</v>
      </c>
      <c r="DD1" s="2" t="s">
        <v>1086</v>
      </c>
      <c r="DE1" s="2" t="s">
        <v>1087</v>
      </c>
      <c r="DF1" s="2" t="s">
        <v>1088</v>
      </c>
      <c r="DG1" s="2" t="s">
        <v>1089</v>
      </c>
      <c r="DH1" s="2" t="s">
        <v>61</v>
      </c>
      <c r="DI1" s="2" t="s">
        <v>62</v>
      </c>
      <c r="DJ1" s="2" t="s">
        <v>63</v>
      </c>
      <c r="DK1" s="2" t="s">
        <v>64</v>
      </c>
      <c r="DL1" s="2" t="s">
        <v>65</v>
      </c>
      <c r="DM1" t="s">
        <v>1113</v>
      </c>
      <c r="DN1" s="2" t="s">
        <v>1114</v>
      </c>
      <c r="DO1" s="2" t="s">
        <v>1115</v>
      </c>
      <c r="DP1" s="2" t="s">
        <v>1116</v>
      </c>
      <c r="DQ1" s="2" t="s">
        <v>1117</v>
      </c>
      <c r="DR1" s="2" t="s">
        <v>1118</v>
      </c>
      <c r="DS1" s="2" t="s">
        <v>1119</v>
      </c>
      <c r="DT1" s="2" t="s">
        <v>1120</v>
      </c>
      <c r="DU1" s="2" t="s">
        <v>1121</v>
      </c>
      <c r="DV1" s="2" t="s">
        <v>1122</v>
      </c>
      <c r="DW1" s="2" t="s">
        <v>1123</v>
      </c>
      <c r="DX1" s="2" t="s">
        <v>1124</v>
      </c>
      <c r="DY1" s="2" t="s">
        <v>1125</v>
      </c>
      <c r="DZ1" s="2" t="s">
        <v>1126</v>
      </c>
      <c r="EA1" s="2" t="s">
        <v>1127</v>
      </c>
      <c r="EB1" s="2" t="s">
        <v>1128</v>
      </c>
      <c r="EC1" s="2" t="s">
        <v>1129</v>
      </c>
      <c r="ED1" s="14" t="s">
        <v>1130</v>
      </c>
      <c r="EE1" s="14" t="s">
        <v>1131</v>
      </c>
      <c r="EF1" s="2" t="s">
        <v>1132</v>
      </c>
      <c r="EG1" s="2" t="s">
        <v>1133</v>
      </c>
      <c r="EH1" s="2" t="s">
        <v>1134</v>
      </c>
      <c r="EI1" s="2" t="s">
        <v>1135</v>
      </c>
      <c r="EJ1" s="2" t="s">
        <v>1136</v>
      </c>
      <c r="EK1" s="2" t="s">
        <v>1137</v>
      </c>
      <c r="EL1" s="2" t="s">
        <v>1138</v>
      </c>
      <c r="EM1" s="2" t="s">
        <v>1139</v>
      </c>
      <c r="EN1" s="2" t="s">
        <v>1140</v>
      </c>
      <c r="EO1" s="2" t="s">
        <v>1141</v>
      </c>
      <c r="EP1" s="2" t="s">
        <v>1142</v>
      </c>
      <c r="EQ1" s="2" t="s">
        <v>1143</v>
      </c>
      <c r="ER1" s="2" t="s">
        <v>1144</v>
      </c>
      <c r="ES1" s="2" t="s">
        <v>1145</v>
      </c>
      <c r="ET1" s="2" t="s">
        <v>1146</v>
      </c>
      <c r="EU1" s="2" t="s">
        <v>1147</v>
      </c>
      <c r="EV1" s="2" t="s">
        <v>1148</v>
      </c>
      <c r="EW1" s="11" t="s">
        <v>1149</v>
      </c>
      <c r="EX1" s="11" t="s">
        <v>1160</v>
      </c>
      <c r="EY1" s="11" t="s">
        <v>1150</v>
      </c>
      <c r="EZ1" s="11" t="s">
        <v>1162</v>
      </c>
      <c r="FA1" s="11" t="s">
        <v>1151</v>
      </c>
      <c r="FB1" s="11" t="s">
        <v>1163</v>
      </c>
      <c r="FC1" s="11" t="s">
        <v>1152</v>
      </c>
      <c r="FD1" s="11" t="s">
        <v>1164</v>
      </c>
      <c r="FE1" s="11" t="s">
        <v>1153</v>
      </c>
      <c r="FF1" s="11" t="s">
        <v>1165</v>
      </c>
      <c r="FG1" s="11" t="s">
        <v>1154</v>
      </c>
      <c r="FH1" s="11" t="s">
        <v>1166</v>
      </c>
      <c r="FI1" s="11" t="s">
        <v>1155</v>
      </c>
      <c r="FJ1" s="11" t="s">
        <v>1167</v>
      </c>
      <c r="FK1" s="11" t="s">
        <v>1156</v>
      </c>
      <c r="FL1" s="11" t="s">
        <v>1168</v>
      </c>
      <c r="FM1" s="11" t="s">
        <v>1157</v>
      </c>
      <c r="FN1" s="12" t="s">
        <v>1158</v>
      </c>
      <c r="FO1" s="13" t="s">
        <v>1159</v>
      </c>
    </row>
    <row r="2" spans="1:171" ht="16.2" thickBot="1" x14ac:dyDescent="0.35">
      <c r="A2" t="s">
        <v>116</v>
      </c>
      <c r="B2" t="s">
        <v>117</v>
      </c>
      <c r="C2" t="s">
        <v>68</v>
      </c>
      <c r="D2" s="5">
        <v>32802</v>
      </c>
      <c r="E2" s="5">
        <v>44682</v>
      </c>
      <c r="F2" s="1" t="e">
        <f>DATEDIF(D1,E1,"Y")</f>
        <v>#VALUE!</v>
      </c>
      <c r="G2">
        <v>1</v>
      </c>
      <c r="H2">
        <v>2</v>
      </c>
      <c r="I2" t="s">
        <v>114</v>
      </c>
      <c r="J2">
        <v>1</v>
      </c>
      <c r="K2">
        <v>2</v>
      </c>
      <c r="L2" t="s">
        <v>118</v>
      </c>
      <c r="M2" s="1">
        <v>2</v>
      </c>
      <c r="N2">
        <v>1</v>
      </c>
      <c r="O2">
        <v>2</v>
      </c>
      <c r="P2" t="s">
        <v>119</v>
      </c>
      <c r="Q2" s="16">
        <v>2</v>
      </c>
      <c r="R2">
        <v>2</v>
      </c>
      <c r="S2">
        <v>1</v>
      </c>
      <c r="T2">
        <v>1</v>
      </c>
      <c r="U2" t="s">
        <v>71</v>
      </c>
      <c r="V2">
        <v>6</v>
      </c>
      <c r="W2">
        <v>60</v>
      </c>
      <c r="X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2">
        <v>7</v>
      </c>
      <c r="Z2">
        <v>29</v>
      </c>
      <c r="AA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2">
        <v>2</v>
      </c>
      <c r="AC2">
        <v>60</v>
      </c>
      <c r="AD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2">
        <v>6</v>
      </c>
      <c r="AF2">
        <v>10</v>
      </c>
      <c r="AG2" s="1">
        <f>AVERAGE(_2022___Atividade_física__sintomas_de_ansiedade_e_depressão_e_qualidade_de_vida_e[[#This Row],[a.	Quantas horas no total você gasta sentado durante um dia de semana? ]:[b.	Quantas horas no total você gasta sentado durante um dia de fim de semana?]])</f>
        <v>8</v>
      </c>
      <c r="AH2" s="1">
        <f>_2022___Atividade_física__sintomas_de_ansiedade_e_depressão_e_qualidade_de_vida_e[[#This Row],[AFV por semana]]+_2022___Atividade_física__sintomas_de_ansiedade_e_depressão_e_qualidade_de_vida_e[[#This Row],[Média AFM na semana]]</f>
        <v>323</v>
      </c>
      <c r="AI2">
        <v>1</v>
      </c>
      <c r="AJ2">
        <v>0</v>
      </c>
      <c r="AK2">
        <v>0</v>
      </c>
      <c r="AL2">
        <v>0</v>
      </c>
      <c r="AM2">
        <v>0</v>
      </c>
      <c r="AN2">
        <v>0</v>
      </c>
      <c r="AO2">
        <v>1</v>
      </c>
      <c r="AP2">
        <v>0</v>
      </c>
      <c r="AQ2">
        <v>0</v>
      </c>
      <c r="AR2">
        <v>1</v>
      </c>
      <c r="AS2">
        <v>0</v>
      </c>
      <c r="AT2">
        <v>1</v>
      </c>
      <c r="AU2">
        <v>0</v>
      </c>
      <c r="AV2">
        <v>0</v>
      </c>
      <c r="AW2">
        <v>0</v>
      </c>
      <c r="AX2">
        <v>0</v>
      </c>
      <c r="AY2">
        <v>0</v>
      </c>
      <c r="AZ2">
        <v>0</v>
      </c>
      <c r="BA2">
        <v>0</v>
      </c>
      <c r="BB2">
        <v>0</v>
      </c>
      <c r="BC2">
        <v>0</v>
      </c>
      <c r="BD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
        <v>0</v>
      </c>
      <c r="BF2">
        <v>0</v>
      </c>
      <c r="BG2">
        <v>1</v>
      </c>
      <c r="BH2">
        <v>0</v>
      </c>
      <c r="BI2">
        <v>1</v>
      </c>
      <c r="BJ2">
        <v>3</v>
      </c>
      <c r="BK2">
        <v>1</v>
      </c>
      <c r="BL2">
        <v>1</v>
      </c>
      <c r="BM2">
        <v>1</v>
      </c>
      <c r="BN2">
        <v>1</v>
      </c>
      <c r="BO2">
        <v>0</v>
      </c>
      <c r="BP2">
        <v>0</v>
      </c>
      <c r="BQ2">
        <v>0</v>
      </c>
      <c r="BR2">
        <v>0</v>
      </c>
      <c r="BS2">
        <v>0</v>
      </c>
      <c r="BT2">
        <v>0</v>
      </c>
      <c r="BU2">
        <v>0</v>
      </c>
      <c r="BV2">
        <v>0</v>
      </c>
      <c r="BW2">
        <v>0</v>
      </c>
      <c r="BX2">
        <v>2</v>
      </c>
      <c r="BY2">
        <f>_2022___Atividade_física__sintomas_de_ansiedade_e_depressão_e_qualidade_de_vida_e[[#This Row],[_18]]</f>
        <v>0</v>
      </c>
      <c r="BZ2">
        <v>1</v>
      </c>
      <c r="CA2">
        <v>0</v>
      </c>
      <c r="CB2" s="1">
        <f>SUM(BE2:BV2,_2022___Atividade_física__sintomas_de_ansiedade_e_depressão_e_qualidade_de_vida_e[[#This Row],[18 considerar essa]:[_20]])</f>
        <v>10</v>
      </c>
      <c r="CC2">
        <v>3</v>
      </c>
      <c r="CD2">
        <v>2</v>
      </c>
      <c r="CE2">
        <v>2</v>
      </c>
      <c r="CF2">
        <v>3</v>
      </c>
      <c r="CG2">
        <v>3</v>
      </c>
      <c r="CH2">
        <v>2</v>
      </c>
      <c r="CI2">
        <v>2</v>
      </c>
      <c r="CJ2">
        <v>3</v>
      </c>
      <c r="CK2">
        <v>3</v>
      </c>
      <c r="CL2">
        <v>3</v>
      </c>
      <c r="CM2">
        <v>3</v>
      </c>
      <c r="CN2">
        <v>3</v>
      </c>
      <c r="CO2">
        <v>2</v>
      </c>
      <c r="CP2">
        <v>1</v>
      </c>
      <c r="CQ2">
        <v>2</v>
      </c>
      <c r="CR2">
        <v>2</v>
      </c>
      <c r="CS2">
        <v>1</v>
      </c>
      <c r="CT2">
        <v>1</v>
      </c>
      <c r="CU2">
        <v>1</v>
      </c>
      <c r="CV2">
        <v>2</v>
      </c>
      <c r="CW2">
        <v>3</v>
      </c>
      <c r="CX2">
        <v>2</v>
      </c>
      <c r="CY2">
        <v>4</v>
      </c>
      <c r="CZ2">
        <v>5</v>
      </c>
      <c r="DA2">
        <v>5</v>
      </c>
      <c r="DB2">
        <v>4</v>
      </c>
      <c r="DC2">
        <v>4</v>
      </c>
      <c r="DD2">
        <v>5</v>
      </c>
      <c r="DE2">
        <v>6</v>
      </c>
      <c r="DF2">
        <v>3</v>
      </c>
      <c r="DG2">
        <v>5</v>
      </c>
      <c r="DH2">
        <v>1</v>
      </c>
      <c r="DI2">
        <v>3</v>
      </c>
      <c r="DJ2">
        <v>2</v>
      </c>
      <c r="DK2">
        <v>4</v>
      </c>
      <c r="DL2">
        <v>5</v>
      </c>
      <c r="DM2">
        <f>IF(CC2=1,5,IF(CC2=2,4.4,IF(CC2=3,3.4,IF(CC2=4,2,IF(CC2=5,1,IF(CC2&gt;5,"Inválido",0))))))</f>
        <v>3.4</v>
      </c>
      <c r="DN2" s="17">
        <f>IF(CD2&gt;5,"Inválido",CD2)</f>
        <v>2</v>
      </c>
      <c r="DO2" s="19">
        <f>IF(CE2&gt;3,"Inválido",CE2)</f>
        <v>2</v>
      </c>
      <c r="DP2" s="19">
        <f>IF(CF2&gt;3,"Inválido",CF2)</f>
        <v>3</v>
      </c>
      <c r="DQ2" s="6">
        <f>IF(CG2&gt;3,"Inválido",CG2)</f>
        <v>3</v>
      </c>
      <c r="DR2" s="6">
        <f>IF(CH2&gt;3,"Inválido",CH2)</f>
        <v>2</v>
      </c>
      <c r="DS2" s="6">
        <f>IF(CI2&gt;3,"Inválido",CI2)</f>
        <v>2</v>
      </c>
      <c r="DT2" s="6">
        <f>IF(CJ2&gt;3,"Inválido",CJ2)</f>
        <v>3</v>
      </c>
      <c r="DU2" s="6">
        <f>IF(CK2&gt;3,"Inválido",CK2)</f>
        <v>3</v>
      </c>
      <c r="DV2" s="6">
        <f>IF(CL2&gt;3,"Inválido",CL2)</f>
        <v>3</v>
      </c>
      <c r="DW2" s="6">
        <f>IF(CM2&gt;3,"Inválido",CM2)</f>
        <v>3</v>
      </c>
      <c r="DX2" s="6">
        <f>IF(CN2&gt;3,"Inválido",CN2)</f>
        <v>3</v>
      </c>
      <c r="DY2" s="8">
        <f>IF(CO2&gt;5, "INVALIDO",CO2)</f>
        <v>2</v>
      </c>
      <c r="DZ2" s="8">
        <f>IF(CP2&gt;5, "INVALIDO",CP2)</f>
        <v>1</v>
      </c>
      <c r="EA2" s="8">
        <f>IF(CQ2&gt;5, "INVALIDO",CQ2)</f>
        <v>2</v>
      </c>
      <c r="EB2" s="8">
        <f>IF(CR2&gt;5, "INVALIDO",CR2)</f>
        <v>2</v>
      </c>
      <c r="EC2" s="21">
        <f>IF(CR2&gt;5, "INVALIDO",CR2)</f>
        <v>2</v>
      </c>
      <c r="ED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 s="17">
        <f>IF(CC2=1,5,IF(CC2=2,4,IF(CC2=3,3,IF(CC2=4,2,IF(CC2=5,1,IF(CC2&gt;5,"Inválido",0))))))</f>
        <v>3</v>
      </c>
      <c r="EG2" s="17">
        <f>IF(CW2=1,6,IF(CW2=2,5.4,IF(CW2=3,4.2,IF(CW2=4,3.1,IF(CW2=5,2.2,IF(CW2=6,1,IF(CW2&gt;6,"Inválido",0)))))))</f>
        <v>4.2</v>
      </c>
      <c r="EH2">
        <f>IF(AND(CX2=1,CW2=1),6,IF(AND(CX2=1,CW2&lt;7),5,IF(AND(CX2&gt;1,CW2=1),"Inválido",IF(AND(CX2=2,CW2&lt;7),4,IF(AND(CX2=3,CW2&lt;7),3,IF(AND(CX2=4,CW2&lt;7),2,IF(AND(CX2=5,CW2&lt;7),1,0)))))))</f>
        <v>4</v>
      </c>
      <c r="EI2">
        <f>IF(CV2=1,6,IF(CV2=2,5,IF(CV2=3,3,IF(CV2=4,3,IF(CV2=5,2,IF(CV2=6,1,IF(CV2&gt;6,"iNVÁLIDO",0)))))))</f>
        <v>5</v>
      </c>
      <c r="EJ2" s="21">
        <f>IF(CZ2&gt;6,"Inválido",CZ2)</f>
        <v>5</v>
      </c>
      <c r="EK2" s="21">
        <f>IF(DA2&gt;6,"Inválido",DA2)</f>
        <v>5</v>
      </c>
      <c r="EL2">
        <f>IF(DB2=1,6,IF(DB2=2,5,IF(DB2=3,3,IF(DB2=4,3,IF(DB2=5,2,IF(DB2=6,1,IF(DB2&gt;6,"iNVÁLIDO",0)))))))</f>
        <v>3</v>
      </c>
      <c r="EM2">
        <f>IF(DC2=1,6,IF(DC2=2,5,IF(DC2=3,3,IF(DC2=4,3,IF(DC2=5,2,IF(DC2=6,1,IF(DC2&gt;6,"iNVÁLIDO",0)))))))</f>
        <v>3</v>
      </c>
      <c r="EN2" s="21">
        <f>IF(DD2&gt;6,"Inválido",DD2)</f>
        <v>5</v>
      </c>
      <c r="EO2">
        <f>IF(DE2&gt;6,"Inválido",DE2)</f>
        <v>6</v>
      </c>
      <c r="EP2">
        <f>IF(DF2=1,6,IF(DF2=2,5,IF(DF2=3,3,IF(DF2=4,3,IF(DF2=5,2,IF(DF2=6,1,IF(DF2&gt;6,"iNVÁLIDO",0)))))))</f>
        <v>3</v>
      </c>
      <c r="EQ2" s="21">
        <f>IF(DG2&gt;6,"Inválido",DG2)</f>
        <v>5</v>
      </c>
      <c r="ER2">
        <f>IF(DH2&gt;5,"Inválido",DH2)</f>
        <v>1</v>
      </c>
      <c r="ES2">
        <f>IF(DI2&gt;5,"Inválido",DI2)</f>
        <v>3</v>
      </c>
      <c r="ET2">
        <f>IF(DJ2=1,5,IF(DJ2=2,4,IF(DJ2=3,3,IF(DJ2=4,2,IF(DJ2=5,1,IF(DJ2&gt;5,"Inválido",0))))))</f>
        <v>4</v>
      </c>
      <c r="EU2">
        <f>IF(DK2&gt;5,"Inválido",DK2)</f>
        <v>4</v>
      </c>
      <c r="EV2">
        <f>IF(DL2=1,5,IF(DL2=2,4,IF(DL2=3,3,IF(DL2=4,2,IF(DL2=5,1,IF(DL2&gt;5,"Inválido",0))))))</f>
        <v>1</v>
      </c>
      <c r="EW2" s="7">
        <f>SUM(DO2,DP2,DQ2,DR2,DS2,DT2,DU2,DV2,DW2,DX2)</f>
        <v>27</v>
      </c>
      <c r="EX2" s="22">
        <f>(EW2-10)/20*100</f>
        <v>85</v>
      </c>
      <c r="EY2">
        <f>SUM(DY2,DZ2,EA2,EB2)</f>
        <v>7</v>
      </c>
      <c r="EZ2">
        <f>(_2022___Atividade_física__sintomas_de_ansiedade_e_depressão_e_qualidade_de_vida_e[[#This Row],[Aspecto físico]]-4)/4*100</f>
        <v>75</v>
      </c>
      <c r="FA2">
        <f>SUM(EG2,EH2)</f>
        <v>8.1999999999999993</v>
      </c>
      <c r="FB2">
        <f>(FA2-2)/10*100</f>
        <v>61.999999999999986</v>
      </c>
      <c r="FC2">
        <f>SUM(DM2,ES2,ET2,EU2,EV2)</f>
        <v>15.4</v>
      </c>
      <c r="FD2" s="22">
        <f>(FC2-5)/20*100</f>
        <v>52</v>
      </c>
      <c r="FE2">
        <f>SUM(EI2,EM2,EO2,EQ2)</f>
        <v>19</v>
      </c>
      <c r="FF2" s="22">
        <f>(FE2-4)/20*100</f>
        <v>75</v>
      </c>
      <c r="FG2">
        <f>SUM(EF2,ER2)</f>
        <v>4</v>
      </c>
      <c r="FH2">
        <f>(FG2-2)/8*100</f>
        <v>25</v>
      </c>
      <c r="FI2">
        <f>SUM(EC2,ED2,EE2)</f>
        <v>4</v>
      </c>
      <c r="FJ2" s="22">
        <f>(FI2-3)/3*100</f>
        <v>33.333333333333329</v>
      </c>
      <c r="FK2">
        <f>SUM(EJ2,EK2,EL2,EN2,EP2)</f>
        <v>21</v>
      </c>
      <c r="FL2" s="23">
        <f>(FK2-5)/25*100</f>
        <v>64</v>
      </c>
      <c r="FM2">
        <f>DN2</f>
        <v>2</v>
      </c>
      <c r="FN2" s="7">
        <f>SUM(EX2,EZ2,FB2,FD2)/4</f>
        <v>68.5</v>
      </c>
      <c r="FO2" s="7">
        <f>SUM(FF2,FH2,FJ2,FL2)/4</f>
        <v>49.333333333333329</v>
      </c>
    </row>
    <row r="3" spans="1:171" ht="15" thickBot="1" x14ac:dyDescent="0.35">
      <c r="A3" t="s">
        <v>158</v>
      </c>
      <c r="B3" t="s">
        <v>159</v>
      </c>
      <c r="C3" t="s">
        <v>68</v>
      </c>
      <c r="D3" s="5">
        <v>25196</v>
      </c>
      <c r="E3" s="5">
        <v>44682</v>
      </c>
      <c r="F3" s="1">
        <f>DATEDIF(D2,E2,"Y")</f>
        <v>32</v>
      </c>
      <c r="G3">
        <v>2</v>
      </c>
      <c r="H3">
        <v>1</v>
      </c>
      <c r="I3" t="s">
        <v>128</v>
      </c>
      <c r="J3">
        <v>6</v>
      </c>
      <c r="K3">
        <v>2</v>
      </c>
      <c r="L3" t="s">
        <v>100</v>
      </c>
      <c r="M3" s="1">
        <v>1</v>
      </c>
      <c r="N3">
        <v>1</v>
      </c>
      <c r="O3">
        <v>1</v>
      </c>
      <c r="P3" t="s">
        <v>119</v>
      </c>
      <c r="Q3" s="16">
        <v>2</v>
      </c>
      <c r="R3">
        <v>2</v>
      </c>
      <c r="S3">
        <v>1</v>
      </c>
      <c r="T3">
        <v>2</v>
      </c>
      <c r="U3" t="s">
        <v>86</v>
      </c>
      <c r="V3">
        <v>5</v>
      </c>
      <c r="W3">
        <v>15</v>
      </c>
      <c r="X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
        <v>2</v>
      </c>
      <c r="Z3">
        <v>59</v>
      </c>
      <c r="AA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118</v>
      </c>
      <c r="AB3">
        <v>2</v>
      </c>
      <c r="AC3">
        <v>20</v>
      </c>
      <c r="AD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40</v>
      </c>
      <c r="AE3">
        <v>13</v>
      </c>
      <c r="AF3">
        <v>8</v>
      </c>
      <c r="AG3" s="1">
        <f>AVERAGE(_2022___Atividade_física__sintomas_de_ansiedade_e_depressão_e_qualidade_de_vida_e[[#This Row],[a.	Quantas horas no total você gasta sentado durante um dia de semana? ]:[b.	Quantas horas no total você gasta sentado durante um dia de fim de semana?]])</f>
        <v>10.5</v>
      </c>
      <c r="AH3" s="1">
        <f>_2022___Atividade_física__sintomas_de_ansiedade_e_depressão_e_qualidade_de_vida_e[[#This Row],[AFV por semana]]+_2022___Atividade_física__sintomas_de_ansiedade_e_depressão_e_qualidade_de_vida_e[[#This Row],[Média AFM na semana]]</f>
        <v>158</v>
      </c>
      <c r="AI3">
        <v>0</v>
      </c>
      <c r="AJ3">
        <v>1</v>
      </c>
      <c r="AK3">
        <v>0</v>
      </c>
      <c r="AL3">
        <v>1</v>
      </c>
      <c r="AM3">
        <v>0</v>
      </c>
      <c r="AN3">
        <v>0</v>
      </c>
      <c r="AO3">
        <v>0</v>
      </c>
      <c r="AP3">
        <v>0</v>
      </c>
      <c r="AQ3">
        <v>0</v>
      </c>
      <c r="AR3">
        <v>1</v>
      </c>
      <c r="AS3">
        <v>0</v>
      </c>
      <c r="AT3">
        <v>0</v>
      </c>
      <c r="AU3">
        <v>0</v>
      </c>
      <c r="AV3">
        <v>1</v>
      </c>
      <c r="AW3">
        <v>0</v>
      </c>
      <c r="AX3">
        <v>0</v>
      </c>
      <c r="AY3">
        <v>0</v>
      </c>
      <c r="AZ3">
        <v>0</v>
      </c>
      <c r="BA3">
        <v>0</v>
      </c>
      <c r="BB3">
        <v>1</v>
      </c>
      <c r="BC3">
        <v>1</v>
      </c>
      <c r="BD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3">
        <v>0</v>
      </c>
      <c r="BF3">
        <v>1</v>
      </c>
      <c r="BG3">
        <v>0</v>
      </c>
      <c r="BH3">
        <v>0</v>
      </c>
      <c r="BI3">
        <v>0</v>
      </c>
      <c r="BJ3">
        <v>1</v>
      </c>
      <c r="BK3">
        <v>1</v>
      </c>
      <c r="BL3">
        <v>1</v>
      </c>
      <c r="BM3">
        <v>0</v>
      </c>
      <c r="BN3">
        <v>0</v>
      </c>
      <c r="BO3">
        <v>0</v>
      </c>
      <c r="BP3">
        <v>1</v>
      </c>
      <c r="BQ3">
        <v>0</v>
      </c>
      <c r="BR3">
        <v>0</v>
      </c>
      <c r="BS3">
        <v>0</v>
      </c>
      <c r="BT3">
        <v>0</v>
      </c>
      <c r="BU3">
        <v>1</v>
      </c>
      <c r="BV3">
        <v>0</v>
      </c>
      <c r="BW3">
        <v>0</v>
      </c>
      <c r="BX3">
        <v>2</v>
      </c>
      <c r="BY3">
        <f>_2022___Atividade_física__sintomas_de_ansiedade_e_depressão_e_qualidade_de_vida_e[[#This Row],[_18]]</f>
        <v>0</v>
      </c>
      <c r="BZ3">
        <v>0</v>
      </c>
      <c r="CA3">
        <v>1</v>
      </c>
      <c r="CB3" s="1">
        <f>SUM(BE3:BV3,_2022___Atividade_física__sintomas_de_ansiedade_e_depressão_e_qualidade_de_vida_e[[#This Row],[18 considerar essa]:[_20]])</f>
        <v>7</v>
      </c>
      <c r="CC3">
        <v>3</v>
      </c>
      <c r="CD3">
        <v>2</v>
      </c>
      <c r="CE3">
        <v>2</v>
      </c>
      <c r="CF3">
        <v>3</v>
      </c>
      <c r="CG3">
        <v>3</v>
      </c>
      <c r="CH3">
        <v>2</v>
      </c>
      <c r="CI3">
        <v>3</v>
      </c>
      <c r="CJ3">
        <v>2</v>
      </c>
      <c r="CK3">
        <v>2</v>
      </c>
      <c r="CL3">
        <v>2</v>
      </c>
      <c r="CM3">
        <v>3</v>
      </c>
      <c r="CN3">
        <v>3</v>
      </c>
      <c r="CO3">
        <v>2</v>
      </c>
      <c r="CP3">
        <v>2</v>
      </c>
      <c r="CQ3">
        <v>2</v>
      </c>
      <c r="CR3">
        <v>2</v>
      </c>
      <c r="CS3">
        <v>2</v>
      </c>
      <c r="CT3">
        <v>1</v>
      </c>
      <c r="CU3">
        <v>2</v>
      </c>
      <c r="CV3">
        <v>1</v>
      </c>
      <c r="CW3">
        <v>3</v>
      </c>
      <c r="CX3">
        <v>2</v>
      </c>
      <c r="CY3">
        <v>4</v>
      </c>
      <c r="CZ3">
        <v>5</v>
      </c>
      <c r="DA3">
        <v>5</v>
      </c>
      <c r="DB3">
        <v>3</v>
      </c>
      <c r="DC3">
        <v>4</v>
      </c>
      <c r="DD3">
        <v>5</v>
      </c>
      <c r="DE3">
        <v>5</v>
      </c>
      <c r="DF3">
        <v>4</v>
      </c>
      <c r="DG3">
        <v>4</v>
      </c>
      <c r="DH3">
        <v>3</v>
      </c>
      <c r="DI3">
        <v>4</v>
      </c>
      <c r="DJ3">
        <v>2</v>
      </c>
      <c r="DK3">
        <v>4</v>
      </c>
      <c r="DL3">
        <v>3</v>
      </c>
      <c r="DM3">
        <f>IF(CC3=1,5,IF(CC3=2,4.4,IF(CC3=3,3.4,IF(CC3=4,2,IF(CC3=5,1,IF(CC3&gt;5,"Inválido",0))))))</f>
        <v>3.4</v>
      </c>
      <c r="DN3">
        <f>IF(CD3&gt;5,"Inválido",CD3)</f>
        <v>2</v>
      </c>
      <c r="DO3" s="7">
        <f>IF(CE3&gt;3,"Inválido",CE3)</f>
        <v>2</v>
      </c>
      <c r="DP3" s="7">
        <f>IF(CF3&gt;3,"Inválido",CF3)</f>
        <v>3</v>
      </c>
      <c r="DQ3" s="6">
        <f>IF(CG3&gt;3,"Inválido",CG3)</f>
        <v>3</v>
      </c>
      <c r="DR3" s="6">
        <f>IF(CH3&gt;3,"Inválido",CH3)</f>
        <v>2</v>
      </c>
      <c r="DS3" s="6">
        <f>IF(CI3&gt;3,"Inválido",CI3)</f>
        <v>3</v>
      </c>
      <c r="DT3" s="6">
        <f>IF(CJ3&gt;3,"Inválido",CJ3)</f>
        <v>2</v>
      </c>
      <c r="DU3" s="6">
        <f>IF(CK3&gt;3,"Inválido",CK3)</f>
        <v>2</v>
      </c>
      <c r="DV3" s="6">
        <f>IF(CL3&gt;3,"Inválido",CL3)</f>
        <v>2</v>
      </c>
      <c r="DW3" s="6">
        <f>IF(CM3&gt;3,"Inválido",CM3)</f>
        <v>3</v>
      </c>
      <c r="DX3" s="6">
        <f>IF(CN3&gt;3,"Inválido",CN3)</f>
        <v>3</v>
      </c>
      <c r="DY3" s="8">
        <f>IF(CO3&gt;5, "INVALIDO",CO3)</f>
        <v>2</v>
      </c>
      <c r="DZ3" s="8">
        <f>IF(CP3&gt;5, "INVALIDO",CP3)</f>
        <v>2</v>
      </c>
      <c r="EA3" s="8">
        <f>IF(CQ3&gt;5, "INVALIDO",CQ3)</f>
        <v>2</v>
      </c>
      <c r="EB3" s="8">
        <f>IF(CR3&gt;5, "INVALIDO",CR3)</f>
        <v>2</v>
      </c>
      <c r="EC3" s="7">
        <f>IF(CR3&gt;5, "INVALIDO",CR3)</f>
        <v>2</v>
      </c>
      <c r="ED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
        <f>IF(CC3=1,5,IF(CC3=2,4,IF(CC3=3,3,IF(CC3=4,2,IF(CC3=5,1,IF(CC3&gt;5,"Inválido",0))))))</f>
        <v>3</v>
      </c>
      <c r="EG3">
        <f>IF(CW3=1,6,IF(CW3=2,5.4,IF(CW3=3,4.2,IF(CW3=4,3.1,IF(CW3=5,2.2,IF(CW3=6,1,IF(CW3&gt;6,"Inválido",0)))))))</f>
        <v>4.2</v>
      </c>
      <c r="EH3">
        <f>IF(AND(CX3=1,CW3=1),6,IF(AND(CX3=1,CW3&lt;7),5,IF(AND(CX3&gt;1,CW3=1),"Inválido",IF(AND(CX3=2,CW3&lt;7),4,IF(AND(CX3=3,CW3&lt;7),3,IF(AND(CX3=4,CW3&lt;7),2,IF(AND(CX3=5,CW3&lt;7),1,0)))))))</f>
        <v>4</v>
      </c>
      <c r="EI3">
        <f>IF(CV3=1,6,IF(CV3=2,5,IF(CV3=3,3,IF(CV3=4,3,IF(CV3=5,2,IF(CV3=6,1,IF(CV3&gt;6,"iNVÁLIDO",0)))))))</f>
        <v>6</v>
      </c>
      <c r="EJ3" s="7">
        <f>IF(CZ3&gt;6,"Inválido",CZ3)</f>
        <v>5</v>
      </c>
      <c r="EK3" s="7">
        <f>IF(DA3&gt;6,"Inválido",DA3)</f>
        <v>5</v>
      </c>
      <c r="EL3">
        <f>IF(DB3=1,6,IF(DB3=2,5,IF(DB3=3,3,IF(DB3=4,3,IF(DB3=5,2,IF(DB3=6,1,IF(DB3&gt;6,"iNVÁLIDO",0)))))))</f>
        <v>3</v>
      </c>
      <c r="EM3">
        <f>IF(DC3=1,6,IF(DC3=2,5,IF(DC3=3,3,IF(DC3=4,3,IF(DC3=5,2,IF(DC3=6,1,IF(DC3&gt;6,"iNVÁLIDO",0)))))))</f>
        <v>3</v>
      </c>
      <c r="EN3" s="7">
        <f>IF(DD3&gt;6,"Inválido",DD3)</f>
        <v>5</v>
      </c>
      <c r="EO3">
        <f>IF(DE3&gt;6,"Inválido",DE3)</f>
        <v>5</v>
      </c>
      <c r="EP3">
        <f>IF(DF3=1,6,IF(DF3=2,5,IF(DF3=3,3,IF(DF3=4,3,IF(DF3=5,2,IF(DF3=6,1,IF(DF3&gt;6,"iNVÁLIDO",0)))))))</f>
        <v>3</v>
      </c>
      <c r="EQ3" s="7">
        <f>IF(DG3&gt;6,"Inválido",DG3)</f>
        <v>4</v>
      </c>
      <c r="ER3">
        <f>IF(DH3&gt;5,"Inválido",DH3)</f>
        <v>3</v>
      </c>
      <c r="ES3">
        <f>IF(DI3&gt;5,"Inválido",DI3)</f>
        <v>4</v>
      </c>
      <c r="ET3">
        <f>IF(DJ3=1,5,IF(DJ3=2,4,IF(DJ3=3,3,IF(DJ3=4,2,IF(DJ3=5,1,IF(DJ3&gt;5,"Inválido",0))))))</f>
        <v>4</v>
      </c>
      <c r="EU3">
        <f>IF(DK3&gt;5,"Inválido",DK3)</f>
        <v>4</v>
      </c>
      <c r="EV3">
        <f>IF(DL3=1,5,IF(DL3=2,4,IF(DL3=3,3,IF(DL3=4,2,IF(DL3=5,1,IF(DL3&gt;5,"Inválido",0))))))</f>
        <v>3</v>
      </c>
      <c r="EW3" s="7">
        <f>SUM(DO3,DP3,DQ3,DR3,DS3,DT3,DU3,DV3,DW3,DX3)</f>
        <v>25</v>
      </c>
      <c r="EX3" s="7">
        <f>(EW3-10)/20*100</f>
        <v>75</v>
      </c>
      <c r="EY3">
        <f>SUM(DY3,DZ3,EA3,EB3)</f>
        <v>8</v>
      </c>
      <c r="EZ3">
        <f>(_2022___Atividade_física__sintomas_de_ansiedade_e_depressão_e_qualidade_de_vida_e[[#This Row],[Aspecto físico]]-4)/4*100</f>
        <v>100</v>
      </c>
      <c r="FA3">
        <f>SUM(EG3,EH3)</f>
        <v>8.1999999999999993</v>
      </c>
      <c r="FB3">
        <f>(FA3-2)/10*100</f>
        <v>61.999999999999986</v>
      </c>
      <c r="FC3">
        <f>SUM(DM3,ES3,ET3,EU3,EV3)</f>
        <v>18.399999999999999</v>
      </c>
      <c r="FD3" s="7">
        <f>(FC3-5)/20*100</f>
        <v>67</v>
      </c>
      <c r="FE3">
        <f>SUM(EI3,EM3,EO3,EQ3)</f>
        <v>18</v>
      </c>
      <c r="FF3" s="7">
        <f>(FE3-4)/20*100</f>
        <v>70</v>
      </c>
      <c r="FG3">
        <f>SUM(EF3,ER3)</f>
        <v>6</v>
      </c>
      <c r="FH3">
        <f>(FG3-2)/8*100</f>
        <v>50</v>
      </c>
      <c r="FI3">
        <f>SUM(EC3,ED3,EE3)</f>
        <v>5</v>
      </c>
      <c r="FJ3" s="7">
        <f>(FI3-3)/3*100</f>
        <v>66.666666666666657</v>
      </c>
      <c r="FK3">
        <f>SUM(EJ3,EK3,EL3,EN3,EP3)</f>
        <v>21</v>
      </c>
      <c r="FL3">
        <f>(FK3-5)/25*100</f>
        <v>64</v>
      </c>
      <c r="FM3">
        <f t="shared" ref="FM3:FM66" si="0">DN3</f>
        <v>2</v>
      </c>
      <c r="FN3" s="7">
        <f t="shared" ref="FN3:FN66" si="1">SUM(EX3,EZ3,FB3,FD3)/4</f>
        <v>76</v>
      </c>
      <c r="FO3" s="7">
        <f t="shared" ref="FO3:FO66" si="2">SUM(FF3,FH3,FJ3,FL3)/4</f>
        <v>62.666666666666664</v>
      </c>
    </row>
    <row r="4" spans="1:171" ht="15" thickBot="1" x14ac:dyDescent="0.35">
      <c r="A4" t="s">
        <v>242</v>
      </c>
      <c r="B4" t="s">
        <v>243</v>
      </c>
      <c r="C4" t="s">
        <v>68</v>
      </c>
      <c r="D4" s="5">
        <v>30118</v>
      </c>
      <c r="E4" s="5">
        <v>44682</v>
      </c>
      <c r="F4" s="1">
        <f>DATEDIF(D3,E3,"Y")</f>
        <v>53</v>
      </c>
      <c r="G4">
        <v>1</v>
      </c>
      <c r="H4">
        <v>3</v>
      </c>
      <c r="I4" t="s">
        <v>238</v>
      </c>
      <c r="J4">
        <v>6</v>
      </c>
      <c r="K4">
        <v>3</v>
      </c>
      <c r="L4" t="s">
        <v>244</v>
      </c>
      <c r="M4" s="1">
        <v>2</v>
      </c>
      <c r="N4">
        <v>1</v>
      </c>
      <c r="O4">
        <v>5</v>
      </c>
      <c r="P4" t="s">
        <v>119</v>
      </c>
      <c r="Q4" s="16">
        <v>2</v>
      </c>
      <c r="R4">
        <v>1</v>
      </c>
      <c r="S4">
        <v>1</v>
      </c>
      <c r="T4">
        <v>1</v>
      </c>
      <c r="U4" t="s">
        <v>71</v>
      </c>
      <c r="V4">
        <v>0</v>
      </c>
      <c r="W4">
        <v>0</v>
      </c>
      <c r="X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4">
        <v>3</v>
      </c>
      <c r="Z4">
        <v>60</v>
      </c>
      <c r="AA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4">
        <v>0</v>
      </c>
      <c r="AC4">
        <v>0</v>
      </c>
      <c r="AD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
        <v>9</v>
      </c>
      <c r="AF4">
        <v>5</v>
      </c>
      <c r="AG4" s="1">
        <f>AVERAGE(_2022___Atividade_física__sintomas_de_ansiedade_e_depressão_e_qualidade_de_vida_e[[#This Row],[a.	Quantas horas no total você gasta sentado durante um dia de semana? ]:[b.	Quantas horas no total você gasta sentado durante um dia de fim de semana?]])</f>
        <v>7</v>
      </c>
      <c r="AH4" s="1">
        <f>_2022___Atividade_física__sintomas_de_ansiedade_e_depressão_e_qualidade_de_vida_e[[#This Row],[AFV por semana]]+_2022___Atividade_física__sintomas_de_ansiedade_e_depressão_e_qualidade_de_vida_e[[#This Row],[Média AFM na semana]]</f>
        <v>180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4">
        <v>0</v>
      </c>
      <c r="BF4">
        <v>0</v>
      </c>
      <c r="BG4">
        <v>0</v>
      </c>
      <c r="BH4">
        <v>0</v>
      </c>
      <c r="BI4">
        <v>0</v>
      </c>
      <c r="BJ4">
        <v>0</v>
      </c>
      <c r="BK4">
        <v>0</v>
      </c>
      <c r="BL4">
        <v>1</v>
      </c>
      <c r="BM4">
        <v>0</v>
      </c>
      <c r="BN4">
        <v>0</v>
      </c>
      <c r="BO4">
        <v>1</v>
      </c>
      <c r="BP4">
        <v>0</v>
      </c>
      <c r="BQ4">
        <v>0</v>
      </c>
      <c r="BR4">
        <v>0</v>
      </c>
      <c r="BS4">
        <v>0</v>
      </c>
      <c r="BT4">
        <v>1</v>
      </c>
      <c r="BU4">
        <v>1</v>
      </c>
      <c r="BV4">
        <v>0</v>
      </c>
      <c r="BW4">
        <v>0</v>
      </c>
      <c r="BX4">
        <v>1</v>
      </c>
      <c r="BY4">
        <v>0</v>
      </c>
      <c r="BZ4">
        <v>1</v>
      </c>
      <c r="CA4">
        <v>1</v>
      </c>
      <c r="CB4" s="1">
        <f>SUM(BE4:BV4,_2022___Atividade_física__sintomas_de_ansiedade_e_depressão_e_qualidade_de_vida_e[[#This Row],[18 considerar essa]:[_20]])</f>
        <v>6</v>
      </c>
      <c r="CC4">
        <v>2</v>
      </c>
      <c r="CD4">
        <v>3</v>
      </c>
      <c r="CE4">
        <v>1</v>
      </c>
      <c r="CF4">
        <v>2</v>
      </c>
      <c r="CG4">
        <v>3</v>
      </c>
      <c r="CH4">
        <v>2</v>
      </c>
      <c r="CI4">
        <v>3</v>
      </c>
      <c r="CJ4">
        <v>2</v>
      </c>
      <c r="CK4">
        <v>2</v>
      </c>
      <c r="CL4">
        <v>2</v>
      </c>
      <c r="CM4">
        <v>3</v>
      </c>
      <c r="CN4">
        <v>3</v>
      </c>
      <c r="CO4">
        <v>2</v>
      </c>
      <c r="CP4">
        <v>1</v>
      </c>
      <c r="CQ4">
        <v>1</v>
      </c>
      <c r="CR4">
        <v>1</v>
      </c>
      <c r="CS4">
        <v>2</v>
      </c>
      <c r="CT4">
        <v>2</v>
      </c>
      <c r="CU4">
        <v>2</v>
      </c>
      <c r="CV4">
        <v>1</v>
      </c>
      <c r="CW4">
        <v>1</v>
      </c>
      <c r="CX4">
        <v>1</v>
      </c>
      <c r="CY4">
        <v>4</v>
      </c>
      <c r="CZ4">
        <v>6</v>
      </c>
      <c r="DA4">
        <v>6</v>
      </c>
      <c r="DB4">
        <v>3</v>
      </c>
      <c r="DC4">
        <v>4</v>
      </c>
      <c r="DD4">
        <v>6</v>
      </c>
      <c r="DE4">
        <v>5</v>
      </c>
      <c r="DF4">
        <v>2</v>
      </c>
      <c r="DG4">
        <v>4</v>
      </c>
      <c r="DH4">
        <v>5</v>
      </c>
      <c r="DI4">
        <v>5</v>
      </c>
      <c r="DJ4">
        <v>5</v>
      </c>
      <c r="DK4">
        <v>4</v>
      </c>
      <c r="DL4">
        <v>4</v>
      </c>
      <c r="DM4">
        <f>IF(CC4=1,5,IF(CC4=2,4.4,IF(CC4=3,3.4,IF(CC4=4,2,IF(CC4=5,1,IF(CC4&gt;5,"Inválido",0))))))</f>
        <v>4.4000000000000004</v>
      </c>
      <c r="DN4">
        <f>IF(CD4&gt;5,"Inválido",CD4)</f>
        <v>3</v>
      </c>
      <c r="DO4" s="7">
        <f>IF(CE4&gt;3,"Inválido",CE4)</f>
        <v>1</v>
      </c>
      <c r="DP4" s="7">
        <f>IF(CF4&gt;3,"Inválido",CF4)</f>
        <v>2</v>
      </c>
      <c r="DQ4" s="6">
        <f>IF(CG4&gt;3,"Inválido",CG4)</f>
        <v>3</v>
      </c>
      <c r="DR4" s="6">
        <f>IF(CH4&gt;3,"Inválido",CH4)</f>
        <v>2</v>
      </c>
      <c r="DS4" s="6">
        <f>IF(CI4&gt;3,"Inválido",CI4)</f>
        <v>3</v>
      </c>
      <c r="DT4" s="6">
        <f>IF(CJ4&gt;3,"Inválido",CJ4)</f>
        <v>2</v>
      </c>
      <c r="DU4" s="6">
        <f>IF(CK4&gt;3,"Inválido",CK4)</f>
        <v>2</v>
      </c>
      <c r="DV4" s="6">
        <f>IF(CL4&gt;3,"Inválido",CL4)</f>
        <v>2</v>
      </c>
      <c r="DW4" s="6">
        <f>IF(CM4&gt;3,"Inválido",CM4)</f>
        <v>3</v>
      </c>
      <c r="DX4" s="6">
        <f>IF(CN4&gt;3,"Inválido",CN4)</f>
        <v>3</v>
      </c>
      <c r="DY4" s="8">
        <f>IF(CO4&gt;5, "INVALIDO",CO4)</f>
        <v>2</v>
      </c>
      <c r="DZ4" s="8">
        <f>IF(CP4&gt;5, "INVALIDO",CP4)</f>
        <v>1</v>
      </c>
      <c r="EA4" s="8">
        <f>IF(CQ4&gt;5, "INVALIDO",CQ4)</f>
        <v>1</v>
      </c>
      <c r="EB4" s="8">
        <f>IF(CR4&gt;5, "INVALIDO",CR4)</f>
        <v>1</v>
      </c>
      <c r="EC4" s="7">
        <f>IF(CR4&gt;5, "INVALIDO",CR4)</f>
        <v>1</v>
      </c>
      <c r="ED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4">
        <f>IF(CC4=1,5,IF(CC4=2,4,IF(CC4=3,3,IF(CC4=4,2,IF(CC4=5,1,IF(CC4&gt;5,"Inválido",0))))))</f>
        <v>4</v>
      </c>
      <c r="EG4">
        <f>IF(CW4=1,6,IF(CW4=2,5.4,IF(CW4=3,4.2,IF(CW4=4,3.1,IF(CW4=5,2.2,IF(CW4=6,1,IF(CW4&gt;6,"Inválido",0)))))))</f>
        <v>6</v>
      </c>
      <c r="EH4">
        <f>IF(AND(CX4=1,CW4=1),6,IF(AND(CX4=1,CW4&lt;7),5,IF(AND(CX4&gt;1,CW4=1),"Inválido",IF(AND(CX4=2,CW4&lt;7),4,IF(AND(CX4=3,CW4&lt;7),3,IF(AND(CX4=4,CW4&lt;7),2,IF(AND(CX4=5,CW4&lt;7),1,0)))))))</f>
        <v>6</v>
      </c>
      <c r="EI4">
        <f>IF(CV4=1,6,IF(CV4=2,5,IF(CV4=3,3,IF(CV4=4,3,IF(CV4=5,2,IF(CV4=6,1,IF(CV4&gt;6,"iNVÁLIDO",0)))))))</f>
        <v>6</v>
      </c>
      <c r="EJ4" s="7">
        <f>IF(CZ4&gt;6,"Inválido",CZ4)</f>
        <v>6</v>
      </c>
      <c r="EK4" s="7">
        <f>IF(DA4&gt;6,"Inválido",DA4)</f>
        <v>6</v>
      </c>
      <c r="EL4">
        <f>IF(DB4=1,6,IF(DB4=2,5,IF(DB4=3,3,IF(DB4=4,3,IF(DB4=5,2,IF(DB4=6,1,IF(DB4&gt;6,"iNVÁLIDO",0)))))))</f>
        <v>3</v>
      </c>
      <c r="EM4">
        <f>IF(DC4=1,6,IF(DC4=2,5,IF(DC4=3,3,IF(DC4=4,3,IF(DC4=5,2,IF(DC4=6,1,IF(DC4&gt;6,"iNVÁLIDO",0)))))))</f>
        <v>3</v>
      </c>
      <c r="EN4" s="7">
        <f>IF(DD4&gt;6,"Inválido",DD4)</f>
        <v>6</v>
      </c>
      <c r="EO4">
        <f>IF(DE4&gt;6,"Inválido",DE4)</f>
        <v>5</v>
      </c>
      <c r="EP4">
        <f>IF(DF4=1,6,IF(DF4=2,5,IF(DF4=3,3,IF(DF4=4,3,IF(DF4=5,2,IF(DF4=6,1,IF(DF4&gt;6,"iNVÁLIDO",0)))))))</f>
        <v>5</v>
      </c>
      <c r="EQ4" s="7">
        <f>IF(DG4&gt;6,"Inválido",DG4)</f>
        <v>4</v>
      </c>
      <c r="ER4">
        <f>IF(DH4&gt;5,"Inválido",DH4)</f>
        <v>5</v>
      </c>
      <c r="ES4">
        <f>IF(DI4&gt;5,"Inválido",DI4)</f>
        <v>5</v>
      </c>
      <c r="ET4">
        <f>IF(DJ4=1,5,IF(DJ4=2,4,IF(DJ4=3,3,IF(DJ4=4,2,IF(DJ4=5,1,IF(DJ4&gt;5,"Inválido",0))))))</f>
        <v>1</v>
      </c>
      <c r="EU4">
        <f>IF(DK4&gt;5,"Inválido",DK4)</f>
        <v>4</v>
      </c>
      <c r="EV4">
        <f>IF(DL4=1,5,IF(DL4=2,4,IF(DL4=3,3,IF(DL4=4,2,IF(DL4=5,1,IF(DL4&gt;5,"Inválido",0))))))</f>
        <v>2</v>
      </c>
      <c r="EW4" s="7">
        <f>SUM(DO4,DP4,DQ4,DR4,DS4,DT4,DU4,DV4,DW4,DX4)</f>
        <v>23</v>
      </c>
      <c r="EX4" s="7">
        <f>(EW4-10)/20*100</f>
        <v>65</v>
      </c>
      <c r="EY4">
        <f>SUM(DY4,DZ4,EA4,EB4)</f>
        <v>5</v>
      </c>
      <c r="EZ4">
        <f>(_2022___Atividade_física__sintomas_de_ansiedade_e_depressão_e_qualidade_de_vida_e[[#This Row],[Aspecto físico]]-4)/4*100</f>
        <v>25</v>
      </c>
      <c r="FA4">
        <f>SUM(EG4,EH4)</f>
        <v>12</v>
      </c>
      <c r="FB4">
        <f>(FA4-2)/10*100</f>
        <v>100</v>
      </c>
      <c r="FC4">
        <f>SUM(DM4,ES4,ET4,EU4,EV4)</f>
        <v>16.399999999999999</v>
      </c>
      <c r="FD4" s="7">
        <f>(FC4-5)/20*100</f>
        <v>56.999999999999993</v>
      </c>
      <c r="FE4">
        <f>SUM(EI4,EM4,EO4,EQ4)</f>
        <v>18</v>
      </c>
      <c r="FF4" s="7">
        <f>(FE4-4)/20*100</f>
        <v>70</v>
      </c>
      <c r="FG4">
        <f>SUM(EF4,ER4)</f>
        <v>9</v>
      </c>
      <c r="FH4">
        <f>(FG4-2)/8*100</f>
        <v>87.5</v>
      </c>
      <c r="FI4">
        <f>SUM(EC4,ED4,EE4)</f>
        <v>5</v>
      </c>
      <c r="FJ4" s="7">
        <f>(FI4-3)/3*100</f>
        <v>66.666666666666657</v>
      </c>
      <c r="FK4">
        <f>SUM(EJ4,EK4,EL4,EN4,EP4)</f>
        <v>26</v>
      </c>
      <c r="FL4">
        <f>(FK4-5)/25*100</f>
        <v>84</v>
      </c>
      <c r="FM4">
        <f t="shared" si="0"/>
        <v>3</v>
      </c>
      <c r="FN4" s="7">
        <f t="shared" si="1"/>
        <v>61.75</v>
      </c>
      <c r="FO4" s="7">
        <f t="shared" si="2"/>
        <v>77.041666666666657</v>
      </c>
    </row>
    <row r="5" spans="1:171" ht="15" thickBot="1" x14ac:dyDescent="0.35">
      <c r="A5" t="s">
        <v>245</v>
      </c>
      <c r="B5" t="s">
        <v>246</v>
      </c>
      <c r="C5" t="s">
        <v>68</v>
      </c>
      <c r="D5" s="5">
        <v>31651</v>
      </c>
      <c r="E5" s="5">
        <v>44682</v>
      </c>
      <c r="F5" s="1">
        <f>DATEDIF(D4,E4,"Y")</f>
        <v>39</v>
      </c>
      <c r="G5">
        <v>2</v>
      </c>
      <c r="H5">
        <v>2</v>
      </c>
      <c r="I5" t="s">
        <v>247</v>
      </c>
      <c r="J5">
        <v>2</v>
      </c>
      <c r="K5">
        <v>2</v>
      </c>
      <c r="L5" t="s">
        <v>248</v>
      </c>
      <c r="M5" s="1">
        <v>2</v>
      </c>
      <c r="N5">
        <v>1</v>
      </c>
      <c r="O5">
        <v>1</v>
      </c>
      <c r="P5" t="s">
        <v>119</v>
      </c>
      <c r="Q5" s="16">
        <v>1</v>
      </c>
      <c r="R5">
        <v>2</v>
      </c>
      <c r="S5">
        <v>2</v>
      </c>
      <c r="T5">
        <v>2</v>
      </c>
      <c r="U5" t="s">
        <v>86</v>
      </c>
      <c r="V5">
        <v>0</v>
      </c>
      <c r="W5">
        <v>0</v>
      </c>
      <c r="X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5">
        <v>0</v>
      </c>
      <c r="Z5">
        <v>0</v>
      </c>
      <c r="AA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5">
        <v>0</v>
      </c>
      <c r="AC5">
        <v>0</v>
      </c>
      <c r="AD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
        <v>5</v>
      </c>
      <c r="AF5">
        <v>5</v>
      </c>
      <c r="AG5" s="1">
        <f>AVERAGE(_2022___Atividade_física__sintomas_de_ansiedade_e_depressão_e_qualidade_de_vida_e[[#This Row],[a.	Quantas horas no total você gasta sentado durante um dia de semana? ]:[b.	Quantas horas no total você gasta sentado durante um dia de fim de semana?]])</f>
        <v>5</v>
      </c>
      <c r="AH5" s="1">
        <f>_2022___Atividade_física__sintomas_de_ansiedade_e_depressão_e_qualidade_de_vida_e[[#This Row],[AFV por semana]]+_2022___Atividade_física__sintomas_de_ansiedade_e_depressão_e_qualidade_de_vida_e[[#This Row],[Média AFM na semana]]</f>
        <v>0</v>
      </c>
      <c r="AI5">
        <v>1</v>
      </c>
      <c r="AJ5">
        <v>1</v>
      </c>
      <c r="AK5">
        <v>1</v>
      </c>
      <c r="AL5">
        <v>1</v>
      </c>
      <c r="AM5">
        <v>1</v>
      </c>
      <c r="AN5">
        <v>0</v>
      </c>
      <c r="AO5">
        <v>0</v>
      </c>
      <c r="AP5">
        <v>0</v>
      </c>
      <c r="AQ5">
        <v>0</v>
      </c>
      <c r="AR5">
        <v>1</v>
      </c>
      <c r="AS5">
        <v>0</v>
      </c>
      <c r="AT5">
        <v>0</v>
      </c>
      <c r="AU5">
        <v>0</v>
      </c>
      <c r="AV5">
        <v>0</v>
      </c>
      <c r="AW5">
        <v>0</v>
      </c>
      <c r="AX5">
        <v>0</v>
      </c>
      <c r="AY5">
        <v>0</v>
      </c>
      <c r="AZ5">
        <v>2</v>
      </c>
      <c r="BA5">
        <v>0</v>
      </c>
      <c r="BB5">
        <v>0</v>
      </c>
      <c r="BC5">
        <v>0</v>
      </c>
      <c r="BD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5">
        <v>0</v>
      </c>
      <c r="BF5">
        <v>0</v>
      </c>
      <c r="BG5">
        <v>0</v>
      </c>
      <c r="BH5">
        <v>0</v>
      </c>
      <c r="BI5">
        <v>0</v>
      </c>
      <c r="BJ5">
        <v>0</v>
      </c>
      <c r="BK5">
        <v>0</v>
      </c>
      <c r="BL5">
        <v>0</v>
      </c>
      <c r="BM5">
        <v>0</v>
      </c>
      <c r="BN5">
        <v>0</v>
      </c>
      <c r="BO5">
        <v>0</v>
      </c>
      <c r="BP5">
        <v>0</v>
      </c>
      <c r="BQ5">
        <v>0</v>
      </c>
      <c r="BR5">
        <v>0</v>
      </c>
      <c r="BS5">
        <v>0</v>
      </c>
      <c r="BT5">
        <v>1</v>
      </c>
      <c r="BU5">
        <v>1</v>
      </c>
      <c r="BV5">
        <v>0</v>
      </c>
      <c r="BW5">
        <v>0</v>
      </c>
      <c r="BX5">
        <v>2</v>
      </c>
      <c r="BY5">
        <f>_2022___Atividade_física__sintomas_de_ansiedade_e_depressão_e_qualidade_de_vida_e[[#This Row],[_18]]</f>
        <v>0</v>
      </c>
      <c r="BZ5">
        <v>0</v>
      </c>
      <c r="CA5">
        <v>1</v>
      </c>
      <c r="CB5" s="1">
        <f>SUM(BE5:BV5,_2022___Atividade_física__sintomas_de_ansiedade_e_depressão_e_qualidade_de_vida_e[[#This Row],[18 considerar essa]:[_20]])</f>
        <v>3</v>
      </c>
      <c r="CC5">
        <v>3</v>
      </c>
      <c r="CD5">
        <v>2</v>
      </c>
      <c r="CE5">
        <v>1</v>
      </c>
      <c r="CF5">
        <v>3</v>
      </c>
      <c r="CG5">
        <v>3</v>
      </c>
      <c r="CH5">
        <v>2</v>
      </c>
      <c r="CI5">
        <v>3</v>
      </c>
      <c r="CJ5">
        <v>3</v>
      </c>
      <c r="CK5">
        <v>1</v>
      </c>
      <c r="CL5">
        <v>1</v>
      </c>
      <c r="CM5">
        <v>3</v>
      </c>
      <c r="CN5">
        <v>3</v>
      </c>
      <c r="CO5">
        <v>2</v>
      </c>
      <c r="CP5">
        <v>1</v>
      </c>
      <c r="CQ5">
        <v>2</v>
      </c>
      <c r="CR5">
        <v>2</v>
      </c>
      <c r="CS5">
        <v>1</v>
      </c>
      <c r="CT5">
        <v>1</v>
      </c>
      <c r="CU5">
        <v>1</v>
      </c>
      <c r="CV5">
        <v>3</v>
      </c>
      <c r="CW5">
        <v>3</v>
      </c>
      <c r="CX5">
        <v>3</v>
      </c>
      <c r="CY5">
        <v>4</v>
      </c>
      <c r="CZ5">
        <v>4</v>
      </c>
      <c r="DA5">
        <v>4</v>
      </c>
      <c r="DB5">
        <v>4</v>
      </c>
      <c r="DC5">
        <v>4</v>
      </c>
      <c r="DD5">
        <v>4</v>
      </c>
      <c r="DE5">
        <v>4</v>
      </c>
      <c r="DF5">
        <v>4</v>
      </c>
      <c r="DG5">
        <v>4</v>
      </c>
      <c r="DH5">
        <v>3</v>
      </c>
      <c r="DI5">
        <v>4</v>
      </c>
      <c r="DJ5">
        <v>2</v>
      </c>
      <c r="DK5">
        <v>3</v>
      </c>
      <c r="DL5">
        <v>4</v>
      </c>
      <c r="DM5">
        <f>IF(CC5=1,5,IF(CC5=2,4.4,IF(CC5=3,3.4,IF(CC5=4,2,IF(CC5=5,1,IF(CC5&gt;5,"Inválido",0))))))</f>
        <v>3.4</v>
      </c>
      <c r="DN5">
        <f>IF(CD5&gt;5,"Inválido",CD5)</f>
        <v>2</v>
      </c>
      <c r="DO5" s="7">
        <f>IF(CE5&gt;3,"Inválido",CE5)</f>
        <v>1</v>
      </c>
      <c r="DP5" s="7">
        <f>IF(CF5&gt;3,"Inválido",CF5)</f>
        <v>3</v>
      </c>
      <c r="DQ5" s="6">
        <f>IF(CG5&gt;3,"Inválido",CG5)</f>
        <v>3</v>
      </c>
      <c r="DR5" s="6">
        <f>IF(CH5&gt;3,"Inválido",CH5)</f>
        <v>2</v>
      </c>
      <c r="DS5" s="6">
        <f>IF(CI5&gt;3,"Inválido",CI5)</f>
        <v>3</v>
      </c>
      <c r="DT5" s="6">
        <f>IF(CJ5&gt;3,"Inválido",CJ5)</f>
        <v>3</v>
      </c>
      <c r="DU5" s="6">
        <f>IF(CK5&gt;3,"Inválido",CK5)</f>
        <v>1</v>
      </c>
      <c r="DV5" s="6">
        <f>IF(CL5&gt;3,"Inválido",CL5)</f>
        <v>1</v>
      </c>
      <c r="DW5" s="6">
        <f>IF(CM5&gt;3,"Inválido",CM5)</f>
        <v>3</v>
      </c>
      <c r="DX5" s="6">
        <f>IF(CN5&gt;3,"Inválido",CN5)</f>
        <v>3</v>
      </c>
      <c r="DY5" s="8">
        <f>IF(CO5&gt;5, "INVALIDO",CO5)</f>
        <v>2</v>
      </c>
      <c r="DZ5" s="8">
        <f>IF(CP5&gt;5, "INVALIDO",CP5)</f>
        <v>1</v>
      </c>
      <c r="EA5" s="8">
        <f>IF(CQ5&gt;5, "INVALIDO",CQ5)</f>
        <v>2</v>
      </c>
      <c r="EB5" s="8">
        <f>IF(CR5&gt;5, "INVALIDO",CR5)</f>
        <v>2</v>
      </c>
      <c r="EC5" s="7">
        <f>IF(CR5&gt;5, "INVALIDO",CR5)</f>
        <v>2</v>
      </c>
      <c r="ED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
        <f>IF(CC5=1,5,IF(CC5=2,4,IF(CC5=3,3,IF(CC5=4,2,IF(CC5=5,1,IF(CC5&gt;5,"Inválido",0))))))</f>
        <v>3</v>
      </c>
      <c r="EG5">
        <f>IF(CW5=1,6,IF(CW5=2,5.4,IF(CW5=3,4.2,IF(CW5=4,3.1,IF(CW5=5,2.2,IF(CW5=6,1,IF(CW5&gt;6,"Inválido",0)))))))</f>
        <v>4.2</v>
      </c>
      <c r="EH5">
        <f>IF(AND(CX5=1,CW5=1),6,IF(AND(CX5=1,CW5&lt;7),5,IF(AND(CX5&gt;1,CW5=1),"Inválido",IF(AND(CX5=2,CW5&lt;7),4,IF(AND(CX5=3,CW5&lt;7),3,IF(AND(CX5=4,CW5&lt;7),2,IF(AND(CX5=5,CW5&lt;7),1,0)))))))</f>
        <v>3</v>
      </c>
      <c r="EI5">
        <f>IF(CV5=1,6,IF(CV5=2,5,IF(CV5=3,3,IF(CV5=4,3,IF(CV5=5,2,IF(CV5=6,1,IF(CV5&gt;6,"iNVÁLIDO",0)))))))</f>
        <v>3</v>
      </c>
      <c r="EJ5" s="7">
        <f>IF(CZ5&gt;6,"Inválido",CZ5)</f>
        <v>4</v>
      </c>
      <c r="EK5" s="7">
        <f>IF(DA5&gt;6,"Inválido",DA5)</f>
        <v>4</v>
      </c>
      <c r="EL5">
        <f>IF(DB5=1,6,IF(DB5=2,5,IF(DB5=3,3,IF(DB5=4,3,IF(DB5=5,2,IF(DB5=6,1,IF(DB5&gt;6,"iNVÁLIDO",0)))))))</f>
        <v>3</v>
      </c>
      <c r="EM5">
        <f>IF(DC5=1,6,IF(DC5=2,5,IF(DC5=3,3,IF(DC5=4,3,IF(DC5=5,2,IF(DC5=6,1,IF(DC5&gt;6,"iNVÁLIDO",0)))))))</f>
        <v>3</v>
      </c>
      <c r="EN5" s="7">
        <f>IF(DD5&gt;6,"Inválido",DD5)</f>
        <v>4</v>
      </c>
      <c r="EO5">
        <f>IF(DE5&gt;6,"Inválido",DE5)</f>
        <v>4</v>
      </c>
      <c r="EP5">
        <f>IF(DF5=1,6,IF(DF5=2,5,IF(DF5=3,3,IF(DF5=4,3,IF(DF5=5,2,IF(DF5=6,1,IF(DF5&gt;6,"iNVÁLIDO",0)))))))</f>
        <v>3</v>
      </c>
      <c r="EQ5" s="7">
        <f>IF(DG5&gt;6,"Inválido",DG5)</f>
        <v>4</v>
      </c>
      <c r="ER5">
        <f>IF(DH5&gt;5,"Inválido",DH5)</f>
        <v>3</v>
      </c>
      <c r="ES5">
        <f>IF(DI5&gt;5,"Inválido",DI5)</f>
        <v>4</v>
      </c>
      <c r="ET5">
        <f>IF(DJ5=1,5,IF(DJ5=2,4,IF(DJ5=3,3,IF(DJ5=4,2,IF(DJ5=5,1,IF(DJ5&gt;5,"Inválido",0))))))</f>
        <v>4</v>
      </c>
      <c r="EU5">
        <f>IF(DK5&gt;5,"Inválido",DK5)</f>
        <v>3</v>
      </c>
      <c r="EV5">
        <f>IF(DL5=1,5,IF(DL5=2,4,IF(DL5=3,3,IF(DL5=4,2,IF(DL5=5,1,IF(DL5&gt;5,"Inválido",0))))))</f>
        <v>2</v>
      </c>
      <c r="EW5" s="7">
        <f>SUM(DO5,DP5,DQ5,DR5,DS5,DT5,DU5,DV5,DW5,DX5)</f>
        <v>23</v>
      </c>
      <c r="EX5" s="7">
        <f>(EW5-10)/20*100</f>
        <v>65</v>
      </c>
      <c r="EY5">
        <f>SUM(DY5,DZ5,EA5,EB5)</f>
        <v>7</v>
      </c>
      <c r="EZ5">
        <f>(_2022___Atividade_física__sintomas_de_ansiedade_e_depressão_e_qualidade_de_vida_e[[#This Row],[Aspecto físico]]-4)/4*100</f>
        <v>75</v>
      </c>
      <c r="FA5">
        <f>SUM(EG5,EH5)</f>
        <v>7.2</v>
      </c>
      <c r="FB5">
        <f>(FA5-2)/10*100</f>
        <v>52</v>
      </c>
      <c r="FC5">
        <f>SUM(DM5,ES5,ET5,EU5,EV5)</f>
        <v>16.399999999999999</v>
      </c>
      <c r="FD5" s="7">
        <f>(FC5-5)/20*100</f>
        <v>56.999999999999993</v>
      </c>
      <c r="FE5">
        <f>SUM(EI5,EM5,EO5,EQ5)</f>
        <v>14</v>
      </c>
      <c r="FF5" s="7">
        <f>(FE5-4)/20*100</f>
        <v>50</v>
      </c>
      <c r="FG5">
        <f>SUM(EF5,ER5)</f>
        <v>6</v>
      </c>
      <c r="FH5">
        <f>(FG5-2)/8*100</f>
        <v>50</v>
      </c>
      <c r="FI5">
        <f>SUM(EC5,ED5,EE5)</f>
        <v>4</v>
      </c>
      <c r="FJ5" s="7">
        <f>(FI5-3)/3*100</f>
        <v>33.333333333333329</v>
      </c>
      <c r="FK5">
        <f>SUM(EJ5,EK5,EL5,EN5,EP5)</f>
        <v>18</v>
      </c>
      <c r="FL5">
        <f>(FK5-5)/25*100</f>
        <v>52</v>
      </c>
      <c r="FM5">
        <f t="shared" si="0"/>
        <v>2</v>
      </c>
      <c r="FN5" s="7">
        <f t="shared" si="1"/>
        <v>62.25</v>
      </c>
      <c r="FO5" s="7">
        <f t="shared" si="2"/>
        <v>46.333333333333329</v>
      </c>
    </row>
    <row r="6" spans="1:171" ht="15" thickBot="1" x14ac:dyDescent="0.35">
      <c r="A6" t="s">
        <v>302</v>
      </c>
      <c r="B6" t="s">
        <v>303</v>
      </c>
      <c r="C6" t="s">
        <v>68</v>
      </c>
      <c r="D6" s="5">
        <v>25468</v>
      </c>
      <c r="E6" s="5">
        <v>44682</v>
      </c>
      <c r="F6" s="1">
        <f>DATEDIF(D5,E5,"Y")</f>
        <v>35</v>
      </c>
      <c r="G6">
        <v>1</v>
      </c>
      <c r="H6">
        <v>1</v>
      </c>
      <c r="I6" t="s">
        <v>162</v>
      </c>
      <c r="J6">
        <v>4</v>
      </c>
      <c r="K6">
        <v>3</v>
      </c>
      <c r="L6" t="s">
        <v>304</v>
      </c>
      <c r="M6" s="1">
        <v>2</v>
      </c>
      <c r="N6">
        <v>1</v>
      </c>
      <c r="O6">
        <v>1</v>
      </c>
      <c r="P6" t="s">
        <v>119</v>
      </c>
      <c r="Q6" s="16">
        <v>2</v>
      </c>
      <c r="R6">
        <v>2</v>
      </c>
      <c r="S6">
        <v>2</v>
      </c>
      <c r="T6">
        <v>2</v>
      </c>
      <c r="U6" t="s">
        <v>86</v>
      </c>
      <c r="V6">
        <v>7</v>
      </c>
      <c r="W6">
        <v>49</v>
      </c>
      <c r="X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6">
        <v>3</v>
      </c>
      <c r="Z6">
        <v>49</v>
      </c>
      <c r="AA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147</v>
      </c>
      <c r="AB6">
        <v>0</v>
      </c>
      <c r="AC6">
        <v>0</v>
      </c>
      <c r="AD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
        <v>3</v>
      </c>
      <c r="AF6">
        <v>5</v>
      </c>
      <c r="AG6" s="1">
        <f>AVERAGE(_2022___Atividade_física__sintomas_de_ansiedade_e_depressão_e_qualidade_de_vida_e[[#This Row],[a.	Quantas horas no total você gasta sentado durante um dia de semana? ]:[b.	Quantas horas no total você gasta sentado durante um dia de fim de semana?]])</f>
        <v>4</v>
      </c>
      <c r="AH6" s="1">
        <f>_2022___Atividade_física__sintomas_de_ansiedade_e_depressão_e_qualidade_de_vida_e[[#This Row],[AFV por semana]]+_2022___Atividade_física__sintomas_de_ansiedade_e_depressão_e_qualidade_de_vida_e[[#This Row],[Média AFM na semana]]</f>
        <v>147</v>
      </c>
      <c r="AI6">
        <v>0</v>
      </c>
      <c r="AJ6">
        <v>1</v>
      </c>
      <c r="AK6">
        <v>0</v>
      </c>
      <c r="AL6">
        <v>1</v>
      </c>
      <c r="AM6">
        <v>2</v>
      </c>
      <c r="AN6">
        <v>0</v>
      </c>
      <c r="AO6">
        <v>2</v>
      </c>
      <c r="AP6">
        <v>1</v>
      </c>
      <c r="AQ6">
        <v>2</v>
      </c>
      <c r="AR6">
        <v>3</v>
      </c>
      <c r="AS6">
        <v>1</v>
      </c>
      <c r="AT6">
        <v>0</v>
      </c>
      <c r="AU6">
        <v>1</v>
      </c>
      <c r="AV6">
        <v>3</v>
      </c>
      <c r="AW6">
        <v>2</v>
      </c>
      <c r="AX6">
        <v>2</v>
      </c>
      <c r="AY6">
        <v>2</v>
      </c>
      <c r="AZ6">
        <v>2</v>
      </c>
      <c r="BA6">
        <v>1</v>
      </c>
      <c r="BB6">
        <v>1</v>
      </c>
      <c r="BC6">
        <v>1</v>
      </c>
      <c r="BD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6">
        <v>1</v>
      </c>
      <c r="BF6">
        <v>1</v>
      </c>
      <c r="BG6">
        <v>1</v>
      </c>
      <c r="BH6">
        <v>1</v>
      </c>
      <c r="BI6">
        <v>1</v>
      </c>
      <c r="BJ6">
        <v>1</v>
      </c>
      <c r="BK6">
        <v>1</v>
      </c>
      <c r="BL6">
        <v>0</v>
      </c>
      <c r="BM6">
        <v>0</v>
      </c>
      <c r="BN6">
        <v>0</v>
      </c>
      <c r="BO6">
        <v>1</v>
      </c>
      <c r="BP6">
        <v>1</v>
      </c>
      <c r="BQ6">
        <v>1</v>
      </c>
      <c r="BR6">
        <v>1</v>
      </c>
      <c r="BS6">
        <v>1</v>
      </c>
      <c r="BT6">
        <v>3</v>
      </c>
      <c r="BU6">
        <v>1</v>
      </c>
      <c r="BV6">
        <v>1</v>
      </c>
      <c r="BW6">
        <v>0</v>
      </c>
      <c r="BX6">
        <v>2</v>
      </c>
      <c r="BY6">
        <f>_2022___Atividade_física__sintomas_de_ansiedade_e_depressão_e_qualidade_de_vida_e[[#This Row],[_18]]</f>
        <v>0</v>
      </c>
      <c r="BZ6">
        <v>1</v>
      </c>
      <c r="CA6">
        <v>1</v>
      </c>
      <c r="CB6" s="1">
        <f>SUM(BE6:BV6,_2022___Atividade_física__sintomas_de_ansiedade_e_depressão_e_qualidade_de_vida_e[[#This Row],[18 considerar essa]:[_20]])</f>
        <v>19</v>
      </c>
      <c r="CC6">
        <v>4</v>
      </c>
      <c r="CD6">
        <v>4</v>
      </c>
      <c r="CE6">
        <v>2</v>
      </c>
      <c r="CF6">
        <v>2</v>
      </c>
      <c r="CG6">
        <v>3</v>
      </c>
      <c r="CH6">
        <v>3</v>
      </c>
      <c r="CI6">
        <v>3</v>
      </c>
      <c r="CJ6">
        <v>3</v>
      </c>
      <c r="CK6">
        <v>3</v>
      </c>
      <c r="CL6">
        <v>3</v>
      </c>
      <c r="CM6">
        <v>3</v>
      </c>
      <c r="CN6">
        <v>3</v>
      </c>
      <c r="CO6">
        <v>2</v>
      </c>
      <c r="CP6">
        <v>2</v>
      </c>
      <c r="CQ6">
        <v>2</v>
      </c>
      <c r="CR6">
        <v>2</v>
      </c>
      <c r="CS6">
        <v>2</v>
      </c>
      <c r="CT6">
        <v>2</v>
      </c>
      <c r="CU6">
        <v>2</v>
      </c>
      <c r="CV6">
        <v>3</v>
      </c>
      <c r="CW6">
        <v>3</v>
      </c>
      <c r="CX6">
        <v>3</v>
      </c>
      <c r="CY6">
        <v>3</v>
      </c>
      <c r="CZ6">
        <v>4</v>
      </c>
      <c r="DA6">
        <v>5</v>
      </c>
      <c r="DB6">
        <v>4</v>
      </c>
      <c r="DC6">
        <v>3</v>
      </c>
      <c r="DD6">
        <v>4</v>
      </c>
      <c r="DE6">
        <v>4</v>
      </c>
      <c r="DF6">
        <v>4</v>
      </c>
      <c r="DG6">
        <v>4</v>
      </c>
      <c r="DH6">
        <v>3</v>
      </c>
      <c r="DI6">
        <v>4</v>
      </c>
      <c r="DJ6">
        <v>3</v>
      </c>
      <c r="DK6">
        <v>4</v>
      </c>
      <c r="DL6">
        <v>3</v>
      </c>
      <c r="DM6">
        <f>IF(CC6=1,5,IF(CC6=2,4.4,IF(CC6=3,3.4,IF(CC6=4,2,IF(CC6=5,1,IF(CC6&gt;5,"Inválido",0))))))</f>
        <v>2</v>
      </c>
      <c r="DN6">
        <f>IF(CD6&gt;5,"Inválido",CD6)</f>
        <v>4</v>
      </c>
      <c r="DO6" s="7">
        <f>IF(CE6&gt;3,"Inválido",CE6)</f>
        <v>2</v>
      </c>
      <c r="DP6" s="7">
        <f>IF(CF6&gt;3,"Inválido",CF6)</f>
        <v>2</v>
      </c>
      <c r="DQ6" s="6">
        <f>IF(CG6&gt;3,"Inválido",CG6)</f>
        <v>3</v>
      </c>
      <c r="DR6" s="6">
        <f>IF(CH6&gt;3,"Inválido",CH6)</f>
        <v>3</v>
      </c>
      <c r="DS6" s="6">
        <f>IF(CI6&gt;3,"Inválido",CI6)</f>
        <v>3</v>
      </c>
      <c r="DT6" s="6">
        <f>IF(CJ6&gt;3,"Inválido",CJ6)</f>
        <v>3</v>
      </c>
      <c r="DU6" s="6">
        <f>IF(CK6&gt;3,"Inválido",CK6)</f>
        <v>3</v>
      </c>
      <c r="DV6" s="6">
        <f>IF(CL6&gt;3,"Inválido",CL6)</f>
        <v>3</v>
      </c>
      <c r="DW6" s="6">
        <f>IF(CM6&gt;3,"Inválido",CM6)</f>
        <v>3</v>
      </c>
      <c r="DX6" s="6">
        <f>IF(CN6&gt;3,"Inválido",CN6)</f>
        <v>3</v>
      </c>
      <c r="DY6" s="8">
        <f>IF(CO6&gt;5, "INVALIDO",CO6)</f>
        <v>2</v>
      </c>
      <c r="DZ6" s="8">
        <f>IF(CP6&gt;5, "INVALIDO",CP6)</f>
        <v>2</v>
      </c>
      <c r="EA6" s="8">
        <f>IF(CQ6&gt;5, "INVALIDO",CQ6)</f>
        <v>2</v>
      </c>
      <c r="EB6" s="8">
        <f>IF(CR6&gt;5, "INVALIDO",CR6)</f>
        <v>2</v>
      </c>
      <c r="EC6" s="7">
        <f>IF(CR6&gt;5, "INVALIDO",CR6)</f>
        <v>2</v>
      </c>
      <c r="ED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6">
        <f>IF(CC6=1,5,IF(CC6=2,4,IF(CC6=3,3,IF(CC6=4,2,IF(CC6=5,1,IF(CC6&gt;5,"Inválido",0))))))</f>
        <v>2</v>
      </c>
      <c r="EG6">
        <f>IF(CW6=1,6,IF(CW6=2,5.4,IF(CW6=3,4.2,IF(CW6=4,3.1,IF(CW6=5,2.2,IF(CW6=6,1,IF(CW6&gt;6,"Inválido",0)))))))</f>
        <v>4.2</v>
      </c>
      <c r="EH6">
        <f>IF(AND(CX6=1,CW6=1),6,IF(AND(CX6=1,CW6&lt;7),5,IF(AND(CX6&gt;1,CW6=1),"Inválido",IF(AND(CX6=2,CW6&lt;7),4,IF(AND(CX6=3,CW6&lt;7),3,IF(AND(CX6=4,CW6&lt;7),2,IF(AND(CX6=5,CW6&lt;7),1,0)))))))</f>
        <v>3</v>
      </c>
      <c r="EI6">
        <f>IF(CV6=1,6,IF(CV6=2,5,IF(CV6=3,3,IF(CV6=4,3,IF(CV6=5,2,IF(CV6=6,1,IF(CV6&gt;6,"iNVÁLIDO",0)))))))</f>
        <v>3</v>
      </c>
      <c r="EJ6" s="7">
        <f>IF(CZ6&gt;6,"Inválido",CZ6)</f>
        <v>4</v>
      </c>
      <c r="EK6" s="7">
        <f>IF(DA6&gt;6,"Inválido",DA6)</f>
        <v>5</v>
      </c>
      <c r="EL6">
        <f>IF(DB6=1,6,IF(DB6=2,5,IF(DB6=3,3,IF(DB6=4,3,IF(DB6=5,2,IF(DB6=6,1,IF(DB6&gt;6,"iNVÁLIDO",0)))))))</f>
        <v>3</v>
      </c>
      <c r="EM6">
        <f>IF(DC6=1,6,IF(DC6=2,5,IF(DC6=3,3,IF(DC6=4,3,IF(DC6=5,2,IF(DC6=6,1,IF(DC6&gt;6,"iNVÁLIDO",0)))))))</f>
        <v>3</v>
      </c>
      <c r="EN6" s="7">
        <f>IF(DD6&gt;6,"Inválido",DD6)</f>
        <v>4</v>
      </c>
      <c r="EO6">
        <f>IF(DE6&gt;6,"Inválido",DE6)</f>
        <v>4</v>
      </c>
      <c r="EP6">
        <f>IF(DF6=1,6,IF(DF6=2,5,IF(DF6=3,3,IF(DF6=4,3,IF(DF6=5,2,IF(DF6=6,1,IF(DF6&gt;6,"iNVÁLIDO",0)))))))</f>
        <v>3</v>
      </c>
      <c r="EQ6" s="7">
        <f>IF(DG6&gt;6,"Inválido",DG6)</f>
        <v>4</v>
      </c>
      <c r="ER6">
        <f>IF(DH6&gt;5,"Inválido",DH6)</f>
        <v>3</v>
      </c>
      <c r="ES6">
        <f>IF(DI6&gt;5,"Inválido",DI6)</f>
        <v>4</v>
      </c>
      <c r="ET6">
        <f>IF(DJ6=1,5,IF(DJ6=2,4,IF(DJ6=3,3,IF(DJ6=4,2,IF(DJ6=5,1,IF(DJ6&gt;5,"Inválido",0))))))</f>
        <v>3</v>
      </c>
      <c r="EU6">
        <f>IF(DK6&gt;5,"Inválido",DK6)</f>
        <v>4</v>
      </c>
      <c r="EV6">
        <f>IF(DL6=1,5,IF(DL6=2,4,IF(DL6=3,3,IF(DL6=4,2,IF(DL6=5,1,IF(DL6&gt;5,"Inválido",0))))))</f>
        <v>3</v>
      </c>
      <c r="EW6" s="7">
        <f>SUM(DO6,DP6,DQ6,DR6,DS6,DT6,DU6,DV6,DW6,DX6)</f>
        <v>28</v>
      </c>
      <c r="EX6" s="7">
        <f>(EW6-10)/20*100</f>
        <v>90</v>
      </c>
      <c r="EY6">
        <f>SUM(DY6,DZ6,EA6,EB6)</f>
        <v>8</v>
      </c>
      <c r="EZ6">
        <f>(_2022___Atividade_física__sintomas_de_ansiedade_e_depressão_e_qualidade_de_vida_e[[#This Row],[Aspecto físico]]-4)/4*100</f>
        <v>100</v>
      </c>
      <c r="FA6">
        <f>SUM(EG6,EH6)</f>
        <v>7.2</v>
      </c>
      <c r="FB6">
        <f>(FA6-2)/10*100</f>
        <v>52</v>
      </c>
      <c r="FC6">
        <f>SUM(DM6,ES6,ET6,EU6,EV6)</f>
        <v>16</v>
      </c>
      <c r="FD6" s="7">
        <f>(FC6-5)/20*100</f>
        <v>55.000000000000007</v>
      </c>
      <c r="FE6">
        <f>SUM(EI6,EM6,EO6,EQ6)</f>
        <v>14</v>
      </c>
      <c r="FF6" s="7">
        <f>(FE6-4)/20*100</f>
        <v>50</v>
      </c>
      <c r="FG6">
        <f>SUM(EF6,ER6)</f>
        <v>5</v>
      </c>
      <c r="FH6">
        <f>(FG6-2)/8*100</f>
        <v>37.5</v>
      </c>
      <c r="FI6">
        <f>SUM(EC6,ED6,EE6)</f>
        <v>6</v>
      </c>
      <c r="FJ6" s="7">
        <f>(FI6-3)/3*100</f>
        <v>100</v>
      </c>
      <c r="FK6">
        <f>SUM(EJ6,EK6,EL6,EN6,EP6)</f>
        <v>19</v>
      </c>
      <c r="FL6">
        <f>(FK6-5)/25*100</f>
        <v>56.000000000000007</v>
      </c>
      <c r="FM6">
        <f t="shared" si="0"/>
        <v>4</v>
      </c>
      <c r="FN6" s="7">
        <f t="shared" si="1"/>
        <v>74.25</v>
      </c>
      <c r="FO6" s="7">
        <f t="shared" si="2"/>
        <v>60.875</v>
      </c>
    </row>
    <row r="7" spans="1:171" ht="15" thickBot="1" x14ac:dyDescent="0.35">
      <c r="A7" t="s">
        <v>434</v>
      </c>
      <c r="B7" t="s">
        <v>435</v>
      </c>
      <c r="C7" t="s">
        <v>68</v>
      </c>
      <c r="D7" s="5">
        <v>29976</v>
      </c>
      <c r="E7" s="5">
        <v>44682</v>
      </c>
      <c r="F7" s="1">
        <f>DATEDIF(D6,E6,"Y")</f>
        <v>52</v>
      </c>
      <c r="G7">
        <v>2</v>
      </c>
      <c r="H7">
        <v>2</v>
      </c>
      <c r="I7" t="s">
        <v>238</v>
      </c>
      <c r="J7">
        <v>8</v>
      </c>
      <c r="K7">
        <v>2</v>
      </c>
      <c r="L7" t="s">
        <v>436</v>
      </c>
      <c r="M7" s="1">
        <v>2</v>
      </c>
      <c r="N7">
        <v>1</v>
      </c>
      <c r="O7">
        <v>1</v>
      </c>
      <c r="P7" t="s">
        <v>119</v>
      </c>
      <c r="Q7" s="16">
        <v>2</v>
      </c>
      <c r="R7">
        <v>2</v>
      </c>
      <c r="S7">
        <v>1</v>
      </c>
      <c r="T7">
        <v>2</v>
      </c>
      <c r="U7" t="s">
        <v>86</v>
      </c>
      <c r="V7">
        <v>7</v>
      </c>
      <c r="W7">
        <v>25</v>
      </c>
      <c r="X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7">
        <v>2</v>
      </c>
      <c r="Z7">
        <v>59</v>
      </c>
      <c r="AA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118</v>
      </c>
      <c r="AB7">
        <v>3</v>
      </c>
      <c r="AC7">
        <v>59</v>
      </c>
      <c r="AD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177</v>
      </c>
      <c r="AE7">
        <v>15</v>
      </c>
      <c r="AF7">
        <v>12</v>
      </c>
      <c r="AG7" s="1">
        <f>AVERAGE(_2022___Atividade_física__sintomas_de_ansiedade_e_depressão_e_qualidade_de_vida_e[[#This Row],[a.	Quantas horas no total você gasta sentado durante um dia de semana? ]:[b.	Quantas horas no total você gasta sentado durante um dia de fim de semana?]])</f>
        <v>13.5</v>
      </c>
      <c r="AH7" s="1">
        <f>_2022___Atividade_física__sintomas_de_ansiedade_e_depressão_e_qualidade_de_vida_e[[#This Row],[AFV por semana]]+_2022___Atividade_física__sintomas_de_ansiedade_e_depressão_e_qualidade_de_vida_e[[#This Row],[Média AFM na semana]]</f>
        <v>295</v>
      </c>
      <c r="AI7">
        <v>2</v>
      </c>
      <c r="AJ7">
        <v>2</v>
      </c>
      <c r="AK7">
        <v>0</v>
      </c>
      <c r="AL7">
        <v>1</v>
      </c>
      <c r="AM7">
        <v>1</v>
      </c>
      <c r="AN7">
        <v>0</v>
      </c>
      <c r="AO7">
        <v>2</v>
      </c>
      <c r="AP7">
        <v>0</v>
      </c>
      <c r="AQ7">
        <v>0</v>
      </c>
      <c r="AR7">
        <v>2</v>
      </c>
      <c r="AS7">
        <v>0</v>
      </c>
      <c r="AT7">
        <v>0</v>
      </c>
      <c r="AU7">
        <v>0</v>
      </c>
      <c r="AV7">
        <v>0</v>
      </c>
      <c r="AW7">
        <v>0</v>
      </c>
      <c r="AX7">
        <v>0</v>
      </c>
      <c r="AY7">
        <v>1</v>
      </c>
      <c r="AZ7">
        <v>2</v>
      </c>
      <c r="BA7">
        <v>1</v>
      </c>
      <c r="BB7">
        <v>0</v>
      </c>
      <c r="BC7">
        <v>0</v>
      </c>
      <c r="BD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7">
        <v>1</v>
      </c>
      <c r="BF7">
        <v>1</v>
      </c>
      <c r="BG7">
        <v>1</v>
      </c>
      <c r="BH7">
        <v>1</v>
      </c>
      <c r="BI7">
        <v>0</v>
      </c>
      <c r="BJ7">
        <v>1</v>
      </c>
      <c r="BK7">
        <v>1</v>
      </c>
      <c r="BL7">
        <v>1</v>
      </c>
      <c r="BM7">
        <v>0</v>
      </c>
      <c r="BN7">
        <v>0</v>
      </c>
      <c r="BO7">
        <v>0</v>
      </c>
      <c r="BP7">
        <v>0</v>
      </c>
      <c r="BQ7">
        <v>1</v>
      </c>
      <c r="BR7">
        <v>0</v>
      </c>
      <c r="BS7">
        <v>0</v>
      </c>
      <c r="BT7">
        <v>1</v>
      </c>
      <c r="BU7">
        <v>1</v>
      </c>
      <c r="BV7">
        <v>0</v>
      </c>
      <c r="BW7">
        <v>0</v>
      </c>
      <c r="BX7">
        <v>1</v>
      </c>
      <c r="BY7">
        <v>0</v>
      </c>
      <c r="BZ7">
        <v>1</v>
      </c>
      <c r="CA7">
        <v>1</v>
      </c>
      <c r="CB7" s="1">
        <f>SUM(BE7:BV7,_2022___Atividade_física__sintomas_de_ansiedade_e_depressão_e_qualidade_de_vida_e[[#This Row],[18 considerar essa]:[_20]])</f>
        <v>12</v>
      </c>
      <c r="CC7">
        <v>3</v>
      </c>
      <c r="CD7">
        <v>4</v>
      </c>
      <c r="CE7">
        <v>3</v>
      </c>
      <c r="CF7">
        <v>3</v>
      </c>
      <c r="CG7">
        <v>3</v>
      </c>
      <c r="CH7">
        <v>3</v>
      </c>
      <c r="CI7">
        <v>3</v>
      </c>
      <c r="CJ7">
        <v>3</v>
      </c>
      <c r="CK7">
        <v>3</v>
      </c>
      <c r="CL7">
        <v>3</v>
      </c>
      <c r="CM7">
        <v>3</v>
      </c>
      <c r="CN7">
        <v>3</v>
      </c>
      <c r="CO7">
        <v>1</v>
      </c>
      <c r="CP7">
        <v>1</v>
      </c>
      <c r="CQ7">
        <v>1</v>
      </c>
      <c r="CR7">
        <v>2</v>
      </c>
      <c r="CS7">
        <v>2</v>
      </c>
      <c r="CT7">
        <v>1</v>
      </c>
      <c r="CU7">
        <v>2</v>
      </c>
      <c r="CV7">
        <v>3</v>
      </c>
      <c r="CW7">
        <v>3</v>
      </c>
      <c r="CX7">
        <v>3</v>
      </c>
      <c r="CY7">
        <v>4</v>
      </c>
      <c r="CZ7">
        <v>4</v>
      </c>
      <c r="DA7">
        <v>6</v>
      </c>
      <c r="DB7">
        <v>4</v>
      </c>
      <c r="DC7">
        <v>4</v>
      </c>
      <c r="DD7">
        <v>5</v>
      </c>
      <c r="DE7">
        <v>4</v>
      </c>
      <c r="DF7">
        <v>5</v>
      </c>
      <c r="DG7">
        <v>4</v>
      </c>
      <c r="DH7">
        <v>3</v>
      </c>
      <c r="DI7">
        <v>3</v>
      </c>
      <c r="DJ7">
        <v>2</v>
      </c>
      <c r="DK7">
        <v>2</v>
      </c>
      <c r="DL7">
        <v>4</v>
      </c>
      <c r="DM7">
        <f>IF(CC7=1,5,IF(CC7=2,4.4,IF(CC7=3,3.4,IF(CC7=4,2,IF(CC7=5,1,IF(CC7&gt;5,"Inválido",0))))))</f>
        <v>3.4</v>
      </c>
      <c r="DN7">
        <f>IF(CD7&gt;5,"Inválido",CD7)</f>
        <v>4</v>
      </c>
      <c r="DO7" s="7">
        <f>IF(CE7&gt;3,"Inválido",CE7)</f>
        <v>3</v>
      </c>
      <c r="DP7" s="7">
        <f>IF(CF7&gt;3,"Inválido",CF7)</f>
        <v>3</v>
      </c>
      <c r="DQ7" s="6">
        <f>IF(CG7&gt;3,"Inválido",CG7)</f>
        <v>3</v>
      </c>
      <c r="DR7" s="6">
        <f>IF(CH7&gt;3,"Inválido",CH7)</f>
        <v>3</v>
      </c>
      <c r="DS7" s="6">
        <f>IF(CI7&gt;3,"Inválido",CI7)</f>
        <v>3</v>
      </c>
      <c r="DT7" s="6">
        <f>IF(CJ7&gt;3,"Inválido",CJ7)</f>
        <v>3</v>
      </c>
      <c r="DU7" s="6">
        <f>IF(CK7&gt;3,"Inválido",CK7)</f>
        <v>3</v>
      </c>
      <c r="DV7" s="6">
        <f>IF(CL7&gt;3,"Inválido",CL7)</f>
        <v>3</v>
      </c>
      <c r="DW7" s="6">
        <f>IF(CM7&gt;3,"Inválido",CM7)</f>
        <v>3</v>
      </c>
      <c r="DX7" s="6">
        <f>IF(CN7&gt;3,"Inválido",CN7)</f>
        <v>3</v>
      </c>
      <c r="DY7" s="8">
        <f>IF(CO7&gt;5, "INVALIDO",CO7)</f>
        <v>1</v>
      </c>
      <c r="DZ7" s="8">
        <f>IF(CP7&gt;5, "INVALIDO",CP7)</f>
        <v>1</v>
      </c>
      <c r="EA7" s="8">
        <f>IF(CQ7&gt;5, "INVALIDO",CQ7)</f>
        <v>1</v>
      </c>
      <c r="EB7" s="8">
        <f>IF(CR7&gt;5, "INVALIDO",CR7)</f>
        <v>2</v>
      </c>
      <c r="EC7" s="7">
        <f>IF(CR7&gt;5, "INVALIDO",CR7)</f>
        <v>2</v>
      </c>
      <c r="ED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7">
        <f>IF(CC7=1,5,IF(CC7=2,4,IF(CC7=3,3,IF(CC7=4,2,IF(CC7=5,1,IF(CC7&gt;5,"Inválido",0))))))</f>
        <v>3</v>
      </c>
      <c r="EG7">
        <f>IF(CW7=1,6,IF(CW7=2,5.4,IF(CW7=3,4.2,IF(CW7=4,3.1,IF(CW7=5,2.2,IF(CW7=6,1,IF(CW7&gt;6,"Inválido",0)))))))</f>
        <v>4.2</v>
      </c>
      <c r="EH7">
        <f>IF(AND(CX7=1,CW7=1),6,IF(AND(CX7=1,CW7&lt;7),5,IF(AND(CX7&gt;1,CW7=1),"Inválido",IF(AND(CX7=2,CW7&lt;7),4,IF(AND(CX7=3,CW7&lt;7),3,IF(AND(CX7=4,CW7&lt;7),2,IF(AND(CX7=5,CW7&lt;7),1,0)))))))</f>
        <v>3</v>
      </c>
      <c r="EI7">
        <f>IF(CV7=1,6,IF(CV7=2,5,IF(CV7=3,3,IF(CV7=4,3,IF(CV7=5,2,IF(CV7=6,1,IF(CV7&gt;6,"iNVÁLIDO",0)))))))</f>
        <v>3</v>
      </c>
      <c r="EJ7" s="7">
        <f>IF(CZ7&gt;6,"Inválido",CZ7)</f>
        <v>4</v>
      </c>
      <c r="EK7" s="7">
        <f>IF(DA7&gt;6,"Inválido",DA7)</f>
        <v>6</v>
      </c>
      <c r="EL7">
        <f>IF(DB7=1,6,IF(DB7=2,5,IF(DB7=3,3,IF(DB7=4,3,IF(DB7=5,2,IF(DB7=6,1,IF(DB7&gt;6,"iNVÁLIDO",0)))))))</f>
        <v>3</v>
      </c>
      <c r="EM7">
        <f>IF(DC7=1,6,IF(DC7=2,5,IF(DC7=3,3,IF(DC7=4,3,IF(DC7=5,2,IF(DC7=6,1,IF(DC7&gt;6,"iNVÁLIDO",0)))))))</f>
        <v>3</v>
      </c>
      <c r="EN7" s="7">
        <f>IF(DD7&gt;6,"Inválido",DD7)</f>
        <v>5</v>
      </c>
      <c r="EO7">
        <f>IF(DE7&gt;6,"Inválido",DE7)</f>
        <v>4</v>
      </c>
      <c r="EP7">
        <f>IF(DF7=1,6,IF(DF7=2,5,IF(DF7=3,3,IF(DF7=4,3,IF(DF7=5,2,IF(DF7=6,1,IF(DF7&gt;6,"iNVÁLIDO",0)))))))</f>
        <v>2</v>
      </c>
      <c r="EQ7" s="7">
        <f>IF(DG7&gt;6,"Inválido",DG7)</f>
        <v>4</v>
      </c>
      <c r="ER7">
        <f>IF(DH7&gt;5,"Inválido",DH7)</f>
        <v>3</v>
      </c>
      <c r="ES7">
        <f>IF(DI7&gt;5,"Inválido",DI7)</f>
        <v>3</v>
      </c>
      <c r="ET7">
        <f>IF(DJ7=1,5,IF(DJ7=2,4,IF(DJ7=3,3,IF(DJ7=4,2,IF(DJ7=5,1,IF(DJ7&gt;5,"Inválido",0))))))</f>
        <v>4</v>
      </c>
      <c r="EU7">
        <f>IF(DK7&gt;5,"Inválido",DK7)</f>
        <v>2</v>
      </c>
      <c r="EV7">
        <f>IF(DL7=1,5,IF(DL7=2,4,IF(DL7=3,3,IF(DL7=4,2,IF(DL7=5,1,IF(DL7&gt;5,"Inválido",0))))))</f>
        <v>2</v>
      </c>
      <c r="EW7" s="7">
        <f>SUM(DO7,DP7,DQ7,DR7,DS7,DT7,DU7,DV7,DW7,DX7)</f>
        <v>30</v>
      </c>
      <c r="EX7" s="7">
        <f>(EW7-10)/20*100</f>
        <v>100</v>
      </c>
      <c r="EY7">
        <f>SUM(DY7,DZ7,EA7,EB7)</f>
        <v>5</v>
      </c>
      <c r="EZ7">
        <f>(_2022___Atividade_física__sintomas_de_ansiedade_e_depressão_e_qualidade_de_vida_e[[#This Row],[Aspecto físico]]-4)/4*100</f>
        <v>25</v>
      </c>
      <c r="FA7">
        <f>SUM(EG7,EH7)</f>
        <v>7.2</v>
      </c>
      <c r="FB7">
        <f>(FA7-2)/10*100</f>
        <v>52</v>
      </c>
      <c r="FC7">
        <f>SUM(DM7,ES7,ET7,EU7,EV7)</f>
        <v>14.4</v>
      </c>
      <c r="FD7" s="7">
        <f>(FC7-5)/20*100</f>
        <v>47</v>
      </c>
      <c r="FE7">
        <f>SUM(EI7,EM7,EO7,EQ7)</f>
        <v>14</v>
      </c>
      <c r="FF7" s="7">
        <f>(FE7-4)/20*100</f>
        <v>50</v>
      </c>
      <c r="FG7">
        <f>SUM(EF7,ER7)</f>
        <v>6</v>
      </c>
      <c r="FH7">
        <f>(FG7-2)/8*100</f>
        <v>50</v>
      </c>
      <c r="FI7">
        <f>SUM(EC7,ED7,EE7)</f>
        <v>5</v>
      </c>
      <c r="FJ7" s="7">
        <f>(FI7-3)/3*100</f>
        <v>66.666666666666657</v>
      </c>
      <c r="FK7">
        <f>SUM(EJ7,EK7,EL7,EN7,EP7)</f>
        <v>20</v>
      </c>
      <c r="FL7">
        <f>(FK7-5)/25*100</f>
        <v>60</v>
      </c>
      <c r="FM7">
        <f t="shared" si="0"/>
        <v>4</v>
      </c>
      <c r="FN7" s="7">
        <f t="shared" si="1"/>
        <v>56</v>
      </c>
      <c r="FO7" s="7">
        <f t="shared" si="2"/>
        <v>56.666666666666664</v>
      </c>
    </row>
    <row r="8" spans="1:171" ht="15" thickBot="1" x14ac:dyDescent="0.35">
      <c r="A8" t="s">
        <v>540</v>
      </c>
      <c r="B8" t="s">
        <v>541</v>
      </c>
      <c r="C8" t="s">
        <v>68</v>
      </c>
      <c r="D8" s="5">
        <v>27041</v>
      </c>
      <c r="E8" s="5">
        <v>44682</v>
      </c>
      <c r="F8" s="1">
        <f>DATEDIF(D7,E7,"Y")</f>
        <v>40</v>
      </c>
      <c r="G8">
        <v>2</v>
      </c>
      <c r="H8">
        <v>2</v>
      </c>
      <c r="I8" t="s">
        <v>542</v>
      </c>
      <c r="J8">
        <v>5</v>
      </c>
      <c r="K8">
        <v>1</v>
      </c>
      <c r="L8" t="s">
        <v>543</v>
      </c>
      <c r="M8" s="1">
        <v>2</v>
      </c>
      <c r="N8">
        <v>1</v>
      </c>
      <c r="O8">
        <v>5</v>
      </c>
      <c r="P8" t="s">
        <v>119</v>
      </c>
      <c r="Q8" s="16">
        <v>2</v>
      </c>
      <c r="R8">
        <v>2</v>
      </c>
      <c r="S8">
        <v>2</v>
      </c>
      <c r="T8">
        <v>2</v>
      </c>
      <c r="U8" t="s">
        <v>86</v>
      </c>
      <c r="V8">
        <v>7</v>
      </c>
      <c r="W8">
        <v>20</v>
      </c>
      <c r="X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8">
        <v>0</v>
      </c>
      <c r="Z8">
        <v>0</v>
      </c>
      <c r="AA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8">
        <v>0</v>
      </c>
      <c r="AC8">
        <v>0</v>
      </c>
      <c r="AD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
        <v>1</v>
      </c>
      <c r="AF8">
        <v>7</v>
      </c>
      <c r="AG8" s="1">
        <f>AVERAGE(_2022___Atividade_física__sintomas_de_ansiedade_e_depressão_e_qualidade_de_vida_e[[#This Row],[a.	Quantas horas no total você gasta sentado durante um dia de semana? ]:[b.	Quantas horas no total você gasta sentado durante um dia de fim de semana?]])</f>
        <v>4</v>
      </c>
      <c r="AH8" s="1">
        <f>_2022___Atividade_física__sintomas_de_ansiedade_e_depressão_e_qualidade_de_vida_e[[#This Row],[AFV por semana]]+_2022___Atividade_física__sintomas_de_ansiedade_e_depressão_e_qualidade_de_vida_e[[#This Row],[Média AFM na semana]]</f>
        <v>0</v>
      </c>
      <c r="AI8">
        <v>2</v>
      </c>
      <c r="AJ8">
        <v>3</v>
      </c>
      <c r="AK8">
        <v>2</v>
      </c>
      <c r="AL8">
        <v>3</v>
      </c>
      <c r="AM8">
        <v>0</v>
      </c>
      <c r="AN8">
        <v>1</v>
      </c>
      <c r="AO8">
        <v>0</v>
      </c>
      <c r="AP8">
        <v>2</v>
      </c>
      <c r="AQ8">
        <v>0</v>
      </c>
      <c r="AR8">
        <v>0</v>
      </c>
      <c r="AS8">
        <v>0</v>
      </c>
      <c r="AT8">
        <v>0</v>
      </c>
      <c r="AU8">
        <v>0</v>
      </c>
      <c r="AV8">
        <v>0</v>
      </c>
      <c r="AW8">
        <v>0</v>
      </c>
      <c r="AX8">
        <v>0</v>
      </c>
      <c r="AY8">
        <v>0</v>
      </c>
      <c r="AZ8">
        <v>2</v>
      </c>
      <c r="BA8">
        <v>2</v>
      </c>
      <c r="BB8">
        <v>2</v>
      </c>
      <c r="BC8">
        <v>2</v>
      </c>
      <c r="BD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8">
        <v>1</v>
      </c>
      <c r="BF8">
        <v>1</v>
      </c>
      <c r="BG8">
        <v>1</v>
      </c>
      <c r="BH8">
        <v>1</v>
      </c>
      <c r="BI8">
        <v>1</v>
      </c>
      <c r="BJ8">
        <v>3</v>
      </c>
      <c r="BK8">
        <v>0</v>
      </c>
      <c r="BL8">
        <v>0</v>
      </c>
      <c r="BM8">
        <v>0</v>
      </c>
      <c r="BN8">
        <v>1</v>
      </c>
      <c r="BO8">
        <v>1</v>
      </c>
      <c r="BP8">
        <v>3</v>
      </c>
      <c r="BQ8">
        <v>2</v>
      </c>
      <c r="BR8">
        <v>0</v>
      </c>
      <c r="BS8">
        <v>2</v>
      </c>
      <c r="BT8">
        <v>2</v>
      </c>
      <c r="BU8">
        <v>1</v>
      </c>
      <c r="BV8">
        <v>1</v>
      </c>
      <c r="BW8">
        <v>0</v>
      </c>
      <c r="BX8">
        <v>2</v>
      </c>
      <c r="BY8">
        <f>_2022___Atividade_física__sintomas_de_ansiedade_e_depressão_e_qualidade_de_vida_e[[#This Row],[_18]]</f>
        <v>0</v>
      </c>
      <c r="BZ8">
        <v>1</v>
      </c>
      <c r="CA8">
        <v>3</v>
      </c>
      <c r="CB8" s="1">
        <f>SUM(BE8:BV8,_2022___Atividade_física__sintomas_de_ansiedade_e_depressão_e_qualidade_de_vida_e[[#This Row],[18 considerar essa]:[_20]])</f>
        <v>25</v>
      </c>
      <c r="CC8">
        <v>4</v>
      </c>
      <c r="CD8">
        <v>4</v>
      </c>
      <c r="CE8">
        <v>2</v>
      </c>
      <c r="CF8">
        <v>2</v>
      </c>
      <c r="CG8">
        <v>2</v>
      </c>
      <c r="CH8">
        <v>2</v>
      </c>
      <c r="CI8">
        <v>2</v>
      </c>
      <c r="CJ8">
        <v>1</v>
      </c>
      <c r="CK8">
        <v>1</v>
      </c>
      <c r="CL8">
        <v>1</v>
      </c>
      <c r="CM8">
        <v>1</v>
      </c>
      <c r="CN8">
        <v>2</v>
      </c>
      <c r="CO8">
        <v>1</v>
      </c>
      <c r="CP8">
        <v>1</v>
      </c>
      <c r="CQ8">
        <v>1</v>
      </c>
      <c r="CR8">
        <v>2</v>
      </c>
      <c r="CS8">
        <v>1</v>
      </c>
      <c r="CT8">
        <v>1</v>
      </c>
      <c r="CU8">
        <v>1</v>
      </c>
      <c r="CV8">
        <v>3</v>
      </c>
      <c r="CW8">
        <v>3</v>
      </c>
      <c r="CX8">
        <v>3</v>
      </c>
      <c r="CY8">
        <v>5</v>
      </c>
      <c r="CZ8">
        <v>2</v>
      </c>
      <c r="DA8">
        <v>4</v>
      </c>
      <c r="DB8">
        <v>6</v>
      </c>
      <c r="DC8">
        <v>5</v>
      </c>
      <c r="DD8">
        <v>1</v>
      </c>
      <c r="DE8">
        <v>1</v>
      </c>
      <c r="DF8">
        <v>6</v>
      </c>
      <c r="DG8">
        <v>1</v>
      </c>
      <c r="DH8">
        <v>3</v>
      </c>
      <c r="DI8">
        <v>5</v>
      </c>
      <c r="DJ8">
        <v>1</v>
      </c>
      <c r="DK8">
        <v>3</v>
      </c>
      <c r="DL8">
        <v>3</v>
      </c>
      <c r="DM8">
        <f>IF(CC8=1,5,IF(CC8=2,4.4,IF(CC8=3,3.4,IF(CC8=4,2,IF(CC8=5,1,IF(CC8&gt;5,"Inválido",0))))))</f>
        <v>2</v>
      </c>
      <c r="DN8">
        <f>IF(CD8&gt;5,"Inválido",CD8)</f>
        <v>4</v>
      </c>
      <c r="DO8" s="7">
        <f>IF(CE8&gt;3,"Inválido",CE8)</f>
        <v>2</v>
      </c>
      <c r="DP8" s="7">
        <f>IF(CF8&gt;3,"Inválido",CF8)</f>
        <v>2</v>
      </c>
      <c r="DQ8" s="6">
        <f>IF(CG8&gt;3,"Inválido",CG8)</f>
        <v>2</v>
      </c>
      <c r="DR8" s="6">
        <f>IF(CH8&gt;3,"Inválido",CH8)</f>
        <v>2</v>
      </c>
      <c r="DS8" s="6">
        <f>IF(CI8&gt;3,"Inválido",CI8)</f>
        <v>2</v>
      </c>
      <c r="DT8" s="6">
        <f>IF(CJ8&gt;3,"Inválido",CJ8)</f>
        <v>1</v>
      </c>
      <c r="DU8" s="6">
        <f>IF(CK8&gt;3,"Inválido",CK8)</f>
        <v>1</v>
      </c>
      <c r="DV8" s="6">
        <f>IF(CL8&gt;3,"Inválido",CL8)</f>
        <v>1</v>
      </c>
      <c r="DW8" s="6">
        <f>IF(CM8&gt;3,"Inválido",CM8)</f>
        <v>1</v>
      </c>
      <c r="DX8" s="6">
        <f>IF(CN8&gt;3,"Inválido",CN8)</f>
        <v>2</v>
      </c>
      <c r="DY8" s="8">
        <f>IF(CO8&gt;5, "INVALIDO",CO8)</f>
        <v>1</v>
      </c>
      <c r="DZ8" s="8">
        <f>IF(CP8&gt;5, "INVALIDO",CP8)</f>
        <v>1</v>
      </c>
      <c r="EA8" s="8">
        <f>IF(CQ8&gt;5, "INVALIDO",CQ8)</f>
        <v>1</v>
      </c>
      <c r="EB8" s="8">
        <f>IF(CR8&gt;5, "INVALIDO",CR8)</f>
        <v>2</v>
      </c>
      <c r="EC8" s="7">
        <f>IF(CR8&gt;5, "INVALIDO",CR8)</f>
        <v>2</v>
      </c>
      <c r="ED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8">
        <f>IF(CC8=1,5,IF(CC8=2,4,IF(CC8=3,3,IF(CC8=4,2,IF(CC8=5,1,IF(CC8&gt;5,"Inválido",0))))))</f>
        <v>2</v>
      </c>
      <c r="EG8">
        <f>IF(CW8=1,6,IF(CW8=2,5.4,IF(CW8=3,4.2,IF(CW8=4,3.1,IF(CW8=5,2.2,IF(CW8=6,1,IF(CW8&gt;6,"Inválido",0)))))))</f>
        <v>4.2</v>
      </c>
      <c r="EH8">
        <f>IF(AND(CX8=1,CW8=1),6,IF(AND(CX8=1,CW8&lt;7),5,IF(AND(CX8&gt;1,CW8=1),"Inválido",IF(AND(CX8=2,CW8&lt;7),4,IF(AND(CX8=3,CW8&lt;7),3,IF(AND(CX8=4,CW8&lt;7),2,IF(AND(CX8=5,CW8&lt;7),1,0)))))))</f>
        <v>3</v>
      </c>
      <c r="EI8">
        <f>IF(CV8=1,6,IF(CV8=2,5,IF(CV8=3,3,IF(CV8=4,3,IF(CV8=5,2,IF(CV8=6,1,IF(CV8&gt;6,"iNVÁLIDO",0)))))))</f>
        <v>3</v>
      </c>
      <c r="EJ8" s="7">
        <f>IF(CZ8&gt;6,"Inválido",CZ8)</f>
        <v>2</v>
      </c>
      <c r="EK8" s="7">
        <f>IF(DA8&gt;6,"Inválido",DA8)</f>
        <v>4</v>
      </c>
      <c r="EL8">
        <f>IF(DB8=1,6,IF(DB8=2,5,IF(DB8=3,3,IF(DB8=4,3,IF(DB8=5,2,IF(DB8=6,1,IF(DB8&gt;6,"iNVÁLIDO",0)))))))</f>
        <v>1</v>
      </c>
      <c r="EM8">
        <f>IF(DC8=1,6,IF(DC8=2,5,IF(DC8=3,3,IF(DC8=4,3,IF(DC8=5,2,IF(DC8=6,1,IF(DC8&gt;6,"iNVÁLIDO",0)))))))</f>
        <v>2</v>
      </c>
      <c r="EN8" s="7">
        <f>IF(DD8&gt;6,"Inválido",DD8)</f>
        <v>1</v>
      </c>
      <c r="EO8">
        <f>IF(DE8&gt;6,"Inválido",DE8)</f>
        <v>1</v>
      </c>
      <c r="EP8">
        <f>IF(DF8=1,6,IF(DF8=2,5,IF(DF8=3,3,IF(DF8=4,3,IF(DF8=5,2,IF(DF8=6,1,IF(DF8&gt;6,"iNVÁLIDO",0)))))))</f>
        <v>1</v>
      </c>
      <c r="EQ8" s="7">
        <f>IF(DG8&gt;6,"Inválido",DG8)</f>
        <v>1</v>
      </c>
      <c r="ER8">
        <f>IF(DH8&gt;5,"Inválido",DH8)</f>
        <v>3</v>
      </c>
      <c r="ES8">
        <f>IF(DI8&gt;5,"Inválido",DI8)</f>
        <v>5</v>
      </c>
      <c r="ET8">
        <f>IF(DJ8=1,5,IF(DJ8=2,4,IF(DJ8=3,3,IF(DJ8=4,2,IF(DJ8=5,1,IF(DJ8&gt;5,"Inválido",0))))))</f>
        <v>5</v>
      </c>
      <c r="EU8">
        <f>IF(DK8&gt;5,"Inválido",DK8)</f>
        <v>3</v>
      </c>
      <c r="EV8">
        <f>IF(DL8=1,5,IF(DL8=2,4,IF(DL8=3,3,IF(DL8=4,2,IF(DL8=5,1,IF(DL8&gt;5,"Inválido",0))))))</f>
        <v>3</v>
      </c>
      <c r="EW8" s="7">
        <f>SUM(DO8,DP8,DQ8,DR8,DS8,DT8,DU8,DV8,DW8,DX8)</f>
        <v>16</v>
      </c>
      <c r="EX8" s="7">
        <f>(EW8-10)/20*100</f>
        <v>30</v>
      </c>
      <c r="EY8">
        <f>SUM(DY8,DZ8,EA8,EB8)</f>
        <v>5</v>
      </c>
      <c r="EZ8">
        <f>(_2022___Atividade_física__sintomas_de_ansiedade_e_depressão_e_qualidade_de_vida_e[[#This Row],[Aspecto físico]]-4)/4*100</f>
        <v>25</v>
      </c>
      <c r="FA8">
        <f>SUM(EG8,EH8)</f>
        <v>7.2</v>
      </c>
      <c r="FB8">
        <f>(FA8-2)/10*100</f>
        <v>52</v>
      </c>
      <c r="FC8">
        <f>SUM(DM8,ES8,ET8,EU8,EV8)</f>
        <v>18</v>
      </c>
      <c r="FD8" s="7">
        <f>(FC8-5)/20*100</f>
        <v>65</v>
      </c>
      <c r="FE8">
        <f>SUM(EI8,EM8,EO8,EQ8)</f>
        <v>7</v>
      </c>
      <c r="FF8" s="7">
        <f>(FE8-4)/20*100</f>
        <v>15</v>
      </c>
      <c r="FG8">
        <f>SUM(EF8,ER8)</f>
        <v>5</v>
      </c>
      <c r="FH8">
        <f>(FG8-2)/8*100</f>
        <v>37.5</v>
      </c>
      <c r="FI8">
        <f>SUM(EC8,ED8,EE8)</f>
        <v>4</v>
      </c>
      <c r="FJ8" s="7">
        <f>(FI8-3)/3*100</f>
        <v>33.333333333333329</v>
      </c>
      <c r="FK8">
        <f>SUM(EJ8,EK8,EL8,EN8,EP8)</f>
        <v>9</v>
      </c>
      <c r="FL8">
        <f>(FK8-5)/25*100</f>
        <v>16</v>
      </c>
      <c r="FM8">
        <f t="shared" si="0"/>
        <v>4</v>
      </c>
      <c r="FN8" s="7">
        <f t="shared" si="1"/>
        <v>43</v>
      </c>
      <c r="FO8" s="7">
        <f t="shared" si="2"/>
        <v>25.458333333333332</v>
      </c>
    </row>
    <row r="9" spans="1:171" ht="15" thickBot="1" x14ac:dyDescent="0.35">
      <c r="A9" t="s">
        <v>549</v>
      </c>
      <c r="B9" t="s">
        <v>550</v>
      </c>
      <c r="C9" t="s">
        <v>68</v>
      </c>
      <c r="D9" s="5">
        <v>24971</v>
      </c>
      <c r="E9" s="5">
        <v>44682</v>
      </c>
      <c r="F9" s="1">
        <f>DATEDIF(D8,E8,"Y")</f>
        <v>48</v>
      </c>
      <c r="G9">
        <v>2</v>
      </c>
      <c r="H9">
        <v>2</v>
      </c>
      <c r="I9" t="s">
        <v>74</v>
      </c>
      <c r="J9">
        <v>12</v>
      </c>
      <c r="K9">
        <v>2</v>
      </c>
      <c r="L9" t="s">
        <v>551</v>
      </c>
      <c r="M9" s="1">
        <v>2</v>
      </c>
      <c r="N9">
        <v>1</v>
      </c>
      <c r="O9">
        <v>3</v>
      </c>
      <c r="P9" t="s">
        <v>119</v>
      </c>
      <c r="Q9" s="16">
        <v>3</v>
      </c>
      <c r="R9">
        <v>1</v>
      </c>
      <c r="S9">
        <v>2</v>
      </c>
      <c r="T9">
        <v>2</v>
      </c>
      <c r="U9" t="s">
        <v>71</v>
      </c>
      <c r="V9">
        <v>1</v>
      </c>
      <c r="W9">
        <v>39</v>
      </c>
      <c r="X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9">
        <v>1</v>
      </c>
      <c r="Z9">
        <v>29</v>
      </c>
      <c r="AA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v>
      </c>
      <c r="AB9">
        <v>2</v>
      </c>
      <c r="AC9">
        <v>25</v>
      </c>
      <c r="AD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50</v>
      </c>
      <c r="AE9">
        <v>8</v>
      </c>
      <c r="AF9">
        <v>4</v>
      </c>
      <c r="AG9" s="1">
        <f>AVERAGE(_2022___Atividade_física__sintomas_de_ansiedade_e_depressão_e_qualidade_de_vida_e[[#This Row],[a.	Quantas horas no total você gasta sentado durante um dia de semana? ]:[b.	Quantas horas no total você gasta sentado durante um dia de fim de semana?]])</f>
        <v>6</v>
      </c>
      <c r="AH9" s="1">
        <f>_2022___Atividade_física__sintomas_de_ansiedade_e_depressão_e_qualidade_de_vida_e[[#This Row],[AFV por semana]]+_2022___Atividade_física__sintomas_de_ansiedade_e_depressão_e_qualidade_de_vida_e[[#This Row],[Média AFM na semana]]</f>
        <v>79</v>
      </c>
      <c r="AI9">
        <v>1</v>
      </c>
      <c r="AJ9">
        <v>1</v>
      </c>
      <c r="AK9">
        <v>0</v>
      </c>
      <c r="AL9">
        <v>1</v>
      </c>
      <c r="AM9">
        <v>1</v>
      </c>
      <c r="AN9">
        <v>1</v>
      </c>
      <c r="AO9">
        <v>1</v>
      </c>
      <c r="AP9">
        <v>1</v>
      </c>
      <c r="AQ9">
        <v>0</v>
      </c>
      <c r="AR9">
        <v>1</v>
      </c>
      <c r="AS9">
        <v>1</v>
      </c>
      <c r="AT9">
        <v>0</v>
      </c>
      <c r="AU9">
        <v>0</v>
      </c>
      <c r="AV9">
        <v>1</v>
      </c>
      <c r="AW9">
        <v>1</v>
      </c>
      <c r="AX9">
        <v>0</v>
      </c>
      <c r="AY9">
        <v>0</v>
      </c>
      <c r="AZ9">
        <v>0</v>
      </c>
      <c r="BA9">
        <v>1</v>
      </c>
      <c r="BB9">
        <v>1</v>
      </c>
      <c r="BC9">
        <v>1</v>
      </c>
      <c r="BD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9">
        <v>2</v>
      </c>
      <c r="BF9">
        <v>3</v>
      </c>
      <c r="BG9">
        <v>3</v>
      </c>
      <c r="BH9">
        <v>3</v>
      </c>
      <c r="BI9">
        <v>3</v>
      </c>
      <c r="BJ9">
        <v>0</v>
      </c>
      <c r="BK9">
        <v>2</v>
      </c>
      <c r="BL9">
        <v>3</v>
      </c>
      <c r="BM9">
        <v>1</v>
      </c>
      <c r="BN9">
        <v>1</v>
      </c>
      <c r="BO9">
        <v>1</v>
      </c>
      <c r="BP9">
        <v>2</v>
      </c>
      <c r="BQ9">
        <v>2</v>
      </c>
      <c r="BR9">
        <v>1</v>
      </c>
      <c r="BS9">
        <v>2</v>
      </c>
      <c r="BT9">
        <v>3</v>
      </c>
      <c r="BU9">
        <v>3</v>
      </c>
      <c r="BV9">
        <v>1</v>
      </c>
      <c r="BW9">
        <v>0</v>
      </c>
      <c r="BX9">
        <v>1</v>
      </c>
      <c r="BY9">
        <v>0</v>
      </c>
      <c r="BZ9">
        <v>1</v>
      </c>
      <c r="CA9">
        <v>3</v>
      </c>
      <c r="CB9" s="1">
        <f>SUM(BE9:BV9,_2022___Atividade_física__sintomas_de_ansiedade_e_depressão_e_qualidade_de_vida_e[[#This Row],[18 considerar essa]:[_20]])</f>
        <v>40</v>
      </c>
      <c r="CC9">
        <v>4</v>
      </c>
      <c r="CD9">
        <v>4</v>
      </c>
      <c r="CE9">
        <v>1</v>
      </c>
      <c r="CF9">
        <v>2</v>
      </c>
      <c r="CG9">
        <v>2</v>
      </c>
      <c r="CH9">
        <v>1</v>
      </c>
      <c r="CI9">
        <v>2</v>
      </c>
      <c r="CJ9">
        <v>1</v>
      </c>
      <c r="CK9">
        <v>1</v>
      </c>
      <c r="CL9">
        <v>1</v>
      </c>
      <c r="CM9">
        <v>2</v>
      </c>
      <c r="CN9">
        <v>2</v>
      </c>
      <c r="CO9">
        <v>1</v>
      </c>
      <c r="CP9">
        <v>1</v>
      </c>
      <c r="CQ9">
        <v>1</v>
      </c>
      <c r="CR9">
        <v>1</v>
      </c>
      <c r="CS9">
        <v>1</v>
      </c>
      <c r="CT9">
        <v>1</v>
      </c>
      <c r="CU9">
        <v>1</v>
      </c>
      <c r="CV9">
        <v>4</v>
      </c>
      <c r="CW9">
        <v>5</v>
      </c>
      <c r="CX9">
        <v>4</v>
      </c>
      <c r="CY9">
        <v>4</v>
      </c>
      <c r="CZ9">
        <v>3</v>
      </c>
      <c r="DA9">
        <v>3</v>
      </c>
      <c r="DB9">
        <v>6</v>
      </c>
      <c r="DC9">
        <v>5</v>
      </c>
      <c r="DD9">
        <v>5</v>
      </c>
      <c r="DE9">
        <v>5</v>
      </c>
      <c r="DF9">
        <v>6</v>
      </c>
      <c r="DG9">
        <v>6</v>
      </c>
      <c r="DH9">
        <v>1</v>
      </c>
      <c r="DI9">
        <v>4</v>
      </c>
      <c r="DJ9">
        <v>3</v>
      </c>
      <c r="DK9">
        <v>2</v>
      </c>
      <c r="DL9">
        <v>5</v>
      </c>
      <c r="DM9">
        <f>IF(CC9=1,5,IF(CC9=2,4.4,IF(CC9=3,3.4,IF(CC9=4,2,IF(CC9=5,1,IF(CC9&gt;5,"Inválido",0))))))</f>
        <v>2</v>
      </c>
      <c r="DN9">
        <f>IF(CD9&gt;5,"Inválido",CD9)</f>
        <v>4</v>
      </c>
      <c r="DO9" s="7">
        <f>IF(CE9&gt;3,"Inválido",CE9)</f>
        <v>1</v>
      </c>
      <c r="DP9" s="7">
        <f>IF(CF9&gt;3,"Inválido",CF9)</f>
        <v>2</v>
      </c>
      <c r="DQ9" s="6">
        <f>IF(CG9&gt;3,"Inválido",CG9)</f>
        <v>2</v>
      </c>
      <c r="DR9" s="6">
        <f>IF(CH9&gt;3,"Inválido",CH9)</f>
        <v>1</v>
      </c>
      <c r="DS9" s="6">
        <f>IF(CI9&gt;3,"Inválido",CI9)</f>
        <v>2</v>
      </c>
      <c r="DT9" s="6">
        <f>IF(CJ9&gt;3,"Inválido",CJ9)</f>
        <v>1</v>
      </c>
      <c r="DU9" s="6">
        <f>IF(CK9&gt;3,"Inválido",CK9)</f>
        <v>1</v>
      </c>
      <c r="DV9" s="6">
        <f>IF(CL9&gt;3,"Inválido",CL9)</f>
        <v>1</v>
      </c>
      <c r="DW9" s="6">
        <f>IF(CM9&gt;3,"Inválido",CM9)</f>
        <v>2</v>
      </c>
      <c r="DX9" s="6">
        <f>IF(CN9&gt;3,"Inválido",CN9)</f>
        <v>2</v>
      </c>
      <c r="DY9" s="8">
        <f>IF(CO9&gt;5, "INVALIDO",CO9)</f>
        <v>1</v>
      </c>
      <c r="DZ9" s="8">
        <f>IF(CP9&gt;5, "INVALIDO",CP9)</f>
        <v>1</v>
      </c>
      <c r="EA9" s="8">
        <f>IF(CQ9&gt;5, "INVALIDO",CQ9)</f>
        <v>1</v>
      </c>
      <c r="EB9" s="8">
        <f>IF(CR9&gt;5, "INVALIDO",CR9)</f>
        <v>1</v>
      </c>
      <c r="EC9" s="7">
        <f>IF(CR9&gt;5, "INVALIDO",CR9)</f>
        <v>1</v>
      </c>
      <c r="ED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
        <f>IF(CC9=1,5,IF(CC9=2,4,IF(CC9=3,3,IF(CC9=4,2,IF(CC9=5,1,IF(CC9&gt;5,"Inválido",0))))))</f>
        <v>2</v>
      </c>
      <c r="EG9">
        <f>IF(CW9=1,6,IF(CW9=2,5.4,IF(CW9=3,4.2,IF(CW9=4,3.1,IF(CW9=5,2.2,IF(CW9=6,1,IF(CW9&gt;6,"Inválido",0)))))))</f>
        <v>2.2000000000000002</v>
      </c>
      <c r="EH9">
        <f>IF(AND(CX9=1,CW9=1),6,IF(AND(CX9=1,CW9&lt;7),5,IF(AND(CX9&gt;1,CW9=1),"Inválido",IF(AND(CX9=2,CW9&lt;7),4,IF(AND(CX9=3,CW9&lt;7),3,IF(AND(CX9=4,CW9&lt;7),2,IF(AND(CX9=5,CW9&lt;7),1,0)))))))</f>
        <v>2</v>
      </c>
      <c r="EI9">
        <f>IF(CV9=1,6,IF(CV9=2,5,IF(CV9=3,3,IF(CV9=4,3,IF(CV9=5,2,IF(CV9=6,1,IF(CV9&gt;6,"iNVÁLIDO",0)))))))</f>
        <v>3</v>
      </c>
      <c r="EJ9" s="7">
        <f>IF(CZ9&gt;6,"Inválido",CZ9)</f>
        <v>3</v>
      </c>
      <c r="EK9" s="7">
        <f>IF(DA9&gt;6,"Inválido",DA9)</f>
        <v>3</v>
      </c>
      <c r="EL9">
        <f>IF(DB9=1,6,IF(DB9=2,5,IF(DB9=3,3,IF(DB9=4,3,IF(DB9=5,2,IF(DB9=6,1,IF(DB9&gt;6,"iNVÁLIDO",0)))))))</f>
        <v>1</v>
      </c>
      <c r="EM9">
        <f>IF(DC9=1,6,IF(DC9=2,5,IF(DC9=3,3,IF(DC9=4,3,IF(DC9=5,2,IF(DC9=6,1,IF(DC9&gt;6,"iNVÁLIDO",0)))))))</f>
        <v>2</v>
      </c>
      <c r="EN9" s="7">
        <f>IF(DD9&gt;6,"Inválido",DD9)</f>
        <v>5</v>
      </c>
      <c r="EO9">
        <f>IF(DE9&gt;6,"Inválido",DE9)</f>
        <v>5</v>
      </c>
      <c r="EP9">
        <f>IF(DF9=1,6,IF(DF9=2,5,IF(DF9=3,3,IF(DF9=4,3,IF(DF9=5,2,IF(DF9=6,1,IF(DF9&gt;6,"iNVÁLIDO",0)))))))</f>
        <v>1</v>
      </c>
      <c r="EQ9" s="7">
        <f>IF(DG9&gt;6,"Inválido",DG9)</f>
        <v>6</v>
      </c>
      <c r="ER9">
        <f>IF(DH9&gt;5,"Inválido",DH9)</f>
        <v>1</v>
      </c>
      <c r="ES9">
        <f>IF(DI9&gt;5,"Inválido",DI9)</f>
        <v>4</v>
      </c>
      <c r="ET9">
        <f>IF(DJ9=1,5,IF(DJ9=2,4,IF(DJ9=3,3,IF(DJ9=4,2,IF(DJ9=5,1,IF(DJ9&gt;5,"Inválido",0))))))</f>
        <v>3</v>
      </c>
      <c r="EU9">
        <f>IF(DK9&gt;5,"Inválido",DK9)</f>
        <v>2</v>
      </c>
      <c r="EV9">
        <f>IF(DL9=1,5,IF(DL9=2,4,IF(DL9=3,3,IF(DL9=4,2,IF(DL9=5,1,IF(DL9&gt;5,"Inválido",0))))))</f>
        <v>1</v>
      </c>
      <c r="EW9" s="7">
        <f>SUM(DO9,DP9,DQ9,DR9,DS9,DT9,DU9,DV9,DW9,DX9)</f>
        <v>15</v>
      </c>
      <c r="EX9" s="7">
        <f>(EW9-10)/20*100</f>
        <v>25</v>
      </c>
      <c r="EY9">
        <f>SUM(DY9,DZ9,EA9,EB9)</f>
        <v>4</v>
      </c>
      <c r="EZ9">
        <f>(_2022___Atividade_física__sintomas_de_ansiedade_e_depressão_e_qualidade_de_vida_e[[#This Row],[Aspecto físico]]-4)/4*100</f>
        <v>0</v>
      </c>
      <c r="FA9">
        <f>SUM(EG9,EH9)</f>
        <v>4.2</v>
      </c>
      <c r="FB9">
        <f>(FA9-2)/10*100</f>
        <v>22.000000000000004</v>
      </c>
      <c r="FC9">
        <f>SUM(DM9,ES9,ET9,EU9,EV9)</f>
        <v>12</v>
      </c>
      <c r="FD9" s="7">
        <f>(FC9-5)/20*100</f>
        <v>35</v>
      </c>
      <c r="FE9">
        <f>SUM(EI9,EM9,EO9,EQ9)</f>
        <v>16</v>
      </c>
      <c r="FF9" s="7">
        <f>(FE9-4)/20*100</f>
        <v>60</v>
      </c>
      <c r="FG9">
        <f>SUM(EF9,ER9)</f>
        <v>3</v>
      </c>
      <c r="FH9">
        <f>(FG9-2)/8*100</f>
        <v>12.5</v>
      </c>
      <c r="FI9">
        <f>SUM(EC9,ED9,EE9)</f>
        <v>3</v>
      </c>
      <c r="FJ9" s="7">
        <f>(FI9-3)/3*100</f>
        <v>0</v>
      </c>
      <c r="FK9">
        <f>SUM(EJ9,EK9,EL9,EN9,EP9)</f>
        <v>13</v>
      </c>
      <c r="FL9">
        <f>(FK9-5)/25*100</f>
        <v>32</v>
      </c>
      <c r="FM9">
        <f t="shared" si="0"/>
        <v>4</v>
      </c>
      <c r="FN9" s="7">
        <f t="shared" si="1"/>
        <v>20.5</v>
      </c>
      <c r="FO9" s="7">
        <f t="shared" si="2"/>
        <v>26.125</v>
      </c>
    </row>
    <row r="10" spans="1:171" ht="15" thickBot="1" x14ac:dyDescent="0.35">
      <c r="A10" t="s">
        <v>653</v>
      </c>
      <c r="B10" t="s">
        <v>654</v>
      </c>
      <c r="C10" t="s">
        <v>68</v>
      </c>
      <c r="D10" s="5">
        <v>21735</v>
      </c>
      <c r="E10" s="5">
        <v>44682</v>
      </c>
      <c r="F10" s="1">
        <f>DATEDIF(D9,E9,"Y")</f>
        <v>53</v>
      </c>
      <c r="G10">
        <v>2</v>
      </c>
      <c r="H10">
        <v>2</v>
      </c>
      <c r="I10" t="s">
        <v>79</v>
      </c>
      <c r="J10">
        <v>12</v>
      </c>
      <c r="K10">
        <v>2</v>
      </c>
      <c r="L10" t="s">
        <v>655</v>
      </c>
      <c r="M10" s="1">
        <v>2</v>
      </c>
      <c r="N10">
        <v>1</v>
      </c>
      <c r="O10">
        <v>3</v>
      </c>
      <c r="P10" t="s">
        <v>119</v>
      </c>
      <c r="Q10" s="16">
        <v>3</v>
      </c>
      <c r="R10">
        <v>1</v>
      </c>
      <c r="S10">
        <v>1</v>
      </c>
      <c r="T10">
        <v>2</v>
      </c>
      <c r="U10" t="s">
        <v>86</v>
      </c>
      <c r="V10">
        <v>3</v>
      </c>
      <c r="W10">
        <v>20</v>
      </c>
      <c r="X1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10">
        <v>3</v>
      </c>
      <c r="Z10">
        <v>0</v>
      </c>
      <c r="AA1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
        <v>3</v>
      </c>
      <c r="AC10">
        <v>49</v>
      </c>
      <c r="AD1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147</v>
      </c>
      <c r="AE10">
        <v>4</v>
      </c>
      <c r="AF10">
        <v>2</v>
      </c>
      <c r="AG10" s="1">
        <f>AVERAGE(_2022___Atividade_física__sintomas_de_ansiedade_e_depressão_e_qualidade_de_vida_e[[#This Row],[a.	Quantas horas no total você gasta sentado durante um dia de semana? ]:[b.	Quantas horas no total você gasta sentado durante um dia de fim de semana?]])</f>
        <v>3</v>
      </c>
      <c r="AH10" s="1">
        <f>_2022___Atividade_física__sintomas_de_ansiedade_e_depressão_e_qualidade_de_vida_e[[#This Row],[AFV por semana]]+_2022___Atividade_física__sintomas_de_ansiedade_e_depressão_e_qualidade_de_vida_e[[#This Row],[Média AFM na semana]]</f>
        <v>147</v>
      </c>
      <c r="AI10">
        <v>1</v>
      </c>
      <c r="AJ10">
        <v>2</v>
      </c>
      <c r="AK10">
        <v>1</v>
      </c>
      <c r="AL10">
        <v>0</v>
      </c>
      <c r="AM10">
        <v>0</v>
      </c>
      <c r="AN10">
        <v>1</v>
      </c>
      <c r="AO10">
        <v>2</v>
      </c>
      <c r="AP10">
        <v>0</v>
      </c>
      <c r="AQ10">
        <v>0</v>
      </c>
      <c r="AR10">
        <v>0</v>
      </c>
      <c r="AS10">
        <v>1</v>
      </c>
      <c r="AT10">
        <v>0</v>
      </c>
      <c r="AU10">
        <v>0</v>
      </c>
      <c r="AV10">
        <v>1</v>
      </c>
      <c r="AW10">
        <v>2</v>
      </c>
      <c r="AX10">
        <v>0</v>
      </c>
      <c r="AY10">
        <v>0</v>
      </c>
      <c r="AZ10">
        <v>2</v>
      </c>
      <c r="BA10">
        <v>0</v>
      </c>
      <c r="BB10">
        <v>0</v>
      </c>
      <c r="BC10">
        <v>0</v>
      </c>
      <c r="BD1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10">
        <v>1</v>
      </c>
      <c r="BF10">
        <v>0</v>
      </c>
      <c r="BG10">
        <v>1</v>
      </c>
      <c r="BH10">
        <v>0</v>
      </c>
      <c r="BI10">
        <v>1</v>
      </c>
      <c r="BJ10">
        <v>0</v>
      </c>
      <c r="BK10">
        <v>0</v>
      </c>
      <c r="BL10">
        <v>1</v>
      </c>
      <c r="BM10">
        <v>0</v>
      </c>
      <c r="BN10">
        <v>0</v>
      </c>
      <c r="BO10">
        <v>1</v>
      </c>
      <c r="BP10">
        <v>1</v>
      </c>
      <c r="BQ10">
        <v>1</v>
      </c>
      <c r="BR10">
        <v>1</v>
      </c>
      <c r="BS10">
        <v>1</v>
      </c>
      <c r="BT10">
        <v>1</v>
      </c>
      <c r="BU10">
        <v>1</v>
      </c>
      <c r="BV10">
        <v>0</v>
      </c>
      <c r="BW10">
        <v>0</v>
      </c>
      <c r="BX10">
        <v>1</v>
      </c>
      <c r="BY10">
        <v>0</v>
      </c>
      <c r="BZ10">
        <v>1</v>
      </c>
      <c r="CA10">
        <v>1</v>
      </c>
      <c r="CB10" s="1">
        <f>SUM(BE10:BV10,_2022___Atividade_física__sintomas_de_ansiedade_e_depressão_e_qualidade_de_vida_e[[#This Row],[18 considerar essa]:[_20]])</f>
        <v>13</v>
      </c>
      <c r="CC10">
        <v>3</v>
      </c>
      <c r="CD10">
        <v>4</v>
      </c>
      <c r="CE10">
        <v>2</v>
      </c>
      <c r="CF10">
        <v>2</v>
      </c>
      <c r="CG10">
        <v>2</v>
      </c>
      <c r="CH10">
        <v>2</v>
      </c>
      <c r="CI10">
        <v>2</v>
      </c>
      <c r="CJ10">
        <v>2</v>
      </c>
      <c r="CK10">
        <v>2</v>
      </c>
      <c r="CL10">
        <v>2</v>
      </c>
      <c r="CM10">
        <v>2</v>
      </c>
      <c r="CN10">
        <v>2</v>
      </c>
      <c r="CO10">
        <v>2</v>
      </c>
      <c r="CP10">
        <v>2</v>
      </c>
      <c r="CQ10">
        <v>2</v>
      </c>
      <c r="CR10">
        <v>2</v>
      </c>
      <c r="CS10">
        <v>2</v>
      </c>
      <c r="CT10">
        <v>2</v>
      </c>
      <c r="CU10">
        <v>2</v>
      </c>
      <c r="CV10">
        <v>2</v>
      </c>
      <c r="CW10">
        <v>3</v>
      </c>
      <c r="CX10">
        <v>3</v>
      </c>
      <c r="CY10">
        <v>4</v>
      </c>
      <c r="CZ10">
        <v>5</v>
      </c>
      <c r="DA10">
        <v>6</v>
      </c>
      <c r="DB10">
        <v>2</v>
      </c>
      <c r="DC10">
        <v>4</v>
      </c>
      <c r="DD10">
        <v>5</v>
      </c>
      <c r="DE10">
        <v>5</v>
      </c>
      <c r="DF10">
        <v>2</v>
      </c>
      <c r="DG10">
        <v>4</v>
      </c>
      <c r="DH10">
        <v>4</v>
      </c>
      <c r="DI10">
        <v>5</v>
      </c>
      <c r="DJ10">
        <v>2</v>
      </c>
      <c r="DK10">
        <v>5</v>
      </c>
      <c r="DL10">
        <v>2</v>
      </c>
      <c r="DM10">
        <f>IF(CC10=1,5,IF(CC10=2,4.4,IF(CC10=3,3.4,IF(CC10=4,2,IF(CC10=5,1,IF(CC10&gt;5,"Inválido",0))))))</f>
        <v>3.4</v>
      </c>
      <c r="DN10">
        <f>IF(CD10&gt;5,"Inválido",CD10)</f>
        <v>4</v>
      </c>
      <c r="DO10" s="7">
        <f>IF(CE10&gt;3,"Inválido",CE10)</f>
        <v>2</v>
      </c>
      <c r="DP10" s="7">
        <f>IF(CF10&gt;3,"Inválido",CF10)</f>
        <v>2</v>
      </c>
      <c r="DQ10" s="6">
        <f>IF(CG10&gt;3,"Inválido",CG10)</f>
        <v>2</v>
      </c>
      <c r="DR10" s="6">
        <f>IF(CH10&gt;3,"Inválido",CH10)</f>
        <v>2</v>
      </c>
      <c r="DS10" s="6">
        <f>IF(CI10&gt;3,"Inválido",CI10)</f>
        <v>2</v>
      </c>
      <c r="DT10" s="6">
        <f>IF(CJ10&gt;3,"Inválido",CJ10)</f>
        <v>2</v>
      </c>
      <c r="DU10" s="6">
        <f>IF(CK10&gt;3,"Inválido",CK10)</f>
        <v>2</v>
      </c>
      <c r="DV10" s="6">
        <f>IF(CL10&gt;3,"Inválido",CL10)</f>
        <v>2</v>
      </c>
      <c r="DW10" s="6">
        <f>IF(CM10&gt;3,"Inválido",CM10)</f>
        <v>2</v>
      </c>
      <c r="DX10" s="6">
        <f>IF(CN10&gt;3,"Inválido",CN10)</f>
        <v>2</v>
      </c>
      <c r="DY10" s="8">
        <f>IF(CO10&gt;5, "INVALIDO",CO10)</f>
        <v>2</v>
      </c>
      <c r="DZ10" s="8">
        <f>IF(CP10&gt;5, "INVALIDO",CP10)</f>
        <v>2</v>
      </c>
      <c r="EA10" s="8">
        <f>IF(CQ10&gt;5, "INVALIDO",CQ10)</f>
        <v>2</v>
      </c>
      <c r="EB10" s="8">
        <f>IF(CR10&gt;5, "INVALIDO",CR10)</f>
        <v>2</v>
      </c>
      <c r="EC10" s="7">
        <f>IF(CR10&gt;5, "INVALIDO",CR10)</f>
        <v>2</v>
      </c>
      <c r="ED1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
        <f>IF(CC10=1,5,IF(CC10=2,4,IF(CC10=3,3,IF(CC10=4,2,IF(CC10=5,1,IF(CC10&gt;5,"Inválido",0))))))</f>
        <v>3</v>
      </c>
      <c r="EG10">
        <f>IF(CW10=1,6,IF(CW10=2,5.4,IF(CW10=3,4.2,IF(CW10=4,3.1,IF(CW10=5,2.2,IF(CW10=6,1,IF(CW10&gt;6,"Inválido",0)))))))</f>
        <v>4.2</v>
      </c>
      <c r="EH10">
        <f>IF(AND(CX10=1,CW10=1),6,IF(AND(CX10=1,CW10&lt;7),5,IF(AND(CX10&gt;1,CW10=1),"Inválido",IF(AND(CX10=2,CW10&lt;7),4,IF(AND(CX10=3,CW10&lt;7),3,IF(AND(CX10=4,CW10&lt;7),2,IF(AND(CX10=5,CW10&lt;7),1,0)))))))</f>
        <v>3</v>
      </c>
      <c r="EI10">
        <f>IF(CV10=1,6,IF(CV10=2,5,IF(CV10=3,3,IF(CV10=4,3,IF(CV10=5,2,IF(CV10=6,1,IF(CV10&gt;6,"iNVÁLIDO",0)))))))</f>
        <v>5</v>
      </c>
      <c r="EJ10" s="7">
        <f>IF(CZ10&gt;6,"Inválido",CZ10)</f>
        <v>5</v>
      </c>
      <c r="EK10" s="7">
        <f>IF(DA10&gt;6,"Inválido",DA10)</f>
        <v>6</v>
      </c>
      <c r="EL10">
        <f>IF(DB10=1,6,IF(DB10=2,5,IF(DB10=3,3,IF(DB10=4,3,IF(DB10=5,2,IF(DB10=6,1,IF(DB10&gt;6,"iNVÁLIDO",0)))))))</f>
        <v>5</v>
      </c>
      <c r="EM10">
        <f>IF(DC10=1,6,IF(DC10=2,5,IF(DC10=3,3,IF(DC10=4,3,IF(DC10=5,2,IF(DC10=6,1,IF(DC10&gt;6,"iNVÁLIDO",0)))))))</f>
        <v>3</v>
      </c>
      <c r="EN10" s="7">
        <f>IF(DD10&gt;6,"Inválido",DD10)</f>
        <v>5</v>
      </c>
      <c r="EO10">
        <f>IF(DE10&gt;6,"Inválido",DE10)</f>
        <v>5</v>
      </c>
      <c r="EP10">
        <f>IF(DF10=1,6,IF(DF10=2,5,IF(DF10=3,3,IF(DF10=4,3,IF(DF10=5,2,IF(DF10=6,1,IF(DF10&gt;6,"iNVÁLIDO",0)))))))</f>
        <v>5</v>
      </c>
      <c r="EQ10" s="7">
        <f>IF(DG10&gt;6,"Inválido",DG10)</f>
        <v>4</v>
      </c>
      <c r="ER10">
        <f>IF(DH10&gt;5,"Inválido",DH10)</f>
        <v>4</v>
      </c>
      <c r="ES10">
        <f>IF(DI10&gt;5,"Inválido",DI10)</f>
        <v>5</v>
      </c>
      <c r="ET10">
        <f>IF(DJ10=1,5,IF(DJ10=2,4,IF(DJ10=3,3,IF(DJ10=4,2,IF(DJ10=5,1,IF(DJ10&gt;5,"Inválido",0))))))</f>
        <v>4</v>
      </c>
      <c r="EU10">
        <f>IF(DK10&gt;5,"Inválido",DK10)</f>
        <v>5</v>
      </c>
      <c r="EV10">
        <f>IF(DL10=1,5,IF(DL10=2,4,IF(DL10=3,3,IF(DL10=4,2,IF(DL10=5,1,IF(DL10&gt;5,"Inválido",0))))))</f>
        <v>4</v>
      </c>
      <c r="EW10" s="7">
        <f>SUM(DO10,DP10,DQ10,DR10,DS10,DT10,DU10,DV10,DW10,DX10)</f>
        <v>20</v>
      </c>
      <c r="EX10" s="7">
        <f>(EW10-10)/20*100</f>
        <v>50</v>
      </c>
      <c r="EY10">
        <f>SUM(DY10,DZ10,EA10,EB10)</f>
        <v>8</v>
      </c>
      <c r="EZ10">
        <f>(_2022___Atividade_física__sintomas_de_ansiedade_e_depressão_e_qualidade_de_vida_e[[#This Row],[Aspecto físico]]-4)/4*100</f>
        <v>100</v>
      </c>
      <c r="FA10">
        <f>SUM(EG10,EH10)</f>
        <v>7.2</v>
      </c>
      <c r="FB10">
        <f>(FA10-2)/10*100</f>
        <v>52</v>
      </c>
      <c r="FC10">
        <f>SUM(DM10,ES10,ET10,EU10,EV10)</f>
        <v>21.4</v>
      </c>
      <c r="FD10" s="7">
        <f>(FC10-5)/20*100</f>
        <v>82</v>
      </c>
      <c r="FE10">
        <f>SUM(EI10,EM10,EO10,EQ10)</f>
        <v>17</v>
      </c>
      <c r="FF10" s="7">
        <f>(FE10-4)/20*100</f>
        <v>65</v>
      </c>
      <c r="FG10">
        <f>SUM(EF10,ER10)</f>
        <v>7</v>
      </c>
      <c r="FH10">
        <f>(FG10-2)/8*100</f>
        <v>62.5</v>
      </c>
      <c r="FI10">
        <f>SUM(EC10,ED10,EE10)</f>
        <v>6</v>
      </c>
      <c r="FJ10" s="7">
        <f>(FI10-3)/3*100</f>
        <v>100</v>
      </c>
      <c r="FK10">
        <f>SUM(EJ10,EK10,EL10,EN10,EP10)</f>
        <v>26</v>
      </c>
      <c r="FL10">
        <f>(FK10-5)/25*100</f>
        <v>84</v>
      </c>
      <c r="FM10">
        <f t="shared" si="0"/>
        <v>4</v>
      </c>
      <c r="FN10" s="7">
        <f t="shared" si="1"/>
        <v>71</v>
      </c>
      <c r="FO10" s="7">
        <f t="shared" si="2"/>
        <v>77.875</v>
      </c>
    </row>
    <row r="11" spans="1:171" ht="15" thickBot="1" x14ac:dyDescent="0.35">
      <c r="A11" t="s">
        <v>739</v>
      </c>
      <c r="B11" t="s">
        <v>740</v>
      </c>
      <c r="C11" t="s">
        <v>68</v>
      </c>
      <c r="D11" s="5">
        <v>34253</v>
      </c>
      <c r="E11" s="5">
        <v>44682</v>
      </c>
      <c r="F11" s="1">
        <f>DATEDIF(D10,E10,"Y")</f>
        <v>62</v>
      </c>
      <c r="G11">
        <v>2</v>
      </c>
      <c r="H11">
        <v>1</v>
      </c>
      <c r="I11" t="s">
        <v>522</v>
      </c>
      <c r="J11">
        <v>1</v>
      </c>
      <c r="K11">
        <v>1</v>
      </c>
      <c r="L11" t="s">
        <v>741</v>
      </c>
      <c r="M11" s="1">
        <v>2</v>
      </c>
      <c r="N11">
        <v>1</v>
      </c>
      <c r="O11">
        <v>3</v>
      </c>
      <c r="P11" t="s">
        <v>119</v>
      </c>
      <c r="Q11" s="16">
        <v>2</v>
      </c>
      <c r="R11">
        <v>2</v>
      </c>
      <c r="S11">
        <v>1</v>
      </c>
      <c r="T11">
        <v>1</v>
      </c>
      <c r="U11" t="s">
        <v>101</v>
      </c>
      <c r="V11">
        <v>3</v>
      </c>
      <c r="W11">
        <v>20</v>
      </c>
      <c r="X1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11">
        <v>0</v>
      </c>
      <c r="Z11">
        <v>0</v>
      </c>
      <c r="AA1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
        <v>0</v>
      </c>
      <c r="AC11">
        <v>0</v>
      </c>
      <c r="AD1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
        <v>6</v>
      </c>
      <c r="AF11">
        <v>10</v>
      </c>
      <c r="AG11" s="1">
        <f>AVERAGE(_2022___Atividade_física__sintomas_de_ansiedade_e_depressão_e_qualidade_de_vida_e[[#This Row],[a.	Quantas horas no total você gasta sentado durante um dia de semana? ]:[b.	Quantas horas no total você gasta sentado durante um dia de fim de semana?]])</f>
        <v>8</v>
      </c>
      <c r="AH11" s="1">
        <f>_2022___Atividade_física__sintomas_de_ansiedade_e_depressão_e_qualidade_de_vida_e[[#This Row],[AFV por semana]]+_2022___Atividade_física__sintomas_de_ansiedade_e_depressão_e_qualidade_de_vida_e[[#This Row],[Média AFM na semana]]</f>
        <v>0</v>
      </c>
      <c r="AI11">
        <v>1</v>
      </c>
      <c r="AJ11">
        <v>2</v>
      </c>
      <c r="AK11">
        <v>0</v>
      </c>
      <c r="AL11">
        <v>1</v>
      </c>
      <c r="AM11">
        <v>3</v>
      </c>
      <c r="AN11">
        <v>0</v>
      </c>
      <c r="AO11">
        <v>1</v>
      </c>
      <c r="AP11">
        <v>0</v>
      </c>
      <c r="AQ11">
        <v>0</v>
      </c>
      <c r="AR11">
        <v>1</v>
      </c>
      <c r="AS11">
        <v>1</v>
      </c>
      <c r="AT11">
        <v>0</v>
      </c>
      <c r="AU11">
        <v>0</v>
      </c>
      <c r="AV11">
        <v>1</v>
      </c>
      <c r="AW11">
        <v>1</v>
      </c>
      <c r="AX11">
        <v>2</v>
      </c>
      <c r="AY11">
        <v>0</v>
      </c>
      <c r="AZ11">
        <v>1</v>
      </c>
      <c r="BA11">
        <v>0</v>
      </c>
      <c r="BB11">
        <v>0</v>
      </c>
      <c r="BC11">
        <v>0</v>
      </c>
      <c r="BD1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11">
        <v>1</v>
      </c>
      <c r="BF11">
        <v>0</v>
      </c>
      <c r="BG11">
        <v>0</v>
      </c>
      <c r="BH11">
        <v>0</v>
      </c>
      <c r="BI11">
        <v>0</v>
      </c>
      <c r="BJ11">
        <v>0</v>
      </c>
      <c r="BK11">
        <v>1</v>
      </c>
      <c r="BL11">
        <v>1</v>
      </c>
      <c r="BM11">
        <v>0</v>
      </c>
      <c r="BN11">
        <v>0</v>
      </c>
      <c r="BO11">
        <v>1</v>
      </c>
      <c r="BP11">
        <v>0</v>
      </c>
      <c r="BQ11">
        <v>1</v>
      </c>
      <c r="BR11">
        <v>0</v>
      </c>
      <c r="BS11">
        <v>0</v>
      </c>
      <c r="BT11">
        <v>0</v>
      </c>
      <c r="BU11">
        <v>1</v>
      </c>
      <c r="BV11">
        <v>0</v>
      </c>
      <c r="BW11">
        <v>0</v>
      </c>
      <c r="BX11">
        <v>1</v>
      </c>
      <c r="BY11">
        <v>0</v>
      </c>
      <c r="BZ11">
        <v>1</v>
      </c>
      <c r="CA11">
        <v>1</v>
      </c>
      <c r="CB11" s="1">
        <f>SUM(BE11:BV11,_2022___Atividade_física__sintomas_de_ansiedade_e_depressão_e_qualidade_de_vida_e[[#This Row],[18 considerar essa]:[_20]])</f>
        <v>8</v>
      </c>
      <c r="CC11">
        <v>2</v>
      </c>
      <c r="CD11">
        <v>4</v>
      </c>
      <c r="CE11">
        <v>3</v>
      </c>
      <c r="CF11">
        <v>3</v>
      </c>
      <c r="CG11">
        <v>3</v>
      </c>
      <c r="CH11">
        <v>2</v>
      </c>
      <c r="CI11">
        <v>2</v>
      </c>
      <c r="CJ11">
        <v>3</v>
      </c>
      <c r="CK11">
        <v>3</v>
      </c>
      <c r="CL11">
        <v>2</v>
      </c>
      <c r="CM11">
        <v>3</v>
      </c>
      <c r="CN11">
        <v>3</v>
      </c>
      <c r="CO11">
        <v>2</v>
      </c>
      <c r="CP11">
        <v>1</v>
      </c>
      <c r="CQ11">
        <v>2</v>
      </c>
      <c r="CR11">
        <v>2</v>
      </c>
      <c r="CS11">
        <v>2</v>
      </c>
      <c r="CT11">
        <v>1</v>
      </c>
      <c r="CU11">
        <v>2</v>
      </c>
      <c r="CV11">
        <v>2</v>
      </c>
      <c r="CW11">
        <v>3</v>
      </c>
      <c r="CX11">
        <v>1</v>
      </c>
      <c r="CY11">
        <v>4</v>
      </c>
      <c r="CZ11">
        <v>4</v>
      </c>
      <c r="DA11">
        <v>5</v>
      </c>
      <c r="DB11">
        <v>3</v>
      </c>
      <c r="DC11">
        <v>5</v>
      </c>
      <c r="DD11">
        <v>4</v>
      </c>
      <c r="DE11">
        <v>4</v>
      </c>
      <c r="DF11">
        <v>2</v>
      </c>
      <c r="DG11">
        <v>4</v>
      </c>
      <c r="DH11">
        <v>4</v>
      </c>
      <c r="DI11">
        <v>5</v>
      </c>
      <c r="DJ11">
        <v>4</v>
      </c>
      <c r="DK11">
        <v>4</v>
      </c>
      <c r="DL11">
        <v>2</v>
      </c>
      <c r="DM11">
        <f>IF(CC11=1,5,IF(CC11=2,4.4,IF(CC11=3,3.4,IF(CC11=4,2,IF(CC11=5,1,IF(CC11&gt;5,"Inválido",0))))))</f>
        <v>4.4000000000000004</v>
      </c>
      <c r="DN11">
        <f>IF(CD11&gt;5,"Inválido",CD11)</f>
        <v>4</v>
      </c>
      <c r="DO11" s="7">
        <f>IF(CE11&gt;3,"Inválido",CE11)</f>
        <v>3</v>
      </c>
      <c r="DP11" s="7">
        <f>IF(CF11&gt;3,"Inválido",CF11)</f>
        <v>3</v>
      </c>
      <c r="DQ11" s="6">
        <f>IF(CG11&gt;3,"Inválido",CG11)</f>
        <v>3</v>
      </c>
      <c r="DR11" s="6">
        <f>IF(CH11&gt;3,"Inválido",CH11)</f>
        <v>2</v>
      </c>
      <c r="DS11" s="6">
        <f>IF(CI11&gt;3,"Inválido",CI11)</f>
        <v>2</v>
      </c>
      <c r="DT11" s="6">
        <f>IF(CJ11&gt;3,"Inválido",CJ11)</f>
        <v>3</v>
      </c>
      <c r="DU11" s="6">
        <f>IF(CK11&gt;3,"Inválido",CK11)</f>
        <v>3</v>
      </c>
      <c r="DV11" s="6">
        <f>IF(CL11&gt;3,"Inválido",CL11)</f>
        <v>2</v>
      </c>
      <c r="DW11" s="6">
        <f>IF(CM11&gt;3,"Inválido",CM11)</f>
        <v>3</v>
      </c>
      <c r="DX11" s="6">
        <f>IF(CN11&gt;3,"Inválido",CN11)</f>
        <v>3</v>
      </c>
      <c r="DY11" s="8">
        <f>IF(CO11&gt;5, "INVALIDO",CO11)</f>
        <v>2</v>
      </c>
      <c r="DZ11" s="8">
        <f>IF(CP11&gt;5, "INVALIDO",CP11)</f>
        <v>1</v>
      </c>
      <c r="EA11" s="8">
        <f>IF(CQ11&gt;5, "INVALIDO",CQ11)</f>
        <v>2</v>
      </c>
      <c r="EB11" s="8">
        <f>IF(CR11&gt;5, "INVALIDO",CR11)</f>
        <v>2</v>
      </c>
      <c r="EC11" s="7">
        <f>IF(CR11&gt;5, "INVALIDO",CR11)</f>
        <v>2</v>
      </c>
      <c r="ED1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
        <f>IF(CC11=1,5,IF(CC11=2,4,IF(CC11=3,3,IF(CC11=4,2,IF(CC11=5,1,IF(CC11&gt;5,"Inválido",0))))))</f>
        <v>4</v>
      </c>
      <c r="EG11">
        <f>IF(CW11=1,6,IF(CW11=2,5.4,IF(CW11=3,4.2,IF(CW11=4,3.1,IF(CW11=5,2.2,IF(CW11=6,1,IF(CW11&gt;6,"Inválido",0)))))))</f>
        <v>4.2</v>
      </c>
      <c r="EH11">
        <f>IF(AND(CX11=1,CW11=1),6,IF(AND(CX11=1,CW11&lt;7),5,IF(AND(CX11&gt;1,CW11=1),"Inválido",IF(AND(CX11=2,CW11&lt;7),4,IF(AND(CX11=3,CW11&lt;7),3,IF(AND(CX11=4,CW11&lt;7),2,IF(AND(CX11=5,CW11&lt;7),1,0)))))))</f>
        <v>5</v>
      </c>
      <c r="EI11">
        <f>IF(CV11=1,6,IF(CV11=2,5,IF(CV11=3,3,IF(CV11=4,3,IF(CV11=5,2,IF(CV11=6,1,IF(CV11&gt;6,"iNVÁLIDO",0)))))))</f>
        <v>5</v>
      </c>
      <c r="EJ11" s="7">
        <f>IF(CZ11&gt;6,"Inválido",CZ11)</f>
        <v>4</v>
      </c>
      <c r="EK11" s="7">
        <f>IF(DA11&gt;6,"Inválido",DA11)</f>
        <v>5</v>
      </c>
      <c r="EL11">
        <f>IF(DB11=1,6,IF(DB11=2,5,IF(DB11=3,3,IF(DB11=4,3,IF(DB11=5,2,IF(DB11=6,1,IF(DB11&gt;6,"iNVÁLIDO",0)))))))</f>
        <v>3</v>
      </c>
      <c r="EM11">
        <f>IF(DC11=1,6,IF(DC11=2,5,IF(DC11=3,3,IF(DC11=4,3,IF(DC11=5,2,IF(DC11=6,1,IF(DC11&gt;6,"iNVÁLIDO",0)))))))</f>
        <v>2</v>
      </c>
      <c r="EN11" s="7">
        <f>IF(DD11&gt;6,"Inválido",DD11)</f>
        <v>4</v>
      </c>
      <c r="EO11">
        <f>IF(DE11&gt;6,"Inválido",DE11)</f>
        <v>4</v>
      </c>
      <c r="EP11">
        <f>IF(DF11=1,6,IF(DF11=2,5,IF(DF11=3,3,IF(DF11=4,3,IF(DF11=5,2,IF(DF11=6,1,IF(DF11&gt;6,"iNVÁLIDO",0)))))))</f>
        <v>5</v>
      </c>
      <c r="EQ11" s="7">
        <f>IF(DG11&gt;6,"Inválido",DG11)</f>
        <v>4</v>
      </c>
      <c r="ER11">
        <f>IF(DH11&gt;5,"Inválido",DH11)</f>
        <v>4</v>
      </c>
      <c r="ES11">
        <f>IF(DI11&gt;5,"Inválido",DI11)</f>
        <v>5</v>
      </c>
      <c r="ET11">
        <f>IF(DJ11=1,5,IF(DJ11=2,4,IF(DJ11=3,3,IF(DJ11=4,2,IF(DJ11=5,1,IF(DJ11&gt;5,"Inválido",0))))))</f>
        <v>2</v>
      </c>
      <c r="EU11">
        <f>IF(DK11&gt;5,"Inválido",DK11)</f>
        <v>4</v>
      </c>
      <c r="EV11">
        <f>IF(DL11=1,5,IF(DL11=2,4,IF(DL11=3,3,IF(DL11=4,2,IF(DL11=5,1,IF(DL11&gt;5,"Inválido",0))))))</f>
        <v>4</v>
      </c>
      <c r="EW11" s="7">
        <f>SUM(DO11,DP11,DQ11,DR11,DS11,DT11,DU11,DV11,DW11,DX11)</f>
        <v>27</v>
      </c>
      <c r="EX11" s="7">
        <f>(EW11-10)/20*100</f>
        <v>85</v>
      </c>
      <c r="EY11">
        <f>SUM(DY11,DZ11,EA11,EB11)</f>
        <v>7</v>
      </c>
      <c r="EZ11">
        <f>(_2022___Atividade_física__sintomas_de_ansiedade_e_depressão_e_qualidade_de_vida_e[[#This Row],[Aspecto físico]]-4)/4*100</f>
        <v>75</v>
      </c>
      <c r="FA11">
        <f>SUM(EG11,EH11)</f>
        <v>9.1999999999999993</v>
      </c>
      <c r="FB11">
        <f>(FA11-2)/10*100</f>
        <v>72</v>
      </c>
      <c r="FC11">
        <f>SUM(DM11,ES11,ET11,EU11,EV11)</f>
        <v>19.399999999999999</v>
      </c>
      <c r="FD11" s="7">
        <f>(FC11-5)/20*100</f>
        <v>72</v>
      </c>
      <c r="FE11">
        <f>SUM(EI11,EM11,EO11,EQ11)</f>
        <v>15</v>
      </c>
      <c r="FF11" s="7">
        <f>(FE11-4)/20*100</f>
        <v>55.000000000000007</v>
      </c>
      <c r="FG11">
        <f>SUM(EF11,ER11)</f>
        <v>8</v>
      </c>
      <c r="FH11">
        <f>(FG11-2)/8*100</f>
        <v>75</v>
      </c>
      <c r="FI11">
        <f>SUM(EC11,ED11,EE11)</f>
        <v>5</v>
      </c>
      <c r="FJ11" s="7">
        <f>(FI11-3)/3*100</f>
        <v>66.666666666666657</v>
      </c>
      <c r="FK11">
        <f>SUM(EJ11,EK11,EL11,EN11,EP11)</f>
        <v>21</v>
      </c>
      <c r="FL11">
        <f>(FK11-5)/25*100</f>
        <v>64</v>
      </c>
      <c r="FM11">
        <f t="shared" si="0"/>
        <v>4</v>
      </c>
      <c r="FN11" s="7">
        <f t="shared" si="1"/>
        <v>76</v>
      </c>
      <c r="FO11" s="7">
        <f t="shared" si="2"/>
        <v>65.166666666666657</v>
      </c>
    </row>
    <row r="12" spans="1:171" ht="15" thickBot="1" x14ac:dyDescent="0.35">
      <c r="A12" t="s">
        <v>756</v>
      </c>
      <c r="B12" t="s">
        <v>757</v>
      </c>
      <c r="C12" t="s">
        <v>68</v>
      </c>
      <c r="D12" s="5">
        <v>31905</v>
      </c>
      <c r="E12" s="5">
        <v>44682</v>
      </c>
      <c r="F12" s="1">
        <f>DATEDIF(D11,E11,"Y")</f>
        <v>28</v>
      </c>
      <c r="G12">
        <v>2</v>
      </c>
      <c r="H12">
        <v>1</v>
      </c>
      <c r="I12" t="s">
        <v>522</v>
      </c>
      <c r="J12">
        <v>7</v>
      </c>
      <c r="K12">
        <v>2</v>
      </c>
      <c r="L12" t="s">
        <v>100</v>
      </c>
      <c r="M12" s="1">
        <v>1</v>
      </c>
      <c r="N12">
        <v>2</v>
      </c>
      <c r="O12">
        <v>3</v>
      </c>
      <c r="P12" t="s">
        <v>119</v>
      </c>
      <c r="Q12" s="16">
        <v>2</v>
      </c>
      <c r="R12">
        <v>2</v>
      </c>
      <c r="S12">
        <v>2</v>
      </c>
      <c r="T12">
        <v>1</v>
      </c>
      <c r="U12" t="s">
        <v>71</v>
      </c>
      <c r="V12">
        <v>3</v>
      </c>
      <c r="W12">
        <v>15</v>
      </c>
      <c r="X1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12">
        <v>0</v>
      </c>
      <c r="Z12">
        <v>0</v>
      </c>
      <c r="AA1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2">
        <v>0</v>
      </c>
      <c r="AC12">
        <v>0</v>
      </c>
      <c r="AD1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
        <v>4</v>
      </c>
      <c r="AF12">
        <v>20</v>
      </c>
      <c r="AG12" s="1">
        <f>AVERAGE(_2022___Atividade_física__sintomas_de_ansiedade_e_depressão_e_qualidade_de_vida_e[[#This Row],[a.	Quantas horas no total você gasta sentado durante um dia de semana? ]:[b.	Quantas horas no total você gasta sentado durante um dia de fim de semana?]])</f>
        <v>12</v>
      </c>
      <c r="AH12" s="1">
        <f>_2022___Atividade_física__sintomas_de_ansiedade_e_depressão_e_qualidade_de_vida_e[[#This Row],[AFV por semana]]+_2022___Atividade_física__sintomas_de_ansiedade_e_depressão_e_qualidade_de_vida_e[[#This Row],[Média AFM na semana]]</f>
        <v>0</v>
      </c>
      <c r="AI12">
        <v>0</v>
      </c>
      <c r="AJ12">
        <v>1</v>
      </c>
      <c r="AK12">
        <v>0</v>
      </c>
      <c r="AL12">
        <v>2</v>
      </c>
      <c r="AM12">
        <v>1</v>
      </c>
      <c r="AN12">
        <v>2</v>
      </c>
      <c r="AO12">
        <v>3</v>
      </c>
      <c r="AP12">
        <v>1</v>
      </c>
      <c r="AQ12">
        <v>1</v>
      </c>
      <c r="AR12">
        <v>3</v>
      </c>
      <c r="AS12">
        <v>1</v>
      </c>
      <c r="AT12">
        <v>0</v>
      </c>
      <c r="AU12">
        <v>0</v>
      </c>
      <c r="AV12">
        <v>1</v>
      </c>
      <c r="AW12">
        <v>0</v>
      </c>
      <c r="AX12">
        <v>0</v>
      </c>
      <c r="AY12">
        <v>0</v>
      </c>
      <c r="AZ12">
        <v>1</v>
      </c>
      <c r="BA12">
        <v>0</v>
      </c>
      <c r="BB12">
        <v>0</v>
      </c>
      <c r="BC12">
        <v>1</v>
      </c>
      <c r="BD1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12">
        <v>1</v>
      </c>
      <c r="BF12">
        <v>0</v>
      </c>
      <c r="BG12">
        <v>1</v>
      </c>
      <c r="BH12">
        <v>1</v>
      </c>
      <c r="BI12">
        <v>1</v>
      </c>
      <c r="BJ12">
        <v>1</v>
      </c>
      <c r="BK12">
        <v>1</v>
      </c>
      <c r="BL12">
        <v>1</v>
      </c>
      <c r="BM12">
        <v>1</v>
      </c>
      <c r="BN12">
        <v>0</v>
      </c>
      <c r="BO12">
        <v>1</v>
      </c>
      <c r="BP12">
        <v>1</v>
      </c>
      <c r="BQ12">
        <v>1</v>
      </c>
      <c r="BR12">
        <v>0</v>
      </c>
      <c r="BS12">
        <v>1</v>
      </c>
      <c r="BT12">
        <v>0</v>
      </c>
      <c r="BU12">
        <v>2</v>
      </c>
      <c r="BV12">
        <v>0</v>
      </c>
      <c r="BW12">
        <v>3</v>
      </c>
      <c r="BX12">
        <v>1</v>
      </c>
      <c r="BY12">
        <v>0</v>
      </c>
      <c r="BZ12">
        <v>1</v>
      </c>
      <c r="CA12">
        <v>2</v>
      </c>
      <c r="CB12" s="1">
        <f>SUM(BE12:BV12,_2022___Atividade_física__sintomas_de_ansiedade_e_depressão_e_qualidade_de_vida_e[[#This Row],[18 considerar essa]:[_20]])</f>
        <v>17</v>
      </c>
      <c r="CC12">
        <v>3</v>
      </c>
      <c r="CD12">
        <v>4</v>
      </c>
      <c r="CE12">
        <v>3</v>
      </c>
      <c r="CF12">
        <v>2</v>
      </c>
      <c r="CG12">
        <v>3</v>
      </c>
      <c r="CH12">
        <v>1</v>
      </c>
      <c r="CI12">
        <v>2</v>
      </c>
      <c r="CJ12">
        <v>2</v>
      </c>
      <c r="CK12">
        <v>2</v>
      </c>
      <c r="CL12">
        <v>2</v>
      </c>
      <c r="CM12">
        <v>2</v>
      </c>
      <c r="CN12">
        <v>3</v>
      </c>
      <c r="CO12">
        <v>2</v>
      </c>
      <c r="CP12">
        <v>2</v>
      </c>
      <c r="CQ12">
        <v>1</v>
      </c>
      <c r="CR12">
        <v>2</v>
      </c>
      <c r="CS12">
        <v>2</v>
      </c>
      <c r="CT12">
        <v>1</v>
      </c>
      <c r="CU12">
        <v>2</v>
      </c>
      <c r="CV12">
        <v>2</v>
      </c>
      <c r="CW12">
        <v>3</v>
      </c>
      <c r="CX12">
        <v>3</v>
      </c>
      <c r="CY12">
        <v>3</v>
      </c>
      <c r="CZ12">
        <v>2</v>
      </c>
      <c r="DA12">
        <v>3</v>
      </c>
      <c r="DB12">
        <v>5</v>
      </c>
      <c r="DC12">
        <v>5</v>
      </c>
      <c r="DD12">
        <v>5</v>
      </c>
      <c r="DE12">
        <v>5</v>
      </c>
      <c r="DF12">
        <v>2</v>
      </c>
      <c r="DG12">
        <v>3</v>
      </c>
      <c r="DH12">
        <v>4</v>
      </c>
      <c r="DI12">
        <v>5</v>
      </c>
      <c r="DJ12">
        <v>4</v>
      </c>
      <c r="DK12">
        <v>3</v>
      </c>
      <c r="DL12">
        <v>2</v>
      </c>
      <c r="DM12">
        <f>IF(CC12=1,5,IF(CC12=2,4.4,IF(CC12=3,3.4,IF(CC12=4,2,IF(CC12=5,1,IF(CC12&gt;5,"Inválido",0))))))</f>
        <v>3.4</v>
      </c>
      <c r="DN12">
        <f>IF(CD12&gt;5,"Inválido",CD12)</f>
        <v>4</v>
      </c>
      <c r="DO12" s="7">
        <f>IF(CE12&gt;3,"Inválido",CE12)</f>
        <v>3</v>
      </c>
      <c r="DP12" s="7">
        <f>IF(CF12&gt;3,"Inválido",CF12)</f>
        <v>2</v>
      </c>
      <c r="DQ12" s="6">
        <f>IF(CG12&gt;3,"Inválido",CG12)</f>
        <v>3</v>
      </c>
      <c r="DR12" s="6">
        <f>IF(CH12&gt;3,"Inválido",CH12)</f>
        <v>1</v>
      </c>
      <c r="DS12" s="6">
        <f>IF(CI12&gt;3,"Inválido",CI12)</f>
        <v>2</v>
      </c>
      <c r="DT12" s="6">
        <f>IF(CJ12&gt;3,"Inválido",CJ12)</f>
        <v>2</v>
      </c>
      <c r="DU12" s="6">
        <f>IF(CK12&gt;3,"Inválido",CK12)</f>
        <v>2</v>
      </c>
      <c r="DV12" s="6">
        <f>IF(CL12&gt;3,"Inválido",CL12)</f>
        <v>2</v>
      </c>
      <c r="DW12" s="6">
        <f>IF(CM12&gt;3,"Inválido",CM12)</f>
        <v>2</v>
      </c>
      <c r="DX12" s="6">
        <f>IF(CN12&gt;3,"Inválido",CN12)</f>
        <v>3</v>
      </c>
      <c r="DY12" s="8">
        <f>IF(CO12&gt;5, "INVALIDO",CO12)</f>
        <v>2</v>
      </c>
      <c r="DZ12" s="8">
        <f>IF(CP12&gt;5, "INVALIDO",CP12)</f>
        <v>2</v>
      </c>
      <c r="EA12" s="8">
        <f>IF(CQ12&gt;5, "INVALIDO",CQ12)</f>
        <v>1</v>
      </c>
      <c r="EB12" s="8">
        <f>IF(CR12&gt;5, "INVALIDO",CR12)</f>
        <v>2</v>
      </c>
      <c r="EC12" s="7">
        <f>IF(CR12&gt;5, "INVALIDO",CR12)</f>
        <v>2</v>
      </c>
      <c r="ED1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
        <f>IF(CC12=1,5,IF(CC12=2,4,IF(CC12=3,3,IF(CC12=4,2,IF(CC12=5,1,IF(CC12&gt;5,"Inválido",0))))))</f>
        <v>3</v>
      </c>
      <c r="EG12">
        <f>IF(CW12=1,6,IF(CW12=2,5.4,IF(CW12=3,4.2,IF(CW12=4,3.1,IF(CW12=5,2.2,IF(CW12=6,1,IF(CW12&gt;6,"Inválido",0)))))))</f>
        <v>4.2</v>
      </c>
      <c r="EH12">
        <f>IF(AND(CX12=1,CW12=1),6,IF(AND(CX12=1,CW12&lt;7),5,IF(AND(CX12&gt;1,CW12=1),"Inválido",IF(AND(CX12=2,CW12&lt;7),4,IF(AND(CX12=3,CW12&lt;7),3,IF(AND(CX12=4,CW12&lt;7),2,IF(AND(CX12=5,CW12&lt;7),1,0)))))))</f>
        <v>3</v>
      </c>
      <c r="EI12">
        <f>IF(CV12=1,6,IF(CV12=2,5,IF(CV12=3,3,IF(CV12=4,3,IF(CV12=5,2,IF(CV12=6,1,IF(CV12&gt;6,"iNVÁLIDO",0)))))))</f>
        <v>5</v>
      </c>
      <c r="EJ12" s="7">
        <f>IF(CZ12&gt;6,"Inválido",CZ12)</f>
        <v>2</v>
      </c>
      <c r="EK12" s="7">
        <f>IF(DA12&gt;6,"Inválido",DA12)</f>
        <v>3</v>
      </c>
      <c r="EL12">
        <f>IF(DB12=1,6,IF(DB12=2,5,IF(DB12=3,3,IF(DB12=4,3,IF(DB12=5,2,IF(DB12=6,1,IF(DB12&gt;6,"iNVÁLIDO",0)))))))</f>
        <v>2</v>
      </c>
      <c r="EM12">
        <f>IF(DC12=1,6,IF(DC12=2,5,IF(DC12=3,3,IF(DC12=4,3,IF(DC12=5,2,IF(DC12=6,1,IF(DC12&gt;6,"iNVÁLIDO",0)))))))</f>
        <v>2</v>
      </c>
      <c r="EN12" s="7">
        <f>IF(DD12&gt;6,"Inválido",DD12)</f>
        <v>5</v>
      </c>
      <c r="EO12">
        <f>IF(DE12&gt;6,"Inválido",DE12)</f>
        <v>5</v>
      </c>
      <c r="EP12">
        <f>IF(DF12=1,6,IF(DF12=2,5,IF(DF12=3,3,IF(DF12=4,3,IF(DF12=5,2,IF(DF12=6,1,IF(DF12&gt;6,"iNVÁLIDO",0)))))))</f>
        <v>5</v>
      </c>
      <c r="EQ12" s="7">
        <f>IF(DG12&gt;6,"Inválido",DG12)</f>
        <v>3</v>
      </c>
      <c r="ER12">
        <f>IF(DH12&gt;5,"Inválido",DH12)</f>
        <v>4</v>
      </c>
      <c r="ES12">
        <f>IF(DI12&gt;5,"Inválido",DI12)</f>
        <v>5</v>
      </c>
      <c r="ET12">
        <f>IF(DJ12=1,5,IF(DJ12=2,4,IF(DJ12=3,3,IF(DJ12=4,2,IF(DJ12=5,1,IF(DJ12&gt;5,"Inválido",0))))))</f>
        <v>2</v>
      </c>
      <c r="EU12">
        <f>IF(DK12&gt;5,"Inválido",DK12)</f>
        <v>3</v>
      </c>
      <c r="EV12">
        <f>IF(DL12=1,5,IF(DL12=2,4,IF(DL12=3,3,IF(DL12=4,2,IF(DL12=5,1,IF(DL12&gt;5,"Inválido",0))))))</f>
        <v>4</v>
      </c>
      <c r="EW12" s="7">
        <f>SUM(DO12,DP12,DQ12,DR12,DS12,DT12,DU12,DV12,DW12,DX12)</f>
        <v>22</v>
      </c>
      <c r="EX12" s="7">
        <f>(EW12-10)/20*100</f>
        <v>60</v>
      </c>
      <c r="EY12">
        <f>SUM(DY12,DZ12,EA12,EB12)</f>
        <v>7</v>
      </c>
      <c r="EZ12">
        <f>(_2022___Atividade_física__sintomas_de_ansiedade_e_depressão_e_qualidade_de_vida_e[[#This Row],[Aspecto físico]]-4)/4*100</f>
        <v>75</v>
      </c>
      <c r="FA12">
        <f>SUM(EG12,EH12)</f>
        <v>7.2</v>
      </c>
      <c r="FB12">
        <f>(FA12-2)/10*100</f>
        <v>52</v>
      </c>
      <c r="FC12">
        <f>SUM(DM12,ES12,ET12,EU12,EV12)</f>
        <v>17.399999999999999</v>
      </c>
      <c r="FD12" s="7">
        <f>(FC12-5)/20*100</f>
        <v>61.999999999999986</v>
      </c>
      <c r="FE12">
        <f>SUM(EI12,EM12,EO12,EQ12)</f>
        <v>15</v>
      </c>
      <c r="FF12" s="7">
        <f>(FE12-4)/20*100</f>
        <v>55.000000000000007</v>
      </c>
      <c r="FG12">
        <f>SUM(EF12,ER12)</f>
        <v>7</v>
      </c>
      <c r="FH12">
        <f>(FG12-2)/8*100</f>
        <v>62.5</v>
      </c>
      <c r="FI12">
        <f>SUM(EC12,ED12,EE12)</f>
        <v>5</v>
      </c>
      <c r="FJ12" s="7">
        <f>(FI12-3)/3*100</f>
        <v>66.666666666666657</v>
      </c>
      <c r="FK12">
        <f>SUM(EJ12,EK12,EL12,EN12,EP12)</f>
        <v>17</v>
      </c>
      <c r="FL12">
        <f>(FK12-5)/25*100</f>
        <v>48</v>
      </c>
      <c r="FM12">
        <f t="shared" si="0"/>
        <v>4</v>
      </c>
      <c r="FN12" s="7">
        <f t="shared" si="1"/>
        <v>62.25</v>
      </c>
      <c r="FO12" s="7">
        <f t="shared" si="2"/>
        <v>58.041666666666664</v>
      </c>
    </row>
    <row r="13" spans="1:171" ht="15" thickBot="1" x14ac:dyDescent="0.35">
      <c r="A13" t="s">
        <v>809</v>
      </c>
      <c r="B13" t="s">
        <v>810</v>
      </c>
      <c r="C13" t="s">
        <v>68</v>
      </c>
      <c r="D13" s="5">
        <v>29767</v>
      </c>
      <c r="E13" s="5">
        <v>44682</v>
      </c>
      <c r="F13" s="1">
        <f>DATEDIF(D12,E12,"Y")</f>
        <v>34</v>
      </c>
      <c r="G13">
        <v>2</v>
      </c>
      <c r="H13">
        <v>2</v>
      </c>
      <c r="I13" t="s">
        <v>74</v>
      </c>
      <c r="J13">
        <v>9</v>
      </c>
      <c r="K13">
        <v>2</v>
      </c>
      <c r="L13" t="s">
        <v>811</v>
      </c>
      <c r="M13" s="1">
        <v>2</v>
      </c>
      <c r="N13">
        <v>1</v>
      </c>
      <c r="O13">
        <v>2</v>
      </c>
      <c r="P13" t="s">
        <v>119</v>
      </c>
      <c r="Q13" s="16">
        <v>2</v>
      </c>
      <c r="R13">
        <v>2</v>
      </c>
      <c r="S13">
        <v>2</v>
      </c>
      <c r="T13">
        <v>2</v>
      </c>
      <c r="U13" t="s">
        <v>115</v>
      </c>
      <c r="V13">
        <v>7</v>
      </c>
      <c r="W13">
        <v>15</v>
      </c>
      <c r="X1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3">
        <v>0</v>
      </c>
      <c r="Z13">
        <v>0</v>
      </c>
      <c r="AA1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
        <v>0</v>
      </c>
      <c r="AC13">
        <v>0</v>
      </c>
      <c r="AD1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
        <v>12</v>
      </c>
      <c r="AF13">
        <v>3</v>
      </c>
      <c r="AG13" s="1">
        <f>AVERAGE(_2022___Atividade_física__sintomas_de_ansiedade_e_depressão_e_qualidade_de_vida_e[[#This Row],[a.	Quantas horas no total você gasta sentado durante um dia de semana? ]:[b.	Quantas horas no total você gasta sentado durante um dia de fim de semana?]])</f>
        <v>7.5</v>
      </c>
      <c r="AH13" s="1">
        <f>_2022___Atividade_física__sintomas_de_ansiedade_e_depressão_e_qualidade_de_vida_e[[#This Row],[AFV por semana]]+_2022___Atividade_física__sintomas_de_ansiedade_e_depressão_e_qualidade_de_vida_e[[#This Row],[Média AFM na semana]]</f>
        <v>0</v>
      </c>
      <c r="AI13">
        <v>1</v>
      </c>
      <c r="AJ13">
        <v>0</v>
      </c>
      <c r="AK13">
        <v>0</v>
      </c>
      <c r="AL13">
        <v>0</v>
      </c>
      <c r="AM13">
        <v>0</v>
      </c>
      <c r="AN13">
        <v>0</v>
      </c>
      <c r="AO13">
        <v>1</v>
      </c>
      <c r="AP13">
        <v>0</v>
      </c>
      <c r="AQ13">
        <v>0</v>
      </c>
      <c r="AR13">
        <v>1</v>
      </c>
      <c r="AS13">
        <v>0</v>
      </c>
      <c r="AT13">
        <v>1</v>
      </c>
      <c r="AU13">
        <v>0</v>
      </c>
      <c r="AV13">
        <v>0</v>
      </c>
      <c r="AW13">
        <v>0</v>
      </c>
      <c r="AX13">
        <v>0</v>
      </c>
      <c r="AY13">
        <v>0</v>
      </c>
      <c r="AZ13">
        <v>1</v>
      </c>
      <c r="BA13">
        <v>0</v>
      </c>
      <c r="BB13">
        <v>0</v>
      </c>
      <c r="BC13">
        <v>0</v>
      </c>
      <c r="BD1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3">
        <v>0</v>
      </c>
      <c r="BF13">
        <v>0</v>
      </c>
      <c r="BG13">
        <v>0</v>
      </c>
      <c r="BH13">
        <v>0</v>
      </c>
      <c r="BI13">
        <v>0</v>
      </c>
      <c r="BJ13">
        <v>0</v>
      </c>
      <c r="BK13">
        <v>0</v>
      </c>
      <c r="BL13">
        <v>0</v>
      </c>
      <c r="BM13">
        <v>0</v>
      </c>
      <c r="BN13">
        <v>3</v>
      </c>
      <c r="BO13">
        <v>1</v>
      </c>
      <c r="BP13">
        <v>1</v>
      </c>
      <c r="BQ13">
        <v>0</v>
      </c>
      <c r="BR13">
        <v>0</v>
      </c>
      <c r="BS13">
        <v>0</v>
      </c>
      <c r="BT13">
        <v>2</v>
      </c>
      <c r="BU13">
        <v>1</v>
      </c>
      <c r="BV13">
        <v>0</v>
      </c>
      <c r="BW13">
        <v>0</v>
      </c>
      <c r="BX13">
        <v>2</v>
      </c>
      <c r="BY13">
        <f>_2022___Atividade_física__sintomas_de_ansiedade_e_depressão_e_qualidade_de_vida_e[[#This Row],[_18]]</f>
        <v>0</v>
      </c>
      <c r="BZ13">
        <v>0</v>
      </c>
      <c r="CA13">
        <v>0</v>
      </c>
      <c r="CB13" s="1">
        <f>SUM(BE13:BV13,_2022___Atividade_física__sintomas_de_ansiedade_e_depressão_e_qualidade_de_vida_e[[#This Row],[18 considerar essa]:[_20]])</f>
        <v>8</v>
      </c>
      <c r="CC13">
        <v>3</v>
      </c>
      <c r="CD13">
        <v>4</v>
      </c>
      <c r="CE13">
        <v>2</v>
      </c>
      <c r="CF13">
        <v>3</v>
      </c>
      <c r="CG13">
        <v>3</v>
      </c>
      <c r="CH13">
        <v>2</v>
      </c>
      <c r="CI13">
        <v>3</v>
      </c>
      <c r="CJ13">
        <v>3</v>
      </c>
      <c r="CK13">
        <v>3</v>
      </c>
      <c r="CL13">
        <v>2</v>
      </c>
      <c r="CM13">
        <v>3</v>
      </c>
      <c r="CN13">
        <v>3</v>
      </c>
      <c r="CO13">
        <v>2</v>
      </c>
      <c r="CP13">
        <v>2</v>
      </c>
      <c r="CQ13">
        <v>2</v>
      </c>
      <c r="CR13">
        <v>2</v>
      </c>
      <c r="CS13">
        <v>2</v>
      </c>
      <c r="CT13">
        <v>2</v>
      </c>
      <c r="CU13">
        <v>2</v>
      </c>
      <c r="CV13">
        <v>3</v>
      </c>
      <c r="CW13">
        <v>2</v>
      </c>
      <c r="CX13">
        <v>1</v>
      </c>
      <c r="CY13">
        <v>5</v>
      </c>
      <c r="CZ13">
        <v>4</v>
      </c>
      <c r="DA13">
        <v>6</v>
      </c>
      <c r="DB13">
        <v>4</v>
      </c>
      <c r="DC13">
        <v>4</v>
      </c>
      <c r="DD13">
        <v>5</v>
      </c>
      <c r="DE13">
        <v>6</v>
      </c>
      <c r="DF13">
        <v>4</v>
      </c>
      <c r="DG13">
        <v>5</v>
      </c>
      <c r="DH13">
        <v>5</v>
      </c>
      <c r="DI13">
        <v>5</v>
      </c>
      <c r="DJ13">
        <v>5</v>
      </c>
      <c r="DK13">
        <v>3</v>
      </c>
      <c r="DL13">
        <v>2</v>
      </c>
      <c r="DM13">
        <f>IF(CC13=1,5,IF(CC13=2,4.4,IF(CC13=3,3.4,IF(CC13=4,2,IF(CC13=5,1,IF(CC13&gt;5,"Inválido",0))))))</f>
        <v>3.4</v>
      </c>
      <c r="DN13">
        <f>IF(CD13&gt;5,"Inválido",CD13)</f>
        <v>4</v>
      </c>
      <c r="DO13" s="7">
        <f>IF(CE13&gt;3,"Inválido",CE13)</f>
        <v>2</v>
      </c>
      <c r="DP13" s="7">
        <f>IF(CF13&gt;3,"Inválido",CF13)</f>
        <v>3</v>
      </c>
      <c r="DQ13" s="6">
        <f>IF(CG13&gt;3,"Inválido",CG13)</f>
        <v>3</v>
      </c>
      <c r="DR13" s="6">
        <f>IF(CH13&gt;3,"Inválido",CH13)</f>
        <v>2</v>
      </c>
      <c r="DS13" s="6">
        <f>IF(CI13&gt;3,"Inválido",CI13)</f>
        <v>3</v>
      </c>
      <c r="DT13" s="6">
        <f>IF(CJ13&gt;3,"Inválido",CJ13)</f>
        <v>3</v>
      </c>
      <c r="DU13" s="6">
        <f>IF(CK13&gt;3,"Inválido",CK13)</f>
        <v>3</v>
      </c>
      <c r="DV13" s="6">
        <f>IF(CL13&gt;3,"Inválido",CL13)</f>
        <v>2</v>
      </c>
      <c r="DW13" s="6">
        <f>IF(CM13&gt;3,"Inválido",CM13)</f>
        <v>3</v>
      </c>
      <c r="DX13" s="6">
        <f>IF(CN13&gt;3,"Inválido",CN13)</f>
        <v>3</v>
      </c>
      <c r="DY13" s="8">
        <f>IF(CO13&gt;5, "INVALIDO",CO13)</f>
        <v>2</v>
      </c>
      <c r="DZ13" s="8">
        <f>IF(CP13&gt;5, "INVALIDO",CP13)</f>
        <v>2</v>
      </c>
      <c r="EA13" s="8">
        <f>IF(CQ13&gt;5, "INVALIDO",CQ13)</f>
        <v>2</v>
      </c>
      <c r="EB13" s="8">
        <f>IF(CR13&gt;5, "INVALIDO",CR13)</f>
        <v>2</v>
      </c>
      <c r="EC13" s="7">
        <f>IF(CR13&gt;5, "INVALIDO",CR13)</f>
        <v>2</v>
      </c>
      <c r="ED1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3">
        <f>IF(CC13=1,5,IF(CC13=2,4,IF(CC13=3,3,IF(CC13=4,2,IF(CC13=5,1,IF(CC13&gt;5,"Inválido",0))))))</f>
        <v>3</v>
      </c>
      <c r="EG13">
        <f>IF(CW13=1,6,IF(CW13=2,5.4,IF(CW13=3,4.2,IF(CW13=4,3.1,IF(CW13=5,2.2,IF(CW13=6,1,IF(CW13&gt;6,"Inválido",0)))))))</f>
        <v>5.4</v>
      </c>
      <c r="EH13">
        <f>IF(AND(CX13=1,CW13=1),6,IF(AND(CX13=1,CW13&lt;7),5,IF(AND(CX13&gt;1,CW13=1),"Inválido",IF(AND(CX13=2,CW13&lt;7),4,IF(AND(CX13=3,CW13&lt;7),3,IF(AND(CX13=4,CW13&lt;7),2,IF(AND(CX13=5,CW13&lt;7),1,0)))))))</f>
        <v>5</v>
      </c>
      <c r="EI13">
        <f>IF(CV13=1,6,IF(CV13=2,5,IF(CV13=3,3,IF(CV13=4,3,IF(CV13=5,2,IF(CV13=6,1,IF(CV13&gt;6,"iNVÁLIDO",0)))))))</f>
        <v>3</v>
      </c>
      <c r="EJ13" s="7">
        <f>IF(CZ13&gt;6,"Inválido",CZ13)</f>
        <v>4</v>
      </c>
      <c r="EK13" s="7">
        <f>IF(DA13&gt;6,"Inválido",DA13)</f>
        <v>6</v>
      </c>
      <c r="EL13">
        <f>IF(DB13=1,6,IF(DB13=2,5,IF(DB13=3,3,IF(DB13=4,3,IF(DB13=5,2,IF(DB13=6,1,IF(DB13&gt;6,"iNVÁLIDO",0)))))))</f>
        <v>3</v>
      </c>
      <c r="EM13">
        <f>IF(DC13=1,6,IF(DC13=2,5,IF(DC13=3,3,IF(DC13=4,3,IF(DC13=5,2,IF(DC13=6,1,IF(DC13&gt;6,"iNVÁLIDO",0)))))))</f>
        <v>3</v>
      </c>
      <c r="EN13" s="7">
        <f>IF(DD13&gt;6,"Inválido",DD13)</f>
        <v>5</v>
      </c>
      <c r="EO13">
        <f>IF(DE13&gt;6,"Inválido",DE13)</f>
        <v>6</v>
      </c>
      <c r="EP13">
        <f>IF(DF13=1,6,IF(DF13=2,5,IF(DF13=3,3,IF(DF13=4,3,IF(DF13=5,2,IF(DF13=6,1,IF(DF13&gt;6,"iNVÁLIDO",0)))))))</f>
        <v>3</v>
      </c>
      <c r="EQ13" s="7">
        <f>IF(DG13&gt;6,"Inválido",DG13)</f>
        <v>5</v>
      </c>
      <c r="ER13">
        <f>IF(DH13&gt;5,"Inválido",DH13)</f>
        <v>5</v>
      </c>
      <c r="ES13">
        <f>IF(DI13&gt;5,"Inválido",DI13)</f>
        <v>5</v>
      </c>
      <c r="ET13">
        <f>IF(DJ13=1,5,IF(DJ13=2,4,IF(DJ13=3,3,IF(DJ13=4,2,IF(DJ13=5,1,IF(DJ13&gt;5,"Inválido",0))))))</f>
        <v>1</v>
      </c>
      <c r="EU13">
        <f>IF(DK13&gt;5,"Inválido",DK13)</f>
        <v>3</v>
      </c>
      <c r="EV13">
        <f>IF(DL13=1,5,IF(DL13=2,4,IF(DL13=3,3,IF(DL13=4,2,IF(DL13=5,1,IF(DL13&gt;5,"Inválido",0))))))</f>
        <v>4</v>
      </c>
      <c r="EW13" s="7">
        <f>SUM(DO13,DP13,DQ13,DR13,DS13,DT13,DU13,DV13,DW13,DX13)</f>
        <v>27</v>
      </c>
      <c r="EX13" s="7">
        <f>(EW13-10)/20*100</f>
        <v>85</v>
      </c>
      <c r="EY13">
        <f>SUM(DY13,DZ13,EA13,EB13)</f>
        <v>8</v>
      </c>
      <c r="EZ13">
        <f>(_2022___Atividade_física__sintomas_de_ansiedade_e_depressão_e_qualidade_de_vida_e[[#This Row],[Aspecto físico]]-4)/4*100</f>
        <v>100</v>
      </c>
      <c r="FA13">
        <f>SUM(EG13,EH13)</f>
        <v>10.4</v>
      </c>
      <c r="FB13">
        <f>(FA13-2)/10*100</f>
        <v>84.000000000000014</v>
      </c>
      <c r="FC13">
        <f>SUM(DM13,ES13,ET13,EU13,EV13)</f>
        <v>16.399999999999999</v>
      </c>
      <c r="FD13" s="7">
        <f>(FC13-5)/20*100</f>
        <v>56.999999999999993</v>
      </c>
      <c r="FE13">
        <f>SUM(EI13,EM13,EO13,EQ13)</f>
        <v>17</v>
      </c>
      <c r="FF13" s="7">
        <f>(FE13-4)/20*100</f>
        <v>65</v>
      </c>
      <c r="FG13">
        <f>SUM(EF13,ER13)</f>
        <v>8</v>
      </c>
      <c r="FH13">
        <f>(FG13-2)/8*100</f>
        <v>75</v>
      </c>
      <c r="FI13">
        <f>SUM(EC13,ED13,EE13)</f>
        <v>6</v>
      </c>
      <c r="FJ13" s="7">
        <f>(FI13-3)/3*100</f>
        <v>100</v>
      </c>
      <c r="FK13">
        <f>SUM(EJ13,EK13,EL13,EN13,EP13)</f>
        <v>21</v>
      </c>
      <c r="FL13">
        <f>(FK13-5)/25*100</f>
        <v>64</v>
      </c>
      <c r="FM13">
        <f t="shared" si="0"/>
        <v>4</v>
      </c>
      <c r="FN13" s="7">
        <f t="shared" si="1"/>
        <v>81.5</v>
      </c>
      <c r="FO13" s="7">
        <f t="shared" si="2"/>
        <v>76</v>
      </c>
    </row>
    <row r="14" spans="1:171" ht="15" thickBot="1" x14ac:dyDescent="0.35">
      <c r="A14" t="s">
        <v>838</v>
      </c>
      <c r="B14" t="s">
        <v>839</v>
      </c>
      <c r="C14" t="s">
        <v>68</v>
      </c>
      <c r="D14" s="5">
        <v>35164</v>
      </c>
      <c r="E14" s="5">
        <v>44682</v>
      </c>
      <c r="F14" s="1">
        <f>DATEDIF(D13,E13,"Y")</f>
        <v>40</v>
      </c>
      <c r="G14">
        <v>2</v>
      </c>
      <c r="H14">
        <v>2</v>
      </c>
      <c r="I14" t="s">
        <v>79</v>
      </c>
      <c r="J14">
        <v>5</v>
      </c>
      <c r="K14">
        <v>2</v>
      </c>
      <c r="L14" t="s">
        <v>1106</v>
      </c>
      <c r="M14" s="1">
        <v>2</v>
      </c>
      <c r="N14">
        <v>1</v>
      </c>
      <c r="O14">
        <v>3</v>
      </c>
      <c r="P14" t="s">
        <v>119</v>
      </c>
      <c r="Q14" s="16">
        <v>2</v>
      </c>
      <c r="R14">
        <v>1</v>
      </c>
      <c r="S14">
        <v>2</v>
      </c>
      <c r="T14">
        <v>2</v>
      </c>
      <c r="U14" t="s">
        <v>86</v>
      </c>
      <c r="V14">
        <v>1</v>
      </c>
      <c r="W14">
        <v>25</v>
      </c>
      <c r="X1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25</v>
      </c>
      <c r="Y14">
        <v>4</v>
      </c>
      <c r="Z14">
        <v>29</v>
      </c>
      <c r="AA1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116</v>
      </c>
      <c r="AB14">
        <v>0</v>
      </c>
      <c r="AC14">
        <v>0</v>
      </c>
      <c r="AD1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
        <v>13</v>
      </c>
      <c r="AF14">
        <v>12</v>
      </c>
      <c r="AG14" s="1">
        <f>AVERAGE(_2022___Atividade_física__sintomas_de_ansiedade_e_depressão_e_qualidade_de_vida_e[[#This Row],[a.	Quantas horas no total você gasta sentado durante um dia de semana? ]:[b.	Quantas horas no total você gasta sentado durante um dia de fim de semana?]])</f>
        <v>12.5</v>
      </c>
      <c r="AH14" s="1">
        <f>_2022___Atividade_física__sintomas_de_ansiedade_e_depressão_e_qualidade_de_vida_e[[#This Row],[AFV por semana]]+_2022___Atividade_física__sintomas_de_ansiedade_e_depressão_e_qualidade_de_vida_e[[#This Row],[Média AFM na semana]]</f>
        <v>116</v>
      </c>
      <c r="AI14">
        <v>2</v>
      </c>
      <c r="AJ14">
        <v>3</v>
      </c>
      <c r="AK14">
        <v>2</v>
      </c>
      <c r="AL14">
        <v>3</v>
      </c>
      <c r="AM14">
        <v>3</v>
      </c>
      <c r="AN14">
        <v>3</v>
      </c>
      <c r="AO14">
        <v>2</v>
      </c>
      <c r="AP14">
        <v>1</v>
      </c>
      <c r="AQ14">
        <v>1</v>
      </c>
      <c r="AR14">
        <v>3</v>
      </c>
      <c r="AS14">
        <v>1</v>
      </c>
      <c r="AT14">
        <v>3</v>
      </c>
      <c r="AU14">
        <v>2</v>
      </c>
      <c r="AV14">
        <v>1</v>
      </c>
      <c r="AW14">
        <v>0</v>
      </c>
      <c r="AX14">
        <v>0</v>
      </c>
      <c r="AY14">
        <v>3</v>
      </c>
      <c r="AZ14">
        <v>1</v>
      </c>
      <c r="BA14">
        <v>2</v>
      </c>
      <c r="BB14">
        <v>3</v>
      </c>
      <c r="BC14">
        <v>3</v>
      </c>
      <c r="BD1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42</v>
      </c>
      <c r="BE14">
        <v>3</v>
      </c>
      <c r="BF14">
        <v>3</v>
      </c>
      <c r="BG14">
        <v>2</v>
      </c>
      <c r="BH14">
        <v>1</v>
      </c>
      <c r="BI14">
        <v>3</v>
      </c>
      <c r="BJ14">
        <v>3</v>
      </c>
      <c r="BK14">
        <v>1</v>
      </c>
      <c r="BL14">
        <v>2</v>
      </c>
      <c r="BM14">
        <v>2</v>
      </c>
      <c r="BN14">
        <v>1</v>
      </c>
      <c r="BO14">
        <v>1</v>
      </c>
      <c r="BP14">
        <v>2</v>
      </c>
      <c r="BQ14">
        <v>2</v>
      </c>
      <c r="BR14">
        <v>3</v>
      </c>
      <c r="BS14">
        <v>2</v>
      </c>
      <c r="BT14">
        <v>3</v>
      </c>
      <c r="BU14">
        <v>3</v>
      </c>
      <c r="BV14">
        <v>3</v>
      </c>
      <c r="BW14">
        <v>3</v>
      </c>
      <c r="BX14">
        <v>2</v>
      </c>
      <c r="BY14">
        <f>_2022___Atividade_física__sintomas_de_ansiedade_e_depressão_e_qualidade_de_vida_e[[#This Row],[_18]]</f>
        <v>3</v>
      </c>
      <c r="BZ14">
        <v>1</v>
      </c>
      <c r="CA14">
        <v>2</v>
      </c>
      <c r="CB14" s="1">
        <f>SUM(BE14:BV14,_2022___Atividade_física__sintomas_de_ansiedade_e_depressão_e_qualidade_de_vida_e[[#This Row],[18 considerar essa]:[_20]])</f>
        <v>46</v>
      </c>
      <c r="CC14">
        <v>4</v>
      </c>
      <c r="CD14">
        <v>4</v>
      </c>
      <c r="CE14">
        <v>1</v>
      </c>
      <c r="CF14">
        <v>2</v>
      </c>
      <c r="CG14">
        <v>2</v>
      </c>
      <c r="CH14">
        <v>2</v>
      </c>
      <c r="CI14">
        <v>3</v>
      </c>
      <c r="CJ14">
        <v>2</v>
      </c>
      <c r="CK14">
        <v>2</v>
      </c>
      <c r="CL14">
        <v>2</v>
      </c>
      <c r="CM14">
        <v>3</v>
      </c>
      <c r="CN14">
        <v>2</v>
      </c>
      <c r="CO14">
        <v>1</v>
      </c>
      <c r="CP14">
        <v>1</v>
      </c>
      <c r="CQ14">
        <v>1</v>
      </c>
      <c r="CR14">
        <v>1</v>
      </c>
      <c r="CS14">
        <v>1</v>
      </c>
      <c r="CT14">
        <v>1</v>
      </c>
      <c r="CU14">
        <v>1</v>
      </c>
      <c r="CV14">
        <v>5</v>
      </c>
      <c r="CW14">
        <v>6</v>
      </c>
      <c r="CX14">
        <v>4</v>
      </c>
      <c r="CY14">
        <v>4</v>
      </c>
      <c r="CZ14">
        <v>2</v>
      </c>
      <c r="DA14">
        <v>2</v>
      </c>
      <c r="DB14">
        <v>4</v>
      </c>
      <c r="DC14">
        <v>4</v>
      </c>
      <c r="DD14">
        <v>2</v>
      </c>
      <c r="DE14">
        <v>2</v>
      </c>
      <c r="DF14">
        <v>4</v>
      </c>
      <c r="DG14">
        <v>2</v>
      </c>
      <c r="DH14">
        <v>1</v>
      </c>
      <c r="DI14">
        <v>1</v>
      </c>
      <c r="DJ14">
        <v>2</v>
      </c>
      <c r="DK14">
        <v>3</v>
      </c>
      <c r="DL14">
        <v>3</v>
      </c>
      <c r="DM14">
        <f>IF(CC14=1,5,IF(CC14=2,4.4,IF(CC14=3,3.4,IF(CC14=4,2,IF(CC14=5,1,IF(CC14&gt;5,"Inválido",0))))))</f>
        <v>2</v>
      </c>
      <c r="DN14">
        <f>IF(CD14&gt;5,"Inválido",CD14)</f>
        <v>4</v>
      </c>
      <c r="DO14" s="7">
        <f>IF(CE14&gt;3,"Inválido",CE14)</f>
        <v>1</v>
      </c>
      <c r="DP14" s="7">
        <f>IF(CF14&gt;3,"Inválido",CF14)</f>
        <v>2</v>
      </c>
      <c r="DQ14" s="6">
        <f>IF(CG14&gt;3,"Inválido",CG14)</f>
        <v>2</v>
      </c>
      <c r="DR14" s="6">
        <f>IF(CH14&gt;3,"Inválido",CH14)</f>
        <v>2</v>
      </c>
      <c r="DS14" s="6">
        <f>IF(CI14&gt;3,"Inválido",CI14)</f>
        <v>3</v>
      </c>
      <c r="DT14" s="6">
        <f>IF(CJ14&gt;3,"Inválido",CJ14)</f>
        <v>2</v>
      </c>
      <c r="DU14" s="6">
        <f>IF(CK14&gt;3,"Inválido",CK14)</f>
        <v>2</v>
      </c>
      <c r="DV14" s="6">
        <f>IF(CL14&gt;3,"Inválido",CL14)</f>
        <v>2</v>
      </c>
      <c r="DW14" s="6">
        <f>IF(CM14&gt;3,"Inválido",CM14)</f>
        <v>3</v>
      </c>
      <c r="DX14" s="6">
        <f>IF(CN14&gt;3,"Inválido",CN14)</f>
        <v>2</v>
      </c>
      <c r="DY14" s="8">
        <f>IF(CO14&gt;5, "INVALIDO",CO14)</f>
        <v>1</v>
      </c>
      <c r="DZ14" s="8">
        <f>IF(CP14&gt;5, "INVALIDO",CP14)</f>
        <v>1</v>
      </c>
      <c r="EA14" s="8">
        <f>IF(CQ14&gt;5, "INVALIDO",CQ14)</f>
        <v>1</v>
      </c>
      <c r="EB14" s="8">
        <f>IF(CR14&gt;5, "INVALIDO",CR14)</f>
        <v>1</v>
      </c>
      <c r="EC14" s="7">
        <f>IF(CR14&gt;5, "INVALIDO",CR14)</f>
        <v>1</v>
      </c>
      <c r="ED1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4">
        <f>IF(CC14=1,5,IF(CC14=2,4,IF(CC14=3,3,IF(CC14=4,2,IF(CC14=5,1,IF(CC14&gt;5,"Inválido",0))))))</f>
        <v>2</v>
      </c>
      <c r="EG14">
        <f>IF(CW14=1,6,IF(CW14=2,5.4,IF(CW14=3,4.2,IF(CW14=4,3.1,IF(CW14=5,2.2,IF(CW14=6,1,IF(CW14&gt;6,"Inválido",0)))))))</f>
        <v>1</v>
      </c>
      <c r="EH14">
        <f>IF(AND(CX14=1,CW14=1),6,IF(AND(CX14=1,CW14&lt;7),5,IF(AND(CX14&gt;1,CW14=1),"Inválido",IF(AND(CX14=2,CW14&lt;7),4,IF(AND(CX14=3,CW14&lt;7),3,IF(AND(CX14=4,CW14&lt;7),2,IF(AND(CX14=5,CW14&lt;7),1,0)))))))</f>
        <v>2</v>
      </c>
      <c r="EI14">
        <f>IF(CV14=1,6,IF(CV14=2,5,IF(CV14=3,3,IF(CV14=4,3,IF(CV14=5,2,IF(CV14=6,1,IF(CV14&gt;6,"iNVÁLIDO",0)))))))</f>
        <v>2</v>
      </c>
      <c r="EJ14" s="7">
        <f>IF(CZ14&gt;6,"Inválido",CZ14)</f>
        <v>2</v>
      </c>
      <c r="EK14" s="7">
        <f>IF(DA14&gt;6,"Inválido",DA14)</f>
        <v>2</v>
      </c>
      <c r="EL14">
        <f>IF(DB14=1,6,IF(DB14=2,5,IF(DB14=3,3,IF(DB14=4,3,IF(DB14=5,2,IF(DB14=6,1,IF(DB14&gt;6,"iNVÁLIDO",0)))))))</f>
        <v>3</v>
      </c>
      <c r="EM14">
        <f>IF(DC14=1,6,IF(DC14=2,5,IF(DC14=3,3,IF(DC14=4,3,IF(DC14=5,2,IF(DC14=6,1,IF(DC14&gt;6,"iNVÁLIDO",0)))))))</f>
        <v>3</v>
      </c>
      <c r="EN14" s="7">
        <f>IF(DD14&gt;6,"Inválido",DD14)</f>
        <v>2</v>
      </c>
      <c r="EO14">
        <f>IF(DE14&gt;6,"Inválido",DE14)</f>
        <v>2</v>
      </c>
      <c r="EP14">
        <f>IF(DF14=1,6,IF(DF14=2,5,IF(DF14=3,3,IF(DF14=4,3,IF(DF14=5,2,IF(DF14=6,1,IF(DF14&gt;6,"iNVÁLIDO",0)))))))</f>
        <v>3</v>
      </c>
      <c r="EQ14" s="7">
        <f>IF(DG14&gt;6,"Inválido",DG14)</f>
        <v>2</v>
      </c>
      <c r="ER14">
        <f>IF(DH14&gt;5,"Inválido",DH14)</f>
        <v>1</v>
      </c>
      <c r="ES14">
        <f>IF(DI14&gt;5,"Inválido",DI14)</f>
        <v>1</v>
      </c>
      <c r="ET14">
        <f>IF(DJ14=1,5,IF(DJ14=2,4,IF(DJ14=3,3,IF(DJ14=4,2,IF(DJ14=5,1,IF(DJ14&gt;5,"Inválido",0))))))</f>
        <v>4</v>
      </c>
      <c r="EU14">
        <f>IF(DK14&gt;5,"Inválido",DK14)</f>
        <v>3</v>
      </c>
      <c r="EV14">
        <f>IF(DL14=1,5,IF(DL14=2,4,IF(DL14=3,3,IF(DL14=4,2,IF(DL14=5,1,IF(DL14&gt;5,"Inválido",0))))))</f>
        <v>3</v>
      </c>
      <c r="EW14" s="7">
        <f>SUM(DO14,DP14,DQ14,DR14,DS14,DT14,DU14,DV14,DW14,DX14)</f>
        <v>21</v>
      </c>
      <c r="EX14" s="7">
        <f>(EW14-10)/20*100</f>
        <v>55.000000000000007</v>
      </c>
      <c r="EY14">
        <f>SUM(DY14,DZ14,EA14,EB14)</f>
        <v>4</v>
      </c>
      <c r="EZ14">
        <f>(_2022___Atividade_física__sintomas_de_ansiedade_e_depressão_e_qualidade_de_vida_e[[#This Row],[Aspecto físico]]-4)/4*100</f>
        <v>0</v>
      </c>
      <c r="FA14">
        <f>SUM(EG14,EH14)</f>
        <v>3</v>
      </c>
      <c r="FB14">
        <f>(FA14-2)/10*100</f>
        <v>10</v>
      </c>
      <c r="FC14">
        <f>SUM(DM14,ES14,ET14,EU14,EV14)</f>
        <v>13</v>
      </c>
      <c r="FD14" s="7">
        <f>(FC14-5)/20*100</f>
        <v>40</v>
      </c>
      <c r="FE14">
        <f>SUM(EI14,EM14,EO14,EQ14)</f>
        <v>9</v>
      </c>
      <c r="FF14" s="7">
        <f>(FE14-4)/20*100</f>
        <v>25</v>
      </c>
      <c r="FG14">
        <f>SUM(EF14,ER14)</f>
        <v>3</v>
      </c>
      <c r="FH14">
        <f>(FG14-2)/8*100</f>
        <v>12.5</v>
      </c>
      <c r="FI14">
        <f>SUM(EC14,ED14,EE14)</f>
        <v>3</v>
      </c>
      <c r="FJ14" s="7">
        <f>(FI14-3)/3*100</f>
        <v>0</v>
      </c>
      <c r="FK14">
        <f>SUM(EJ14,EK14,EL14,EN14,EP14)</f>
        <v>12</v>
      </c>
      <c r="FL14">
        <f>(FK14-5)/25*100</f>
        <v>28.000000000000004</v>
      </c>
      <c r="FM14">
        <f t="shared" si="0"/>
        <v>4</v>
      </c>
      <c r="FN14" s="7">
        <f t="shared" si="1"/>
        <v>26.25</v>
      </c>
      <c r="FO14" s="7">
        <f t="shared" si="2"/>
        <v>16.375</v>
      </c>
    </row>
    <row r="15" spans="1:171" ht="15" thickBot="1" x14ac:dyDescent="0.35">
      <c r="A15" t="s">
        <v>840</v>
      </c>
      <c r="B15" t="s">
        <v>841</v>
      </c>
      <c r="C15" t="s">
        <v>68</v>
      </c>
      <c r="D15" s="5">
        <v>29446</v>
      </c>
      <c r="E15" s="5">
        <v>44682</v>
      </c>
      <c r="F15" s="1">
        <f>DATEDIF(D14,E14,"Y")</f>
        <v>26</v>
      </c>
      <c r="G15">
        <v>2</v>
      </c>
      <c r="H15">
        <v>2</v>
      </c>
      <c r="I15" t="s">
        <v>74</v>
      </c>
      <c r="J15">
        <v>5</v>
      </c>
      <c r="K15">
        <v>2</v>
      </c>
      <c r="L15" t="s">
        <v>842</v>
      </c>
      <c r="M15" s="1">
        <v>2</v>
      </c>
      <c r="N15">
        <v>1</v>
      </c>
      <c r="O15">
        <v>3</v>
      </c>
      <c r="P15" t="s">
        <v>119</v>
      </c>
      <c r="Q15" s="16">
        <v>2</v>
      </c>
      <c r="R15">
        <v>2</v>
      </c>
      <c r="S15">
        <v>1</v>
      </c>
      <c r="T15">
        <v>1</v>
      </c>
      <c r="U15" t="s">
        <v>71</v>
      </c>
      <c r="V15">
        <v>5</v>
      </c>
      <c r="W15">
        <v>49</v>
      </c>
      <c r="X1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245</v>
      </c>
      <c r="Y15">
        <v>5</v>
      </c>
      <c r="Z15">
        <v>60</v>
      </c>
      <c r="AA1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15">
        <v>0</v>
      </c>
      <c r="AC15">
        <v>0</v>
      </c>
      <c r="AD1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
        <v>5</v>
      </c>
      <c r="AF15">
        <v>5</v>
      </c>
      <c r="AG15" s="1">
        <f>AVERAGE(_2022___Atividade_física__sintomas_de_ansiedade_e_depressão_e_qualidade_de_vida_e[[#This Row],[a.	Quantas horas no total você gasta sentado durante um dia de semana? ]:[b.	Quantas horas no total você gasta sentado durante um dia de fim de semana?]])</f>
        <v>5</v>
      </c>
      <c r="AH15" s="1">
        <f>_2022___Atividade_física__sintomas_de_ansiedade_e_depressão_e_qualidade_de_vida_e[[#This Row],[AFV por semana]]+_2022___Atividade_física__sintomas_de_ansiedade_e_depressão_e_qualidade_de_vida_e[[#This Row],[Média AFM na semana]]</f>
        <v>300</v>
      </c>
      <c r="AI15">
        <v>1</v>
      </c>
      <c r="AJ15">
        <v>0</v>
      </c>
      <c r="AK15">
        <v>0</v>
      </c>
      <c r="AL15">
        <v>1</v>
      </c>
      <c r="AM15">
        <v>0</v>
      </c>
      <c r="AN15">
        <v>0</v>
      </c>
      <c r="AO15">
        <v>0</v>
      </c>
      <c r="AP15">
        <v>0</v>
      </c>
      <c r="AQ15">
        <v>0</v>
      </c>
      <c r="AR15">
        <v>1</v>
      </c>
      <c r="AS15">
        <v>0</v>
      </c>
      <c r="AT15">
        <v>0</v>
      </c>
      <c r="AU15">
        <v>0</v>
      </c>
      <c r="AV15">
        <v>0</v>
      </c>
      <c r="AW15">
        <v>0</v>
      </c>
      <c r="AX15">
        <v>0</v>
      </c>
      <c r="AY15">
        <v>0</v>
      </c>
      <c r="AZ15">
        <v>1</v>
      </c>
      <c r="BA15">
        <v>1</v>
      </c>
      <c r="BB15">
        <v>0</v>
      </c>
      <c r="BC15">
        <v>0</v>
      </c>
      <c r="BD1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5">
        <v>0</v>
      </c>
      <c r="BF15">
        <v>0</v>
      </c>
      <c r="BG15">
        <v>0</v>
      </c>
      <c r="BH15">
        <v>1</v>
      </c>
      <c r="BI15">
        <v>0</v>
      </c>
      <c r="BJ15">
        <v>0</v>
      </c>
      <c r="BK15">
        <v>0</v>
      </c>
      <c r="BL15">
        <v>0</v>
      </c>
      <c r="BM15">
        <v>0</v>
      </c>
      <c r="BN15">
        <v>0</v>
      </c>
      <c r="BO15">
        <v>1</v>
      </c>
      <c r="BP15">
        <v>0</v>
      </c>
      <c r="BQ15">
        <v>0</v>
      </c>
      <c r="BR15">
        <v>0</v>
      </c>
      <c r="BS15">
        <v>0</v>
      </c>
      <c r="BT15">
        <v>0</v>
      </c>
      <c r="BU15">
        <v>1</v>
      </c>
      <c r="BV15">
        <v>1</v>
      </c>
      <c r="BW15">
        <v>0</v>
      </c>
      <c r="BX15">
        <v>1</v>
      </c>
      <c r="BY15">
        <v>0</v>
      </c>
      <c r="BZ15">
        <v>0</v>
      </c>
      <c r="CA15">
        <v>0</v>
      </c>
      <c r="CB15" s="1">
        <f>SUM(BE15:BV15,_2022___Atividade_física__sintomas_de_ansiedade_e_depressão_e_qualidade_de_vida_e[[#This Row],[18 considerar essa]:[_20]])</f>
        <v>4</v>
      </c>
      <c r="CC15">
        <v>3</v>
      </c>
      <c r="CD15">
        <v>3</v>
      </c>
      <c r="CE15">
        <v>2</v>
      </c>
      <c r="CF15">
        <v>3</v>
      </c>
      <c r="CG15">
        <v>3</v>
      </c>
      <c r="CH15">
        <v>3</v>
      </c>
      <c r="CI15">
        <v>2</v>
      </c>
      <c r="CJ15">
        <v>2</v>
      </c>
      <c r="CK15">
        <v>3</v>
      </c>
      <c r="CL15">
        <v>3</v>
      </c>
      <c r="CM15">
        <v>3</v>
      </c>
      <c r="CN15">
        <v>3</v>
      </c>
      <c r="CO15">
        <v>2</v>
      </c>
      <c r="CP15">
        <v>1</v>
      </c>
      <c r="CQ15">
        <v>2</v>
      </c>
      <c r="CR15">
        <v>2</v>
      </c>
      <c r="CS15">
        <v>2</v>
      </c>
      <c r="CT15">
        <v>2</v>
      </c>
      <c r="CU15">
        <v>2</v>
      </c>
      <c r="CV15">
        <v>1</v>
      </c>
      <c r="CW15">
        <v>3</v>
      </c>
      <c r="CX15">
        <v>1</v>
      </c>
      <c r="CY15">
        <v>3</v>
      </c>
      <c r="CZ15">
        <v>2</v>
      </c>
      <c r="DA15">
        <v>5</v>
      </c>
      <c r="DB15">
        <v>2</v>
      </c>
      <c r="DC15">
        <v>3</v>
      </c>
      <c r="DD15">
        <v>5</v>
      </c>
      <c r="DE15">
        <v>5</v>
      </c>
      <c r="DF15">
        <v>2</v>
      </c>
      <c r="DG15">
        <v>5</v>
      </c>
      <c r="DH15">
        <v>5</v>
      </c>
      <c r="DI15">
        <v>5</v>
      </c>
      <c r="DJ15">
        <v>1</v>
      </c>
      <c r="DK15">
        <v>4</v>
      </c>
      <c r="DL15">
        <v>2</v>
      </c>
      <c r="DM15">
        <f>IF(CC15=1,5,IF(CC15=2,4.4,IF(CC15=3,3.4,IF(CC15=4,2,IF(CC15=5,1,IF(CC15&gt;5,"Inválido",0))))))</f>
        <v>3.4</v>
      </c>
      <c r="DN15">
        <f>IF(CD15&gt;5,"Inválido",CD15)</f>
        <v>3</v>
      </c>
      <c r="DO15" s="7">
        <f>IF(CE15&gt;3,"Inválido",CE15)</f>
        <v>2</v>
      </c>
      <c r="DP15" s="7">
        <f>IF(CF15&gt;3,"Inválido",CF15)</f>
        <v>3</v>
      </c>
      <c r="DQ15" s="6">
        <f>IF(CG15&gt;3,"Inválido",CG15)</f>
        <v>3</v>
      </c>
      <c r="DR15" s="6">
        <f>IF(CH15&gt;3,"Inválido",CH15)</f>
        <v>3</v>
      </c>
      <c r="DS15" s="6">
        <f>IF(CI15&gt;3,"Inválido",CI15)</f>
        <v>2</v>
      </c>
      <c r="DT15" s="6">
        <f>IF(CJ15&gt;3,"Inválido",CJ15)</f>
        <v>2</v>
      </c>
      <c r="DU15" s="6">
        <f>IF(CK15&gt;3,"Inválido",CK15)</f>
        <v>3</v>
      </c>
      <c r="DV15" s="6">
        <f>IF(CL15&gt;3,"Inválido",CL15)</f>
        <v>3</v>
      </c>
      <c r="DW15" s="6">
        <f>IF(CM15&gt;3,"Inválido",CM15)</f>
        <v>3</v>
      </c>
      <c r="DX15" s="6">
        <f>IF(CN15&gt;3,"Inválido",CN15)</f>
        <v>3</v>
      </c>
      <c r="DY15" s="8">
        <f>IF(CO15&gt;5, "INVALIDO",CO15)</f>
        <v>2</v>
      </c>
      <c r="DZ15" s="8">
        <f>IF(CP15&gt;5, "INVALIDO",CP15)</f>
        <v>1</v>
      </c>
      <c r="EA15" s="8">
        <f>IF(CQ15&gt;5, "INVALIDO",CQ15)</f>
        <v>2</v>
      </c>
      <c r="EB15" s="8">
        <f>IF(CR15&gt;5, "INVALIDO",CR15)</f>
        <v>2</v>
      </c>
      <c r="EC15" s="7">
        <f>IF(CR15&gt;5, "INVALIDO",CR15)</f>
        <v>2</v>
      </c>
      <c r="ED1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
        <f>IF(CC15=1,5,IF(CC15=2,4,IF(CC15=3,3,IF(CC15=4,2,IF(CC15=5,1,IF(CC15&gt;5,"Inválido",0))))))</f>
        <v>3</v>
      </c>
      <c r="EG15">
        <f>IF(CW15=1,6,IF(CW15=2,5.4,IF(CW15=3,4.2,IF(CW15=4,3.1,IF(CW15=5,2.2,IF(CW15=6,1,IF(CW15&gt;6,"Inválido",0)))))))</f>
        <v>4.2</v>
      </c>
      <c r="EH15">
        <f>IF(AND(CX15=1,CW15=1),6,IF(AND(CX15=1,CW15&lt;7),5,IF(AND(CX15&gt;1,CW15=1),"Inválido",IF(AND(CX15=2,CW15&lt;7),4,IF(AND(CX15=3,CW15&lt;7),3,IF(AND(CX15=4,CW15&lt;7),2,IF(AND(CX15=5,CW15&lt;7),1,0)))))))</f>
        <v>5</v>
      </c>
      <c r="EI15">
        <f>IF(CV15=1,6,IF(CV15=2,5,IF(CV15=3,3,IF(CV15=4,3,IF(CV15=5,2,IF(CV15=6,1,IF(CV15&gt;6,"iNVÁLIDO",0)))))))</f>
        <v>6</v>
      </c>
      <c r="EJ15" s="7">
        <f>IF(CZ15&gt;6,"Inválido",CZ15)</f>
        <v>2</v>
      </c>
      <c r="EK15" s="7">
        <f>IF(DA15&gt;6,"Inválido",DA15)</f>
        <v>5</v>
      </c>
      <c r="EL15">
        <f>IF(DB15=1,6,IF(DB15=2,5,IF(DB15=3,3,IF(DB15=4,3,IF(DB15=5,2,IF(DB15=6,1,IF(DB15&gt;6,"iNVÁLIDO",0)))))))</f>
        <v>5</v>
      </c>
      <c r="EM15">
        <f>IF(DC15=1,6,IF(DC15=2,5,IF(DC15=3,3,IF(DC15=4,3,IF(DC15=5,2,IF(DC15=6,1,IF(DC15&gt;6,"iNVÁLIDO",0)))))))</f>
        <v>3</v>
      </c>
      <c r="EN15" s="7">
        <f>IF(DD15&gt;6,"Inválido",DD15)</f>
        <v>5</v>
      </c>
      <c r="EO15">
        <f>IF(DE15&gt;6,"Inválido",DE15)</f>
        <v>5</v>
      </c>
      <c r="EP15">
        <f>IF(DF15=1,6,IF(DF15=2,5,IF(DF15=3,3,IF(DF15=4,3,IF(DF15=5,2,IF(DF15=6,1,IF(DF15&gt;6,"iNVÁLIDO",0)))))))</f>
        <v>5</v>
      </c>
      <c r="EQ15" s="7">
        <f>IF(DG15&gt;6,"Inválido",DG15)</f>
        <v>5</v>
      </c>
      <c r="ER15">
        <f>IF(DH15&gt;5,"Inválido",DH15)</f>
        <v>5</v>
      </c>
      <c r="ES15">
        <f>IF(DI15&gt;5,"Inválido",DI15)</f>
        <v>5</v>
      </c>
      <c r="ET15">
        <f>IF(DJ15=1,5,IF(DJ15=2,4,IF(DJ15=3,3,IF(DJ15=4,2,IF(DJ15=5,1,IF(DJ15&gt;5,"Inválido",0))))))</f>
        <v>5</v>
      </c>
      <c r="EU15">
        <f>IF(DK15&gt;5,"Inválido",DK15)</f>
        <v>4</v>
      </c>
      <c r="EV15">
        <f>IF(DL15=1,5,IF(DL15=2,4,IF(DL15=3,3,IF(DL15=4,2,IF(DL15=5,1,IF(DL15&gt;5,"Inválido",0))))))</f>
        <v>4</v>
      </c>
      <c r="EW15" s="7">
        <f>SUM(DO15,DP15,DQ15,DR15,DS15,DT15,DU15,DV15,DW15,DX15)</f>
        <v>27</v>
      </c>
      <c r="EX15" s="7">
        <f>(EW15-10)/20*100</f>
        <v>85</v>
      </c>
      <c r="EY15">
        <f>SUM(DY15,DZ15,EA15,EB15)</f>
        <v>7</v>
      </c>
      <c r="EZ15">
        <f>(_2022___Atividade_física__sintomas_de_ansiedade_e_depressão_e_qualidade_de_vida_e[[#This Row],[Aspecto físico]]-4)/4*100</f>
        <v>75</v>
      </c>
      <c r="FA15">
        <f>SUM(EG15,EH15)</f>
        <v>9.1999999999999993</v>
      </c>
      <c r="FB15">
        <f>(FA15-2)/10*100</f>
        <v>72</v>
      </c>
      <c r="FC15">
        <f>SUM(DM15,ES15,ET15,EU15,EV15)</f>
        <v>21.4</v>
      </c>
      <c r="FD15" s="7">
        <f>(FC15-5)/20*100</f>
        <v>82</v>
      </c>
      <c r="FE15">
        <f>SUM(EI15,EM15,EO15,EQ15)</f>
        <v>19</v>
      </c>
      <c r="FF15" s="7">
        <f>(FE15-4)/20*100</f>
        <v>75</v>
      </c>
      <c r="FG15">
        <f>SUM(EF15,ER15)</f>
        <v>8</v>
      </c>
      <c r="FH15">
        <f>(FG15-2)/8*100</f>
        <v>75</v>
      </c>
      <c r="FI15">
        <f>SUM(EC15,ED15,EE15)</f>
        <v>6</v>
      </c>
      <c r="FJ15" s="7">
        <f>(FI15-3)/3*100</f>
        <v>100</v>
      </c>
      <c r="FK15">
        <f>SUM(EJ15,EK15,EL15,EN15,EP15)</f>
        <v>22</v>
      </c>
      <c r="FL15">
        <f>(FK15-5)/25*100</f>
        <v>68</v>
      </c>
      <c r="FM15">
        <f t="shared" si="0"/>
        <v>3</v>
      </c>
      <c r="FN15" s="7">
        <f t="shared" si="1"/>
        <v>78.5</v>
      </c>
      <c r="FO15" s="7">
        <f t="shared" si="2"/>
        <v>79.5</v>
      </c>
    </row>
    <row r="16" spans="1:171" ht="15" thickBot="1" x14ac:dyDescent="0.35">
      <c r="A16" t="s">
        <v>846</v>
      </c>
      <c r="B16" t="s">
        <v>847</v>
      </c>
      <c r="C16" t="s">
        <v>68</v>
      </c>
      <c r="D16" s="5">
        <v>31688</v>
      </c>
      <c r="E16" s="5">
        <v>44682</v>
      </c>
      <c r="F16" s="1">
        <f>DATEDIF(D15,E15,"Y")</f>
        <v>41</v>
      </c>
      <c r="G16">
        <v>2</v>
      </c>
      <c r="H16">
        <v>2</v>
      </c>
      <c r="I16" t="s">
        <v>128</v>
      </c>
      <c r="J16">
        <v>1</v>
      </c>
      <c r="K16">
        <v>2</v>
      </c>
      <c r="L16" t="s">
        <v>100</v>
      </c>
      <c r="M16" s="1">
        <v>1</v>
      </c>
      <c r="N16">
        <v>1</v>
      </c>
      <c r="O16">
        <v>3</v>
      </c>
      <c r="P16" t="s">
        <v>119</v>
      </c>
      <c r="Q16" s="16">
        <v>3</v>
      </c>
      <c r="R16">
        <v>2</v>
      </c>
      <c r="S16">
        <v>1</v>
      </c>
      <c r="T16">
        <v>2</v>
      </c>
      <c r="U16" t="s">
        <v>86</v>
      </c>
      <c r="V16">
        <v>7</v>
      </c>
      <c r="W16">
        <v>39</v>
      </c>
      <c r="X1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16">
        <v>3</v>
      </c>
      <c r="Z16">
        <v>39</v>
      </c>
      <c r="AA1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16">
        <v>2</v>
      </c>
      <c r="AC16">
        <v>39</v>
      </c>
      <c r="AD1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78</v>
      </c>
      <c r="AE16">
        <v>10</v>
      </c>
      <c r="AF16">
        <v>3</v>
      </c>
      <c r="AG16" s="1">
        <f>AVERAGE(_2022___Atividade_física__sintomas_de_ansiedade_e_depressão_e_qualidade_de_vida_e[[#This Row],[a.	Quantas horas no total você gasta sentado durante um dia de semana? ]:[b.	Quantas horas no total você gasta sentado durante um dia de fim de semana?]])</f>
        <v>6.5</v>
      </c>
      <c r="AH16" s="1">
        <f>_2022___Atividade_física__sintomas_de_ansiedade_e_depressão_e_qualidade_de_vida_e[[#This Row],[AFV por semana]]+_2022___Atividade_física__sintomas_de_ansiedade_e_depressão_e_qualidade_de_vida_e[[#This Row],[Média AFM na semana]]</f>
        <v>195</v>
      </c>
      <c r="AI16">
        <v>1</v>
      </c>
      <c r="AJ16">
        <v>2</v>
      </c>
      <c r="AK16">
        <v>0</v>
      </c>
      <c r="AL16">
        <v>3</v>
      </c>
      <c r="AM16">
        <v>1</v>
      </c>
      <c r="AN16">
        <v>2</v>
      </c>
      <c r="AO16">
        <v>0</v>
      </c>
      <c r="AP16">
        <v>0</v>
      </c>
      <c r="AQ16">
        <v>0</v>
      </c>
      <c r="AR16">
        <v>1</v>
      </c>
      <c r="AS16">
        <v>0</v>
      </c>
      <c r="AT16">
        <v>0</v>
      </c>
      <c r="AU16">
        <v>0</v>
      </c>
      <c r="AV16">
        <v>2</v>
      </c>
      <c r="AW16">
        <v>0</v>
      </c>
      <c r="AX16">
        <v>0</v>
      </c>
      <c r="AY16">
        <v>0</v>
      </c>
      <c r="AZ16">
        <v>3</v>
      </c>
      <c r="BA16">
        <v>1</v>
      </c>
      <c r="BB16">
        <v>1</v>
      </c>
      <c r="BC16">
        <v>1</v>
      </c>
      <c r="BD1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16">
        <v>0</v>
      </c>
      <c r="BF16">
        <v>0</v>
      </c>
      <c r="BG16">
        <v>0</v>
      </c>
      <c r="BH16">
        <v>0</v>
      </c>
      <c r="BI16">
        <v>0</v>
      </c>
      <c r="BJ16">
        <v>0</v>
      </c>
      <c r="BK16">
        <v>0</v>
      </c>
      <c r="BL16">
        <v>0</v>
      </c>
      <c r="BM16">
        <v>0</v>
      </c>
      <c r="BN16">
        <v>0</v>
      </c>
      <c r="BO16">
        <v>0</v>
      </c>
      <c r="BP16">
        <v>1</v>
      </c>
      <c r="BQ16">
        <v>1</v>
      </c>
      <c r="BR16">
        <v>0</v>
      </c>
      <c r="BS16">
        <v>0</v>
      </c>
      <c r="BT16">
        <v>1</v>
      </c>
      <c r="BU16">
        <v>1</v>
      </c>
      <c r="BV16">
        <v>1</v>
      </c>
      <c r="BW16">
        <v>3</v>
      </c>
      <c r="BX16">
        <v>2</v>
      </c>
      <c r="BY16">
        <f>_2022___Atividade_física__sintomas_de_ansiedade_e_depressão_e_qualidade_de_vida_e[[#This Row],[_18]]</f>
        <v>3</v>
      </c>
      <c r="BZ16">
        <v>1</v>
      </c>
      <c r="CA16">
        <v>0</v>
      </c>
      <c r="CB16" s="1">
        <f>SUM(BE16:BV16,_2022___Atividade_física__sintomas_de_ansiedade_e_depressão_e_qualidade_de_vida_e[[#This Row],[18 considerar essa]:[_20]])</f>
        <v>9</v>
      </c>
      <c r="CC16">
        <v>3</v>
      </c>
      <c r="CD16">
        <v>2</v>
      </c>
      <c r="CE16">
        <v>3</v>
      </c>
      <c r="CF16">
        <v>3</v>
      </c>
      <c r="CG16">
        <v>3</v>
      </c>
      <c r="CH16">
        <v>3</v>
      </c>
      <c r="CI16">
        <v>3</v>
      </c>
      <c r="CJ16">
        <v>2</v>
      </c>
      <c r="CK16">
        <v>3</v>
      </c>
      <c r="CL16">
        <v>3</v>
      </c>
      <c r="CM16">
        <v>3</v>
      </c>
      <c r="CN16">
        <v>3</v>
      </c>
      <c r="CO16">
        <v>2</v>
      </c>
      <c r="CP16">
        <v>2</v>
      </c>
      <c r="CQ16">
        <v>2</v>
      </c>
      <c r="CR16">
        <v>2</v>
      </c>
      <c r="CS16">
        <v>1</v>
      </c>
      <c r="CT16">
        <v>2</v>
      </c>
      <c r="CU16">
        <v>1</v>
      </c>
      <c r="CV16">
        <v>3</v>
      </c>
      <c r="CW16">
        <v>3</v>
      </c>
      <c r="CX16">
        <v>3</v>
      </c>
      <c r="CY16">
        <v>2</v>
      </c>
      <c r="CZ16">
        <v>4</v>
      </c>
      <c r="DA16">
        <v>5</v>
      </c>
      <c r="DB16">
        <v>2</v>
      </c>
      <c r="DC16">
        <v>2</v>
      </c>
      <c r="DD16">
        <v>6</v>
      </c>
      <c r="DE16">
        <v>3</v>
      </c>
      <c r="DF16">
        <v>2</v>
      </c>
      <c r="DG16">
        <v>3</v>
      </c>
      <c r="DH16">
        <v>4</v>
      </c>
      <c r="DI16">
        <v>5</v>
      </c>
      <c r="DJ16">
        <v>2</v>
      </c>
      <c r="DK16">
        <v>5</v>
      </c>
      <c r="DL16">
        <v>2</v>
      </c>
      <c r="DM16">
        <f>IF(CC16=1,5,IF(CC16=2,4.4,IF(CC16=3,3.4,IF(CC16=4,2,IF(CC16=5,1,IF(CC16&gt;5,"Inválido",0))))))</f>
        <v>3.4</v>
      </c>
      <c r="DN16">
        <f>IF(CD16&gt;5,"Inválido",CD16)</f>
        <v>2</v>
      </c>
      <c r="DO16" s="7">
        <f>IF(CE16&gt;3,"Inválido",CE16)</f>
        <v>3</v>
      </c>
      <c r="DP16" s="7">
        <f>IF(CF16&gt;3,"Inválido",CF16)</f>
        <v>3</v>
      </c>
      <c r="DQ16" s="6">
        <f>IF(CG16&gt;3,"Inválido",CG16)</f>
        <v>3</v>
      </c>
      <c r="DR16" s="6">
        <f>IF(CH16&gt;3,"Inválido",CH16)</f>
        <v>3</v>
      </c>
      <c r="DS16" s="6">
        <f>IF(CI16&gt;3,"Inválido",CI16)</f>
        <v>3</v>
      </c>
      <c r="DT16" s="6">
        <f>IF(CJ16&gt;3,"Inválido",CJ16)</f>
        <v>2</v>
      </c>
      <c r="DU16" s="6">
        <f>IF(CK16&gt;3,"Inválido",CK16)</f>
        <v>3</v>
      </c>
      <c r="DV16" s="6">
        <f>IF(CL16&gt;3,"Inválido",CL16)</f>
        <v>3</v>
      </c>
      <c r="DW16" s="6">
        <f>IF(CM16&gt;3,"Inválido",CM16)</f>
        <v>3</v>
      </c>
      <c r="DX16" s="6">
        <f>IF(CN16&gt;3,"Inválido",CN16)</f>
        <v>3</v>
      </c>
      <c r="DY16" s="8">
        <f>IF(CO16&gt;5, "INVALIDO",CO16)</f>
        <v>2</v>
      </c>
      <c r="DZ16" s="8">
        <f>IF(CP16&gt;5, "INVALIDO",CP16)</f>
        <v>2</v>
      </c>
      <c r="EA16" s="8">
        <f>IF(CQ16&gt;5, "INVALIDO",CQ16)</f>
        <v>2</v>
      </c>
      <c r="EB16" s="8">
        <f>IF(CR16&gt;5, "INVALIDO",CR16)</f>
        <v>2</v>
      </c>
      <c r="EC16" s="7">
        <f>IF(CR16&gt;5, "INVALIDO",CR16)</f>
        <v>2</v>
      </c>
      <c r="ED1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
        <f>IF(CC16=1,5,IF(CC16=2,4,IF(CC16=3,3,IF(CC16=4,2,IF(CC16=5,1,IF(CC16&gt;5,"Inválido",0))))))</f>
        <v>3</v>
      </c>
      <c r="EG16">
        <f>IF(CW16=1,6,IF(CW16=2,5.4,IF(CW16=3,4.2,IF(CW16=4,3.1,IF(CW16=5,2.2,IF(CW16=6,1,IF(CW16&gt;6,"Inválido",0)))))))</f>
        <v>4.2</v>
      </c>
      <c r="EH16">
        <f>IF(AND(CX16=1,CW16=1),6,IF(AND(CX16=1,CW16&lt;7),5,IF(AND(CX16&gt;1,CW16=1),"Inválido",IF(AND(CX16=2,CW16&lt;7),4,IF(AND(CX16=3,CW16&lt;7),3,IF(AND(CX16=4,CW16&lt;7),2,IF(AND(CX16=5,CW16&lt;7),1,0)))))))</f>
        <v>3</v>
      </c>
      <c r="EI16">
        <f>IF(CV16=1,6,IF(CV16=2,5,IF(CV16=3,3,IF(CV16=4,3,IF(CV16=5,2,IF(CV16=6,1,IF(CV16&gt;6,"iNVÁLIDO",0)))))))</f>
        <v>3</v>
      </c>
      <c r="EJ16" s="7">
        <f>IF(CZ16&gt;6,"Inválido",CZ16)</f>
        <v>4</v>
      </c>
      <c r="EK16" s="7">
        <f>IF(DA16&gt;6,"Inválido",DA16)</f>
        <v>5</v>
      </c>
      <c r="EL16">
        <f>IF(DB16=1,6,IF(DB16=2,5,IF(DB16=3,3,IF(DB16=4,3,IF(DB16=5,2,IF(DB16=6,1,IF(DB16&gt;6,"iNVÁLIDO",0)))))))</f>
        <v>5</v>
      </c>
      <c r="EM16">
        <f>IF(DC16=1,6,IF(DC16=2,5,IF(DC16=3,3,IF(DC16=4,3,IF(DC16=5,2,IF(DC16=6,1,IF(DC16&gt;6,"iNVÁLIDO",0)))))))</f>
        <v>5</v>
      </c>
      <c r="EN16" s="7">
        <f>IF(DD16&gt;6,"Inválido",DD16)</f>
        <v>6</v>
      </c>
      <c r="EO16">
        <f>IF(DE16&gt;6,"Inválido",DE16)</f>
        <v>3</v>
      </c>
      <c r="EP16">
        <f>IF(DF16=1,6,IF(DF16=2,5,IF(DF16=3,3,IF(DF16=4,3,IF(DF16=5,2,IF(DF16=6,1,IF(DF16&gt;6,"iNVÁLIDO",0)))))))</f>
        <v>5</v>
      </c>
      <c r="EQ16" s="7">
        <f>IF(DG16&gt;6,"Inválido",DG16)</f>
        <v>3</v>
      </c>
      <c r="ER16">
        <f>IF(DH16&gt;5,"Inválido",DH16)</f>
        <v>4</v>
      </c>
      <c r="ES16">
        <f>IF(DI16&gt;5,"Inválido",DI16)</f>
        <v>5</v>
      </c>
      <c r="ET16">
        <f>IF(DJ16=1,5,IF(DJ16=2,4,IF(DJ16=3,3,IF(DJ16=4,2,IF(DJ16=5,1,IF(DJ16&gt;5,"Inválido",0))))))</f>
        <v>4</v>
      </c>
      <c r="EU16">
        <f>IF(DK16&gt;5,"Inválido",DK16)</f>
        <v>5</v>
      </c>
      <c r="EV16">
        <f>IF(DL16=1,5,IF(DL16=2,4,IF(DL16=3,3,IF(DL16=4,2,IF(DL16=5,1,IF(DL16&gt;5,"Inválido",0))))))</f>
        <v>4</v>
      </c>
      <c r="EW16" s="7">
        <f>SUM(DO16,DP16,DQ16,DR16,DS16,DT16,DU16,DV16,DW16,DX16)</f>
        <v>29</v>
      </c>
      <c r="EX16" s="7">
        <f>(EW16-10)/20*100</f>
        <v>95</v>
      </c>
      <c r="EY16">
        <f>SUM(DY16,DZ16,EA16,EB16)</f>
        <v>8</v>
      </c>
      <c r="EZ16">
        <f>(_2022___Atividade_física__sintomas_de_ansiedade_e_depressão_e_qualidade_de_vida_e[[#This Row],[Aspecto físico]]-4)/4*100</f>
        <v>100</v>
      </c>
      <c r="FA16">
        <f>SUM(EG16,EH16)</f>
        <v>7.2</v>
      </c>
      <c r="FB16">
        <f>(FA16-2)/10*100</f>
        <v>52</v>
      </c>
      <c r="FC16">
        <f>SUM(DM16,ES16,ET16,EU16,EV16)</f>
        <v>21.4</v>
      </c>
      <c r="FD16" s="7">
        <f>(FC16-5)/20*100</f>
        <v>82</v>
      </c>
      <c r="FE16">
        <f>SUM(EI16,EM16,EO16,EQ16)</f>
        <v>14</v>
      </c>
      <c r="FF16" s="7">
        <f>(FE16-4)/20*100</f>
        <v>50</v>
      </c>
      <c r="FG16">
        <f>SUM(EF16,ER16)</f>
        <v>7</v>
      </c>
      <c r="FH16">
        <f>(FG16-2)/8*100</f>
        <v>62.5</v>
      </c>
      <c r="FI16">
        <f>SUM(EC16,ED16,EE16)</f>
        <v>5</v>
      </c>
      <c r="FJ16" s="7">
        <f>(FI16-3)/3*100</f>
        <v>66.666666666666657</v>
      </c>
      <c r="FK16">
        <f>SUM(EJ16,EK16,EL16,EN16,EP16)</f>
        <v>25</v>
      </c>
      <c r="FL16">
        <f>(FK16-5)/25*100</f>
        <v>80</v>
      </c>
      <c r="FM16">
        <f t="shared" si="0"/>
        <v>2</v>
      </c>
      <c r="FN16" s="7">
        <f t="shared" si="1"/>
        <v>82.25</v>
      </c>
      <c r="FO16" s="7">
        <f t="shared" si="2"/>
        <v>64.791666666666657</v>
      </c>
    </row>
    <row r="17" spans="1:171" ht="15" thickBot="1" x14ac:dyDescent="0.35">
      <c r="A17" t="s">
        <v>867</v>
      </c>
      <c r="B17" t="s">
        <v>868</v>
      </c>
      <c r="C17" t="s">
        <v>68</v>
      </c>
      <c r="D17" s="5">
        <v>19471</v>
      </c>
      <c r="E17" s="5">
        <v>44682</v>
      </c>
      <c r="F17" s="1">
        <f>DATEDIF(D16,E16,"Y")</f>
        <v>35</v>
      </c>
      <c r="G17">
        <v>1</v>
      </c>
      <c r="H17">
        <v>1</v>
      </c>
      <c r="I17" t="s">
        <v>269</v>
      </c>
      <c r="J17">
        <v>7</v>
      </c>
      <c r="K17">
        <v>2</v>
      </c>
      <c r="L17" t="s">
        <v>869</v>
      </c>
      <c r="M17" s="1">
        <v>2</v>
      </c>
      <c r="N17">
        <v>1</v>
      </c>
      <c r="O17">
        <v>2</v>
      </c>
      <c r="P17" t="s">
        <v>119</v>
      </c>
      <c r="Q17" s="16">
        <v>3</v>
      </c>
      <c r="R17">
        <v>1</v>
      </c>
      <c r="S17">
        <v>2</v>
      </c>
      <c r="T17">
        <v>2</v>
      </c>
      <c r="U17" t="s">
        <v>115</v>
      </c>
      <c r="V17">
        <v>7</v>
      </c>
      <c r="W17">
        <v>20</v>
      </c>
      <c r="X1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17">
        <v>0</v>
      </c>
      <c r="Z17">
        <v>0</v>
      </c>
      <c r="AA1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7">
        <v>0</v>
      </c>
      <c r="AC17">
        <v>0</v>
      </c>
      <c r="AD1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
        <v>4</v>
      </c>
      <c r="AF17">
        <v>4</v>
      </c>
      <c r="AG17" s="1">
        <f>AVERAGE(_2022___Atividade_física__sintomas_de_ansiedade_e_depressão_e_qualidade_de_vida_e[[#This Row],[a.	Quantas horas no total você gasta sentado durante um dia de semana? ]:[b.	Quantas horas no total você gasta sentado durante um dia de fim de semana?]])</f>
        <v>4</v>
      </c>
      <c r="AH17" s="1">
        <f>_2022___Atividade_física__sintomas_de_ansiedade_e_depressão_e_qualidade_de_vida_e[[#This Row],[AFV por semana]]+_2022___Atividade_física__sintomas_de_ansiedade_e_depressão_e_qualidade_de_vida_e[[#This Row],[Média AFM na semana]]</f>
        <v>0</v>
      </c>
      <c r="AI17">
        <v>1</v>
      </c>
      <c r="AJ17">
        <v>0</v>
      </c>
      <c r="AK17">
        <v>0</v>
      </c>
      <c r="AL17">
        <v>0</v>
      </c>
      <c r="AM17">
        <v>0</v>
      </c>
      <c r="AN17">
        <v>0</v>
      </c>
      <c r="AO17">
        <v>1</v>
      </c>
      <c r="AP17">
        <v>1</v>
      </c>
      <c r="AQ17">
        <v>0</v>
      </c>
      <c r="AR17">
        <v>0</v>
      </c>
      <c r="AS17">
        <v>0</v>
      </c>
      <c r="AT17">
        <v>0</v>
      </c>
      <c r="AU17">
        <v>0</v>
      </c>
      <c r="AV17">
        <v>0</v>
      </c>
      <c r="AW17">
        <v>1</v>
      </c>
      <c r="AX17">
        <v>0</v>
      </c>
      <c r="AY17">
        <v>0</v>
      </c>
      <c r="AZ17">
        <v>0</v>
      </c>
      <c r="BA17">
        <v>0</v>
      </c>
      <c r="BB17">
        <v>0</v>
      </c>
      <c r="BC17">
        <v>0</v>
      </c>
      <c r="BD1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17">
        <v>0</v>
      </c>
      <c r="BF17">
        <v>0</v>
      </c>
      <c r="BG17">
        <v>0</v>
      </c>
      <c r="BH17">
        <v>0</v>
      </c>
      <c r="BI17">
        <v>0</v>
      </c>
      <c r="BJ17">
        <v>0</v>
      </c>
      <c r="BK17">
        <v>0</v>
      </c>
      <c r="BL17">
        <v>0</v>
      </c>
      <c r="BM17">
        <v>0</v>
      </c>
      <c r="BN17">
        <v>0</v>
      </c>
      <c r="BO17">
        <v>0</v>
      </c>
      <c r="BP17">
        <v>0</v>
      </c>
      <c r="BQ17">
        <v>0</v>
      </c>
      <c r="BR17">
        <v>0</v>
      </c>
      <c r="BS17">
        <v>1</v>
      </c>
      <c r="BT17">
        <v>1</v>
      </c>
      <c r="BU17">
        <v>1</v>
      </c>
      <c r="BV17">
        <v>1</v>
      </c>
      <c r="BW17">
        <v>0</v>
      </c>
      <c r="BX17">
        <v>2</v>
      </c>
      <c r="BY17">
        <f>_2022___Atividade_física__sintomas_de_ansiedade_e_depressão_e_qualidade_de_vida_e[[#This Row],[_18]]</f>
        <v>0</v>
      </c>
      <c r="BZ17">
        <v>1</v>
      </c>
      <c r="CA17">
        <v>1</v>
      </c>
      <c r="CB17" s="1">
        <f>SUM(BE17:BV17,_2022___Atividade_física__sintomas_de_ansiedade_e_depressão_e_qualidade_de_vida_e[[#This Row],[18 considerar essa]:[_20]])</f>
        <v>6</v>
      </c>
      <c r="CC17">
        <v>3</v>
      </c>
      <c r="CD17">
        <v>4</v>
      </c>
      <c r="CE17">
        <v>1</v>
      </c>
      <c r="CF17">
        <v>2</v>
      </c>
      <c r="CG17">
        <v>2</v>
      </c>
      <c r="CH17">
        <v>1</v>
      </c>
      <c r="CI17">
        <v>2</v>
      </c>
      <c r="CJ17">
        <v>1</v>
      </c>
      <c r="CK17">
        <v>1</v>
      </c>
      <c r="CL17">
        <v>2</v>
      </c>
      <c r="CM17">
        <v>2</v>
      </c>
      <c r="CN17">
        <v>1</v>
      </c>
      <c r="CO17">
        <v>2</v>
      </c>
      <c r="CP17">
        <v>2</v>
      </c>
      <c r="CQ17">
        <v>2</v>
      </c>
      <c r="CR17">
        <v>2</v>
      </c>
      <c r="CS17">
        <v>2</v>
      </c>
      <c r="CT17">
        <v>2</v>
      </c>
      <c r="CU17">
        <v>2</v>
      </c>
      <c r="CV17">
        <v>1</v>
      </c>
      <c r="CW17">
        <v>3</v>
      </c>
      <c r="CX17">
        <v>1</v>
      </c>
      <c r="CY17">
        <v>3</v>
      </c>
      <c r="CZ17">
        <v>3</v>
      </c>
      <c r="DA17">
        <v>3</v>
      </c>
      <c r="DB17">
        <v>3</v>
      </c>
      <c r="DC17">
        <v>2</v>
      </c>
      <c r="DD17">
        <v>2</v>
      </c>
      <c r="DE17">
        <v>2</v>
      </c>
      <c r="DF17">
        <v>3</v>
      </c>
      <c r="DG17">
        <v>2</v>
      </c>
      <c r="DH17">
        <v>1</v>
      </c>
      <c r="DI17">
        <v>2</v>
      </c>
      <c r="DJ17">
        <v>2</v>
      </c>
      <c r="DK17">
        <v>1</v>
      </c>
      <c r="DL17">
        <v>2</v>
      </c>
      <c r="DM17">
        <f>IF(CC17=1,5,IF(CC17=2,4.4,IF(CC17=3,3.4,IF(CC17=4,2,IF(CC17=5,1,IF(CC17&gt;5,"Inválido",0))))))</f>
        <v>3.4</v>
      </c>
      <c r="DN17">
        <f>IF(CD17&gt;5,"Inválido",CD17)</f>
        <v>4</v>
      </c>
      <c r="DO17" s="7">
        <f>IF(CE17&gt;3,"Inválido",CE17)</f>
        <v>1</v>
      </c>
      <c r="DP17" s="7">
        <f>IF(CF17&gt;3,"Inválido",CF17)</f>
        <v>2</v>
      </c>
      <c r="DQ17" s="6">
        <f>IF(CG17&gt;3,"Inválido",CG17)</f>
        <v>2</v>
      </c>
      <c r="DR17" s="6">
        <f>IF(CH17&gt;3,"Inválido",CH17)</f>
        <v>1</v>
      </c>
      <c r="DS17" s="6">
        <f>IF(CI17&gt;3,"Inválido",CI17)</f>
        <v>2</v>
      </c>
      <c r="DT17" s="6">
        <f>IF(CJ17&gt;3,"Inválido",CJ17)</f>
        <v>1</v>
      </c>
      <c r="DU17" s="6">
        <f>IF(CK17&gt;3,"Inválido",CK17)</f>
        <v>1</v>
      </c>
      <c r="DV17" s="6">
        <f>IF(CL17&gt;3,"Inválido",CL17)</f>
        <v>2</v>
      </c>
      <c r="DW17" s="6">
        <f>IF(CM17&gt;3,"Inválido",CM17)</f>
        <v>2</v>
      </c>
      <c r="DX17" s="6">
        <f>IF(CN17&gt;3,"Inválido",CN17)</f>
        <v>1</v>
      </c>
      <c r="DY17" s="8">
        <f>IF(CO17&gt;5, "INVALIDO",CO17)</f>
        <v>2</v>
      </c>
      <c r="DZ17" s="8">
        <f>IF(CP17&gt;5, "INVALIDO",CP17)</f>
        <v>2</v>
      </c>
      <c r="EA17" s="8">
        <f>IF(CQ17&gt;5, "INVALIDO",CQ17)</f>
        <v>2</v>
      </c>
      <c r="EB17" s="8">
        <f>IF(CR17&gt;5, "INVALIDO",CR17)</f>
        <v>2</v>
      </c>
      <c r="EC17" s="7">
        <f>IF(CR17&gt;5, "INVALIDO",CR17)</f>
        <v>2</v>
      </c>
      <c r="ED1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
        <f>IF(CC17=1,5,IF(CC17=2,4,IF(CC17=3,3,IF(CC17=4,2,IF(CC17=5,1,IF(CC17&gt;5,"Inválido",0))))))</f>
        <v>3</v>
      </c>
      <c r="EG17">
        <f>IF(CW17=1,6,IF(CW17=2,5.4,IF(CW17=3,4.2,IF(CW17=4,3.1,IF(CW17=5,2.2,IF(CW17=6,1,IF(CW17&gt;6,"Inválido",0)))))))</f>
        <v>4.2</v>
      </c>
      <c r="EH17">
        <f>IF(AND(CX17=1,CW17=1),6,IF(AND(CX17=1,CW17&lt;7),5,IF(AND(CX17&gt;1,CW17=1),"Inválido",IF(AND(CX17=2,CW17&lt;7),4,IF(AND(CX17=3,CW17&lt;7),3,IF(AND(CX17=4,CW17&lt;7),2,IF(AND(CX17=5,CW17&lt;7),1,0)))))))</f>
        <v>5</v>
      </c>
      <c r="EI17">
        <f>IF(CV17=1,6,IF(CV17=2,5,IF(CV17=3,3,IF(CV17=4,3,IF(CV17=5,2,IF(CV17=6,1,IF(CV17&gt;6,"iNVÁLIDO",0)))))))</f>
        <v>6</v>
      </c>
      <c r="EJ17" s="7">
        <f>IF(CZ17&gt;6,"Inválido",CZ17)</f>
        <v>3</v>
      </c>
      <c r="EK17" s="7">
        <f>IF(DA17&gt;6,"Inválido",DA17)</f>
        <v>3</v>
      </c>
      <c r="EL17">
        <f>IF(DB17=1,6,IF(DB17=2,5,IF(DB17=3,3,IF(DB17=4,3,IF(DB17=5,2,IF(DB17=6,1,IF(DB17&gt;6,"iNVÁLIDO",0)))))))</f>
        <v>3</v>
      </c>
      <c r="EM17">
        <f>IF(DC17=1,6,IF(DC17=2,5,IF(DC17=3,3,IF(DC17=4,3,IF(DC17=5,2,IF(DC17=6,1,IF(DC17&gt;6,"iNVÁLIDO",0)))))))</f>
        <v>5</v>
      </c>
      <c r="EN17" s="7">
        <f>IF(DD17&gt;6,"Inválido",DD17)</f>
        <v>2</v>
      </c>
      <c r="EO17">
        <f>IF(DE17&gt;6,"Inválido",DE17)</f>
        <v>2</v>
      </c>
      <c r="EP17">
        <f>IF(DF17=1,6,IF(DF17=2,5,IF(DF17=3,3,IF(DF17=4,3,IF(DF17=5,2,IF(DF17=6,1,IF(DF17&gt;6,"iNVÁLIDO",0)))))))</f>
        <v>3</v>
      </c>
      <c r="EQ17" s="7">
        <f>IF(DG17&gt;6,"Inválido",DG17)</f>
        <v>2</v>
      </c>
      <c r="ER17">
        <f>IF(DH17&gt;5,"Inválido",DH17)</f>
        <v>1</v>
      </c>
      <c r="ES17">
        <f>IF(DI17&gt;5,"Inválido",DI17)</f>
        <v>2</v>
      </c>
      <c r="ET17">
        <f>IF(DJ17=1,5,IF(DJ17=2,4,IF(DJ17=3,3,IF(DJ17=4,2,IF(DJ17=5,1,IF(DJ17&gt;5,"Inválido",0))))))</f>
        <v>4</v>
      </c>
      <c r="EU17">
        <f>IF(DK17&gt;5,"Inválido",DK17)</f>
        <v>1</v>
      </c>
      <c r="EV17">
        <f>IF(DL17=1,5,IF(DL17=2,4,IF(DL17=3,3,IF(DL17=4,2,IF(DL17=5,1,IF(DL17&gt;5,"Inválido",0))))))</f>
        <v>4</v>
      </c>
      <c r="EW17" s="7">
        <f>SUM(DO17,DP17,DQ17,DR17,DS17,DT17,DU17,DV17,DW17,DX17)</f>
        <v>15</v>
      </c>
      <c r="EX17" s="7">
        <f>(EW17-10)/20*100</f>
        <v>25</v>
      </c>
      <c r="EY17">
        <f>SUM(DY17,DZ17,EA17,EB17)</f>
        <v>8</v>
      </c>
      <c r="EZ17">
        <f>(_2022___Atividade_física__sintomas_de_ansiedade_e_depressão_e_qualidade_de_vida_e[[#This Row],[Aspecto físico]]-4)/4*100</f>
        <v>100</v>
      </c>
      <c r="FA17">
        <f>SUM(EG17,EH17)</f>
        <v>9.1999999999999993</v>
      </c>
      <c r="FB17">
        <f>(FA17-2)/10*100</f>
        <v>72</v>
      </c>
      <c r="FC17">
        <f>SUM(DM17,ES17,ET17,EU17,EV17)</f>
        <v>14.4</v>
      </c>
      <c r="FD17" s="7">
        <f>(FC17-5)/20*100</f>
        <v>47</v>
      </c>
      <c r="FE17">
        <f>SUM(EI17,EM17,EO17,EQ17)</f>
        <v>15</v>
      </c>
      <c r="FF17" s="7">
        <f>(FE17-4)/20*100</f>
        <v>55.000000000000007</v>
      </c>
      <c r="FG17">
        <f>SUM(EF17,ER17)</f>
        <v>4</v>
      </c>
      <c r="FH17">
        <f>(FG17-2)/8*100</f>
        <v>25</v>
      </c>
      <c r="FI17">
        <f>SUM(EC17,ED17,EE17)</f>
        <v>6</v>
      </c>
      <c r="FJ17" s="7">
        <f>(FI17-3)/3*100</f>
        <v>100</v>
      </c>
      <c r="FK17">
        <f>SUM(EJ17,EK17,EL17,EN17,EP17)</f>
        <v>14</v>
      </c>
      <c r="FL17">
        <f>(FK17-5)/25*100</f>
        <v>36</v>
      </c>
      <c r="FM17">
        <f t="shared" si="0"/>
        <v>4</v>
      </c>
      <c r="FN17" s="7">
        <f t="shared" si="1"/>
        <v>61</v>
      </c>
      <c r="FO17" s="7">
        <f t="shared" si="2"/>
        <v>54</v>
      </c>
    </row>
    <row r="18" spans="1:171" ht="15" thickBot="1" x14ac:dyDescent="0.35">
      <c r="A18" t="s">
        <v>962</v>
      </c>
      <c r="B18" t="s">
        <v>963</v>
      </c>
      <c r="C18" t="s">
        <v>68</v>
      </c>
      <c r="D18" s="5">
        <v>27337</v>
      </c>
      <c r="E18" s="5">
        <v>44682</v>
      </c>
      <c r="F18" s="1">
        <f>DATEDIF(D17,E17,"Y")</f>
        <v>69</v>
      </c>
      <c r="G18">
        <v>2</v>
      </c>
      <c r="H18">
        <v>1</v>
      </c>
      <c r="I18" t="s">
        <v>138</v>
      </c>
      <c r="J18">
        <v>3</v>
      </c>
      <c r="K18">
        <v>2</v>
      </c>
      <c r="L18" t="s">
        <v>100</v>
      </c>
      <c r="M18" s="1">
        <v>1</v>
      </c>
      <c r="N18">
        <v>2</v>
      </c>
      <c r="O18">
        <v>3</v>
      </c>
      <c r="P18" t="s">
        <v>119</v>
      </c>
      <c r="Q18" s="16">
        <v>2</v>
      </c>
      <c r="R18">
        <v>2</v>
      </c>
      <c r="S18">
        <v>2</v>
      </c>
      <c r="T18">
        <v>2</v>
      </c>
      <c r="U18" t="s">
        <v>86</v>
      </c>
      <c r="V18">
        <v>0</v>
      </c>
      <c r="W18">
        <v>0</v>
      </c>
      <c r="X1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8">
        <v>0</v>
      </c>
      <c r="Z18">
        <v>0</v>
      </c>
      <c r="AA1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8">
        <v>0</v>
      </c>
      <c r="AC18">
        <v>0</v>
      </c>
      <c r="AD1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
        <v>12</v>
      </c>
      <c r="AF18">
        <v>6</v>
      </c>
      <c r="AG18" s="1">
        <f>AVERAGE(_2022___Atividade_física__sintomas_de_ansiedade_e_depressão_e_qualidade_de_vida_e[[#This Row],[a.	Quantas horas no total você gasta sentado durante um dia de semana? ]:[b.	Quantas horas no total você gasta sentado durante um dia de fim de semana?]])</f>
        <v>9</v>
      </c>
      <c r="AH18" s="1">
        <f>_2022___Atividade_física__sintomas_de_ansiedade_e_depressão_e_qualidade_de_vida_e[[#This Row],[AFV por semana]]+_2022___Atividade_física__sintomas_de_ansiedade_e_depressão_e_qualidade_de_vida_e[[#This Row],[Média AFM na semana]]</f>
        <v>0</v>
      </c>
      <c r="AI18">
        <v>2</v>
      </c>
      <c r="AJ18">
        <v>3</v>
      </c>
      <c r="AK18">
        <v>0</v>
      </c>
      <c r="AL18">
        <v>2</v>
      </c>
      <c r="AM18">
        <v>0</v>
      </c>
      <c r="AN18">
        <v>0</v>
      </c>
      <c r="AO18">
        <v>3</v>
      </c>
      <c r="AP18">
        <v>0</v>
      </c>
      <c r="AQ18">
        <v>0</v>
      </c>
      <c r="AR18">
        <v>0</v>
      </c>
      <c r="AS18">
        <v>3</v>
      </c>
      <c r="AT18">
        <v>0</v>
      </c>
      <c r="AU18">
        <v>0</v>
      </c>
      <c r="AV18">
        <v>3</v>
      </c>
      <c r="AW18">
        <v>3</v>
      </c>
      <c r="AX18">
        <v>0</v>
      </c>
      <c r="AY18">
        <v>0</v>
      </c>
      <c r="AZ18">
        <v>3</v>
      </c>
      <c r="BA18">
        <v>0</v>
      </c>
      <c r="BB18">
        <v>3</v>
      </c>
      <c r="BC18">
        <v>3</v>
      </c>
      <c r="BD1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18">
        <v>1</v>
      </c>
      <c r="BF18">
        <v>0</v>
      </c>
      <c r="BG18">
        <v>0</v>
      </c>
      <c r="BH18">
        <v>0</v>
      </c>
      <c r="BI18">
        <v>0</v>
      </c>
      <c r="BJ18">
        <v>0</v>
      </c>
      <c r="BK18">
        <v>1</v>
      </c>
      <c r="BL18">
        <v>0</v>
      </c>
      <c r="BM18">
        <v>0</v>
      </c>
      <c r="BN18">
        <v>0</v>
      </c>
      <c r="BO18">
        <v>0</v>
      </c>
      <c r="BP18">
        <v>1</v>
      </c>
      <c r="BQ18">
        <v>0</v>
      </c>
      <c r="BR18">
        <v>1</v>
      </c>
      <c r="BS18">
        <v>1</v>
      </c>
      <c r="BT18">
        <v>0</v>
      </c>
      <c r="BU18">
        <v>1</v>
      </c>
      <c r="BV18">
        <v>0</v>
      </c>
      <c r="BW18">
        <v>0</v>
      </c>
      <c r="BX18">
        <v>1</v>
      </c>
      <c r="BY18">
        <v>0</v>
      </c>
      <c r="BZ18">
        <v>1</v>
      </c>
      <c r="CA18">
        <v>0</v>
      </c>
      <c r="CB18" s="1">
        <f>SUM(BE18:BV18,_2022___Atividade_física__sintomas_de_ansiedade_e_depressão_e_qualidade_de_vida_e[[#This Row],[18 considerar essa]:[_20]])</f>
        <v>7</v>
      </c>
      <c r="CC18">
        <v>4</v>
      </c>
      <c r="CD18">
        <v>5</v>
      </c>
      <c r="CE18">
        <v>2</v>
      </c>
      <c r="CF18">
        <v>2</v>
      </c>
      <c r="CG18">
        <v>2</v>
      </c>
      <c r="CH18">
        <v>2</v>
      </c>
      <c r="CI18">
        <v>1</v>
      </c>
      <c r="CJ18">
        <v>2</v>
      </c>
      <c r="CK18">
        <v>2</v>
      </c>
      <c r="CL18">
        <v>2</v>
      </c>
      <c r="CM18">
        <v>1</v>
      </c>
      <c r="CN18">
        <v>1</v>
      </c>
      <c r="CO18">
        <v>1</v>
      </c>
      <c r="CP18">
        <v>1</v>
      </c>
      <c r="CQ18">
        <v>1</v>
      </c>
      <c r="CR18">
        <v>1</v>
      </c>
      <c r="CS18">
        <v>2</v>
      </c>
      <c r="CT18">
        <v>2</v>
      </c>
      <c r="CU18">
        <v>2</v>
      </c>
      <c r="CV18">
        <v>2</v>
      </c>
      <c r="CW18">
        <v>3</v>
      </c>
      <c r="CX18">
        <v>3</v>
      </c>
      <c r="CY18">
        <v>5</v>
      </c>
      <c r="CZ18">
        <v>6</v>
      </c>
      <c r="DA18">
        <v>5</v>
      </c>
      <c r="DB18">
        <v>1</v>
      </c>
      <c r="DC18">
        <v>5</v>
      </c>
      <c r="DD18">
        <v>5</v>
      </c>
      <c r="DE18">
        <v>5</v>
      </c>
      <c r="DF18">
        <v>4</v>
      </c>
      <c r="DG18">
        <v>4</v>
      </c>
      <c r="DH18">
        <v>1</v>
      </c>
      <c r="DI18">
        <v>1</v>
      </c>
      <c r="DJ18">
        <v>4</v>
      </c>
      <c r="DK18">
        <v>5</v>
      </c>
      <c r="DL18">
        <v>5</v>
      </c>
      <c r="DM18">
        <f>IF(CC18=1,5,IF(CC18=2,4.4,IF(CC18=3,3.4,IF(CC18=4,2,IF(CC18=5,1,IF(CC18&gt;5,"Inválido",0))))))</f>
        <v>2</v>
      </c>
      <c r="DN18">
        <f>IF(CD18&gt;5,"Inválido",CD18)</f>
        <v>5</v>
      </c>
      <c r="DO18" s="7">
        <f>IF(CE18&gt;3,"Inválido",CE18)</f>
        <v>2</v>
      </c>
      <c r="DP18" s="7">
        <f>IF(CF18&gt;3,"Inválido",CF18)</f>
        <v>2</v>
      </c>
      <c r="DQ18" s="6">
        <f>IF(CG18&gt;3,"Inválido",CG18)</f>
        <v>2</v>
      </c>
      <c r="DR18" s="6">
        <f>IF(CH18&gt;3,"Inválido",CH18)</f>
        <v>2</v>
      </c>
      <c r="DS18" s="6">
        <f>IF(CI18&gt;3,"Inválido",CI18)</f>
        <v>1</v>
      </c>
      <c r="DT18" s="6">
        <f>IF(CJ18&gt;3,"Inválido",CJ18)</f>
        <v>2</v>
      </c>
      <c r="DU18" s="6">
        <f>IF(CK18&gt;3,"Inválido",CK18)</f>
        <v>2</v>
      </c>
      <c r="DV18" s="6">
        <f>IF(CL18&gt;3,"Inválido",CL18)</f>
        <v>2</v>
      </c>
      <c r="DW18" s="6">
        <f>IF(CM18&gt;3,"Inválido",CM18)</f>
        <v>1</v>
      </c>
      <c r="DX18" s="6">
        <f>IF(CN18&gt;3,"Inválido",CN18)</f>
        <v>1</v>
      </c>
      <c r="DY18" s="8">
        <f>IF(CO18&gt;5, "INVALIDO",CO18)</f>
        <v>1</v>
      </c>
      <c r="DZ18" s="8">
        <f>IF(CP18&gt;5, "INVALIDO",CP18)</f>
        <v>1</v>
      </c>
      <c r="EA18" s="8">
        <f>IF(CQ18&gt;5, "INVALIDO",CQ18)</f>
        <v>1</v>
      </c>
      <c r="EB18" s="8">
        <f>IF(CR18&gt;5, "INVALIDO",CR18)</f>
        <v>1</v>
      </c>
      <c r="EC18" s="7">
        <f>IF(CR18&gt;5, "INVALIDO",CR18)</f>
        <v>1</v>
      </c>
      <c r="ED1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
        <f>IF(CC18=1,5,IF(CC18=2,4,IF(CC18=3,3,IF(CC18=4,2,IF(CC18=5,1,IF(CC18&gt;5,"Inválido",0))))))</f>
        <v>2</v>
      </c>
      <c r="EG18">
        <f>IF(CW18=1,6,IF(CW18=2,5.4,IF(CW18=3,4.2,IF(CW18=4,3.1,IF(CW18=5,2.2,IF(CW18=6,1,IF(CW18&gt;6,"Inválido",0)))))))</f>
        <v>4.2</v>
      </c>
      <c r="EH18">
        <f>IF(AND(CX18=1,CW18=1),6,IF(AND(CX18=1,CW18&lt;7),5,IF(AND(CX18&gt;1,CW18=1),"Inválido",IF(AND(CX18=2,CW18&lt;7),4,IF(AND(CX18=3,CW18&lt;7),3,IF(AND(CX18=4,CW18&lt;7),2,IF(AND(CX18=5,CW18&lt;7),1,0)))))))</f>
        <v>3</v>
      </c>
      <c r="EI18">
        <f>IF(CV18=1,6,IF(CV18=2,5,IF(CV18=3,3,IF(CV18=4,3,IF(CV18=5,2,IF(CV18=6,1,IF(CV18&gt;6,"iNVÁLIDO",0)))))))</f>
        <v>5</v>
      </c>
      <c r="EJ18" s="7">
        <f>IF(CZ18&gt;6,"Inválido",CZ18)</f>
        <v>6</v>
      </c>
      <c r="EK18" s="7">
        <f>IF(DA18&gt;6,"Inválido",DA18)</f>
        <v>5</v>
      </c>
      <c r="EL18">
        <f>IF(DB18=1,6,IF(DB18=2,5,IF(DB18=3,3,IF(DB18=4,3,IF(DB18=5,2,IF(DB18=6,1,IF(DB18&gt;6,"iNVÁLIDO",0)))))))</f>
        <v>6</v>
      </c>
      <c r="EM18">
        <f>IF(DC18=1,6,IF(DC18=2,5,IF(DC18=3,3,IF(DC18=4,3,IF(DC18=5,2,IF(DC18=6,1,IF(DC18&gt;6,"iNVÁLIDO",0)))))))</f>
        <v>2</v>
      </c>
      <c r="EN18" s="7">
        <f>IF(DD18&gt;6,"Inválido",DD18)</f>
        <v>5</v>
      </c>
      <c r="EO18">
        <f>IF(DE18&gt;6,"Inválido",DE18)</f>
        <v>5</v>
      </c>
      <c r="EP18">
        <f>IF(DF18=1,6,IF(DF18=2,5,IF(DF18=3,3,IF(DF18=4,3,IF(DF18=5,2,IF(DF18=6,1,IF(DF18&gt;6,"iNVÁLIDO",0)))))))</f>
        <v>3</v>
      </c>
      <c r="EQ18" s="7">
        <f>IF(DG18&gt;6,"Inválido",DG18)</f>
        <v>4</v>
      </c>
      <c r="ER18">
        <f>IF(DH18&gt;5,"Inválido",DH18)</f>
        <v>1</v>
      </c>
      <c r="ES18">
        <f>IF(DI18&gt;5,"Inválido",DI18)</f>
        <v>1</v>
      </c>
      <c r="ET18">
        <f>IF(DJ18=1,5,IF(DJ18=2,4,IF(DJ18=3,3,IF(DJ18=4,2,IF(DJ18=5,1,IF(DJ18&gt;5,"Inválido",0))))))</f>
        <v>2</v>
      </c>
      <c r="EU18">
        <f>IF(DK18&gt;5,"Inválido",DK18)</f>
        <v>5</v>
      </c>
      <c r="EV18">
        <f>IF(DL18=1,5,IF(DL18=2,4,IF(DL18=3,3,IF(DL18=4,2,IF(DL18=5,1,IF(DL18&gt;5,"Inválido",0))))))</f>
        <v>1</v>
      </c>
      <c r="EW18" s="7">
        <f>SUM(DO18,DP18,DQ18,DR18,DS18,DT18,DU18,DV18,DW18,DX18)</f>
        <v>17</v>
      </c>
      <c r="EX18" s="7">
        <f>(EW18-10)/20*100</f>
        <v>35</v>
      </c>
      <c r="EY18">
        <f>SUM(DY18,DZ18,EA18,EB18)</f>
        <v>4</v>
      </c>
      <c r="EZ18">
        <f>(_2022___Atividade_física__sintomas_de_ansiedade_e_depressão_e_qualidade_de_vida_e[[#This Row],[Aspecto físico]]-4)/4*100</f>
        <v>0</v>
      </c>
      <c r="FA18">
        <f>SUM(EG18,EH18)</f>
        <v>7.2</v>
      </c>
      <c r="FB18">
        <f>(FA18-2)/10*100</f>
        <v>52</v>
      </c>
      <c r="FC18">
        <f>SUM(DM18,ES18,ET18,EU18,EV18)</f>
        <v>11</v>
      </c>
      <c r="FD18" s="7">
        <f>(FC18-5)/20*100</f>
        <v>30</v>
      </c>
      <c r="FE18">
        <f>SUM(EI18,EM18,EO18,EQ18)</f>
        <v>16</v>
      </c>
      <c r="FF18" s="7">
        <f>(FE18-4)/20*100</f>
        <v>60</v>
      </c>
      <c r="FG18">
        <f>SUM(EF18,ER18)</f>
        <v>3</v>
      </c>
      <c r="FH18">
        <f>(FG18-2)/8*100</f>
        <v>12.5</v>
      </c>
      <c r="FI18">
        <f>SUM(EC18,ED18,EE18)</f>
        <v>5</v>
      </c>
      <c r="FJ18" s="7">
        <f>(FI18-3)/3*100</f>
        <v>66.666666666666657</v>
      </c>
      <c r="FK18">
        <f>SUM(EJ18,EK18,EL18,EN18,EP18)</f>
        <v>25</v>
      </c>
      <c r="FL18">
        <f>(FK18-5)/25*100</f>
        <v>80</v>
      </c>
      <c r="FM18">
        <f t="shared" si="0"/>
        <v>5</v>
      </c>
      <c r="FN18" s="7">
        <f t="shared" si="1"/>
        <v>29.25</v>
      </c>
      <c r="FO18" s="7">
        <f t="shared" si="2"/>
        <v>54.791666666666664</v>
      </c>
    </row>
    <row r="19" spans="1:171" ht="15" thickBot="1" x14ac:dyDescent="0.35">
      <c r="A19" t="s">
        <v>979</v>
      </c>
      <c r="B19" t="s">
        <v>980</v>
      </c>
      <c r="C19" t="s">
        <v>68</v>
      </c>
      <c r="D19" s="5">
        <v>31686</v>
      </c>
      <c r="E19" s="5">
        <v>44682</v>
      </c>
      <c r="F19" s="1">
        <f>DATEDIF(D18,E18,"Y")</f>
        <v>47</v>
      </c>
      <c r="G19">
        <v>2</v>
      </c>
      <c r="H19">
        <v>1</v>
      </c>
      <c r="I19" t="s">
        <v>522</v>
      </c>
      <c r="J19">
        <v>5</v>
      </c>
      <c r="K19">
        <v>1</v>
      </c>
      <c r="L19" t="s">
        <v>100</v>
      </c>
      <c r="M19" s="1">
        <v>1</v>
      </c>
      <c r="N19">
        <v>2</v>
      </c>
      <c r="O19">
        <v>3</v>
      </c>
      <c r="P19" t="s">
        <v>119</v>
      </c>
      <c r="Q19" s="16">
        <v>2</v>
      </c>
      <c r="R19">
        <v>1</v>
      </c>
      <c r="S19">
        <v>1</v>
      </c>
      <c r="T19">
        <v>2</v>
      </c>
      <c r="U19" t="s">
        <v>86</v>
      </c>
      <c r="V19">
        <v>6</v>
      </c>
      <c r="W19">
        <v>60</v>
      </c>
      <c r="X1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19">
        <v>5</v>
      </c>
      <c r="Z19">
        <v>60</v>
      </c>
      <c r="AA1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19">
        <v>0</v>
      </c>
      <c r="AC19">
        <v>0</v>
      </c>
      <c r="AD1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
        <v>8</v>
      </c>
      <c r="AF19">
        <v>4</v>
      </c>
      <c r="AG19" s="1">
        <f>AVERAGE(_2022___Atividade_física__sintomas_de_ansiedade_e_depressão_e_qualidade_de_vida_e[[#This Row],[a.	Quantas horas no total você gasta sentado durante um dia de semana? ]:[b.	Quantas horas no total você gasta sentado durante um dia de fim de semana?]])</f>
        <v>6</v>
      </c>
      <c r="AH19" s="1">
        <f>_2022___Atividade_física__sintomas_de_ansiedade_e_depressão_e_qualidade_de_vida_e[[#This Row],[AFV por semana]]+_2022___Atividade_física__sintomas_de_ansiedade_e_depressão_e_qualidade_de_vida_e[[#This Row],[Média AFM na semana]]</f>
        <v>300</v>
      </c>
      <c r="AI19">
        <v>3</v>
      </c>
      <c r="AJ19">
        <v>3</v>
      </c>
      <c r="AK19">
        <v>2</v>
      </c>
      <c r="AL19">
        <v>3</v>
      </c>
      <c r="AM19">
        <v>3</v>
      </c>
      <c r="AN19">
        <v>1</v>
      </c>
      <c r="AO19">
        <v>1</v>
      </c>
      <c r="AP19">
        <v>3</v>
      </c>
      <c r="AQ19">
        <v>3</v>
      </c>
      <c r="AR19">
        <v>3</v>
      </c>
      <c r="AS19">
        <v>3</v>
      </c>
      <c r="AT19">
        <v>3</v>
      </c>
      <c r="AU19">
        <v>3</v>
      </c>
      <c r="AV19">
        <v>3</v>
      </c>
      <c r="AW19">
        <v>3</v>
      </c>
      <c r="AX19">
        <v>1</v>
      </c>
      <c r="AY19">
        <v>3</v>
      </c>
      <c r="AZ19">
        <v>3</v>
      </c>
      <c r="BA19">
        <v>3</v>
      </c>
      <c r="BB19">
        <v>3</v>
      </c>
      <c r="BC19">
        <v>3</v>
      </c>
      <c r="BD1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56</v>
      </c>
      <c r="BE19">
        <v>2</v>
      </c>
      <c r="BF19">
        <v>3</v>
      </c>
      <c r="BG19">
        <v>1</v>
      </c>
      <c r="BH19">
        <v>2</v>
      </c>
      <c r="BI19">
        <v>2</v>
      </c>
      <c r="BJ19">
        <v>2</v>
      </c>
      <c r="BK19">
        <v>1</v>
      </c>
      <c r="BL19">
        <v>1</v>
      </c>
      <c r="BM19">
        <v>0</v>
      </c>
      <c r="BN19">
        <v>2</v>
      </c>
      <c r="BO19">
        <v>1</v>
      </c>
      <c r="BP19">
        <v>2</v>
      </c>
      <c r="BQ19">
        <v>2</v>
      </c>
      <c r="BR19">
        <v>0</v>
      </c>
      <c r="BS19">
        <v>2</v>
      </c>
      <c r="BT19">
        <v>3</v>
      </c>
      <c r="BU19">
        <v>3</v>
      </c>
      <c r="BV19">
        <v>2</v>
      </c>
      <c r="BW19">
        <v>0</v>
      </c>
      <c r="BX19">
        <v>1</v>
      </c>
      <c r="BY19">
        <v>0</v>
      </c>
      <c r="BZ19">
        <v>2</v>
      </c>
      <c r="CA19">
        <v>1</v>
      </c>
      <c r="CB19" s="1">
        <f>SUM(BE19:BV19,_2022___Atividade_física__sintomas_de_ansiedade_e_depressão_e_qualidade_de_vida_e[[#This Row],[18 considerar essa]:[_20]])</f>
        <v>34</v>
      </c>
      <c r="CC19">
        <v>4</v>
      </c>
      <c r="CD19">
        <v>5</v>
      </c>
      <c r="CE19">
        <v>1</v>
      </c>
      <c r="CF19">
        <v>2</v>
      </c>
      <c r="CG19">
        <v>2</v>
      </c>
      <c r="CH19">
        <v>2</v>
      </c>
      <c r="CI19">
        <v>2</v>
      </c>
      <c r="CJ19">
        <v>3</v>
      </c>
      <c r="CK19">
        <v>2</v>
      </c>
      <c r="CL19">
        <v>2</v>
      </c>
      <c r="CM19">
        <v>2</v>
      </c>
      <c r="CN19">
        <v>3</v>
      </c>
      <c r="CO19">
        <v>1</v>
      </c>
      <c r="CP19">
        <v>1</v>
      </c>
      <c r="CQ19">
        <v>1</v>
      </c>
      <c r="CR19">
        <v>1</v>
      </c>
      <c r="CS19">
        <v>1</v>
      </c>
      <c r="CT19">
        <v>1</v>
      </c>
      <c r="CU19">
        <v>1</v>
      </c>
      <c r="CV19">
        <v>5</v>
      </c>
      <c r="CW19">
        <v>3</v>
      </c>
      <c r="CX19">
        <v>1</v>
      </c>
      <c r="CY19">
        <v>5</v>
      </c>
      <c r="CZ19">
        <v>1</v>
      </c>
      <c r="DA19">
        <v>2</v>
      </c>
      <c r="DB19">
        <v>4</v>
      </c>
      <c r="DC19">
        <v>4</v>
      </c>
      <c r="DD19">
        <v>2</v>
      </c>
      <c r="DE19">
        <v>2</v>
      </c>
      <c r="DF19">
        <v>4</v>
      </c>
      <c r="DG19">
        <v>2</v>
      </c>
      <c r="DH19">
        <v>1</v>
      </c>
      <c r="DI19">
        <v>2</v>
      </c>
      <c r="DJ19">
        <v>5</v>
      </c>
      <c r="DK19">
        <v>3</v>
      </c>
      <c r="DL19">
        <v>5</v>
      </c>
      <c r="DM19">
        <f>IF(CC19=1,5,IF(CC19=2,4.4,IF(CC19=3,3.4,IF(CC19=4,2,IF(CC19=5,1,IF(CC19&gt;5,"Inválido",0))))))</f>
        <v>2</v>
      </c>
      <c r="DN19">
        <f>IF(CD19&gt;5,"Inválido",CD19)</f>
        <v>5</v>
      </c>
      <c r="DO19" s="7">
        <f>IF(CE19&gt;3,"Inválido",CE19)</f>
        <v>1</v>
      </c>
      <c r="DP19" s="7">
        <f>IF(CF19&gt;3,"Inválido",CF19)</f>
        <v>2</v>
      </c>
      <c r="DQ19" s="6">
        <f>IF(CG19&gt;3,"Inválido",CG19)</f>
        <v>2</v>
      </c>
      <c r="DR19" s="6">
        <f>IF(CH19&gt;3,"Inválido",CH19)</f>
        <v>2</v>
      </c>
      <c r="DS19" s="6">
        <f>IF(CI19&gt;3,"Inválido",CI19)</f>
        <v>2</v>
      </c>
      <c r="DT19" s="6">
        <f>IF(CJ19&gt;3,"Inválido",CJ19)</f>
        <v>3</v>
      </c>
      <c r="DU19" s="6">
        <f>IF(CK19&gt;3,"Inválido",CK19)</f>
        <v>2</v>
      </c>
      <c r="DV19" s="6">
        <f>IF(CL19&gt;3,"Inválido",CL19)</f>
        <v>2</v>
      </c>
      <c r="DW19" s="6">
        <f>IF(CM19&gt;3,"Inválido",CM19)</f>
        <v>2</v>
      </c>
      <c r="DX19" s="6">
        <f>IF(CN19&gt;3,"Inválido",CN19)</f>
        <v>3</v>
      </c>
      <c r="DY19" s="8">
        <f>IF(CO19&gt;5, "INVALIDO",CO19)</f>
        <v>1</v>
      </c>
      <c r="DZ19" s="8">
        <f>IF(CP19&gt;5, "INVALIDO",CP19)</f>
        <v>1</v>
      </c>
      <c r="EA19" s="8">
        <f>IF(CQ19&gt;5, "INVALIDO",CQ19)</f>
        <v>1</v>
      </c>
      <c r="EB19" s="8">
        <f>IF(CR19&gt;5, "INVALIDO",CR19)</f>
        <v>1</v>
      </c>
      <c r="EC19" s="7">
        <f>IF(CR19&gt;5, "INVALIDO",CR19)</f>
        <v>1</v>
      </c>
      <c r="ED1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
        <f>IF(CC19=1,5,IF(CC19=2,4,IF(CC19=3,3,IF(CC19=4,2,IF(CC19=5,1,IF(CC19&gt;5,"Inválido",0))))))</f>
        <v>2</v>
      </c>
      <c r="EG19">
        <f>IF(CW19=1,6,IF(CW19=2,5.4,IF(CW19=3,4.2,IF(CW19=4,3.1,IF(CW19=5,2.2,IF(CW19=6,1,IF(CW19&gt;6,"Inválido",0)))))))</f>
        <v>4.2</v>
      </c>
      <c r="EH19">
        <f>IF(AND(CX19=1,CW19=1),6,IF(AND(CX19=1,CW19&lt;7),5,IF(AND(CX19&gt;1,CW19=1),"Inválido",IF(AND(CX19=2,CW19&lt;7),4,IF(AND(CX19=3,CW19&lt;7),3,IF(AND(CX19=4,CW19&lt;7),2,IF(AND(CX19=5,CW19&lt;7),1,0)))))))</f>
        <v>5</v>
      </c>
      <c r="EI19">
        <f>IF(CV19=1,6,IF(CV19=2,5,IF(CV19=3,3,IF(CV19=4,3,IF(CV19=5,2,IF(CV19=6,1,IF(CV19&gt;6,"iNVÁLIDO",0)))))))</f>
        <v>2</v>
      </c>
      <c r="EJ19" s="7">
        <f>IF(CZ19&gt;6,"Inválido",CZ19)</f>
        <v>1</v>
      </c>
      <c r="EK19" s="7">
        <f>IF(DA19&gt;6,"Inválido",DA19)</f>
        <v>2</v>
      </c>
      <c r="EL19">
        <f>IF(DB19=1,6,IF(DB19=2,5,IF(DB19=3,3,IF(DB19=4,3,IF(DB19=5,2,IF(DB19=6,1,IF(DB19&gt;6,"iNVÁLIDO",0)))))))</f>
        <v>3</v>
      </c>
      <c r="EM19">
        <f>IF(DC19=1,6,IF(DC19=2,5,IF(DC19=3,3,IF(DC19=4,3,IF(DC19=5,2,IF(DC19=6,1,IF(DC19&gt;6,"iNVÁLIDO",0)))))))</f>
        <v>3</v>
      </c>
      <c r="EN19" s="7">
        <f>IF(DD19&gt;6,"Inválido",DD19)</f>
        <v>2</v>
      </c>
      <c r="EO19">
        <f>IF(DE19&gt;6,"Inválido",DE19)</f>
        <v>2</v>
      </c>
      <c r="EP19">
        <f>IF(DF19=1,6,IF(DF19=2,5,IF(DF19=3,3,IF(DF19=4,3,IF(DF19=5,2,IF(DF19=6,1,IF(DF19&gt;6,"iNVÁLIDO",0)))))))</f>
        <v>3</v>
      </c>
      <c r="EQ19" s="7">
        <f>IF(DG19&gt;6,"Inválido",DG19)</f>
        <v>2</v>
      </c>
      <c r="ER19">
        <f>IF(DH19&gt;5,"Inválido",DH19)</f>
        <v>1</v>
      </c>
      <c r="ES19">
        <f>IF(DI19&gt;5,"Inválido",DI19)</f>
        <v>2</v>
      </c>
      <c r="ET19">
        <f>IF(DJ19=1,5,IF(DJ19=2,4,IF(DJ19=3,3,IF(DJ19=4,2,IF(DJ19=5,1,IF(DJ19&gt;5,"Inválido",0))))))</f>
        <v>1</v>
      </c>
      <c r="EU19">
        <f>IF(DK19&gt;5,"Inválido",DK19)</f>
        <v>3</v>
      </c>
      <c r="EV19">
        <f>IF(DL19=1,5,IF(DL19=2,4,IF(DL19=3,3,IF(DL19=4,2,IF(DL19=5,1,IF(DL19&gt;5,"Inválido",0))))))</f>
        <v>1</v>
      </c>
      <c r="EW19" s="7">
        <f>SUM(DO19,DP19,DQ19,DR19,DS19,DT19,DU19,DV19,DW19,DX19)</f>
        <v>21</v>
      </c>
      <c r="EX19" s="7">
        <f>(EW19-10)/20*100</f>
        <v>55.000000000000007</v>
      </c>
      <c r="EY19">
        <f>SUM(DY19,DZ19,EA19,EB19)</f>
        <v>4</v>
      </c>
      <c r="EZ19">
        <f>(_2022___Atividade_física__sintomas_de_ansiedade_e_depressão_e_qualidade_de_vida_e[[#This Row],[Aspecto físico]]-4)/4*100</f>
        <v>0</v>
      </c>
      <c r="FA19">
        <f>SUM(EG19,EH19)</f>
        <v>9.1999999999999993</v>
      </c>
      <c r="FB19">
        <f>(FA19-2)/10*100</f>
        <v>72</v>
      </c>
      <c r="FC19">
        <f>SUM(DM19,ES19,ET19,EU19,EV19)</f>
        <v>9</v>
      </c>
      <c r="FD19" s="7">
        <f>(FC19-5)/20*100</f>
        <v>20</v>
      </c>
      <c r="FE19">
        <f>SUM(EI19,EM19,EO19,EQ19)</f>
        <v>9</v>
      </c>
      <c r="FF19" s="7">
        <f>(FE19-4)/20*100</f>
        <v>25</v>
      </c>
      <c r="FG19">
        <f>SUM(EF19,ER19)</f>
        <v>3</v>
      </c>
      <c r="FH19">
        <f>(FG19-2)/8*100</f>
        <v>12.5</v>
      </c>
      <c r="FI19">
        <f>SUM(EC19,ED19,EE19)</f>
        <v>3</v>
      </c>
      <c r="FJ19" s="7">
        <f>(FI19-3)/3*100</f>
        <v>0</v>
      </c>
      <c r="FK19">
        <f>SUM(EJ19,EK19,EL19,EN19,EP19)</f>
        <v>11</v>
      </c>
      <c r="FL19">
        <f>(FK19-5)/25*100</f>
        <v>24</v>
      </c>
      <c r="FM19">
        <f t="shared" si="0"/>
        <v>5</v>
      </c>
      <c r="FN19" s="7">
        <f t="shared" si="1"/>
        <v>36.75</v>
      </c>
      <c r="FO19" s="7">
        <f t="shared" si="2"/>
        <v>15.375</v>
      </c>
    </row>
    <row r="20" spans="1:171" ht="15" thickBot="1" x14ac:dyDescent="0.35">
      <c r="A20" t="s">
        <v>1005</v>
      </c>
      <c r="B20" t="s">
        <v>1006</v>
      </c>
      <c r="C20" t="s">
        <v>68</v>
      </c>
      <c r="D20" s="5">
        <v>44759</v>
      </c>
      <c r="E20" s="5">
        <v>44682</v>
      </c>
      <c r="F20" s="1">
        <f>DATEDIF(D19,E19,"Y")</f>
        <v>35</v>
      </c>
      <c r="G20">
        <v>2</v>
      </c>
      <c r="H20">
        <v>2</v>
      </c>
      <c r="I20" t="s">
        <v>114</v>
      </c>
      <c r="J20">
        <v>12</v>
      </c>
      <c r="K20">
        <v>2</v>
      </c>
      <c r="L20" t="s">
        <v>1007</v>
      </c>
      <c r="M20" s="1">
        <v>2</v>
      </c>
      <c r="N20">
        <v>1</v>
      </c>
      <c r="O20">
        <v>1</v>
      </c>
      <c r="P20" t="s">
        <v>119</v>
      </c>
      <c r="Q20" s="16">
        <v>2</v>
      </c>
      <c r="R20">
        <v>2</v>
      </c>
      <c r="S20">
        <v>2</v>
      </c>
      <c r="T20">
        <v>1</v>
      </c>
      <c r="U20" t="s">
        <v>115</v>
      </c>
      <c r="V20">
        <v>2</v>
      </c>
      <c r="W20">
        <v>39</v>
      </c>
      <c r="X2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20">
        <v>2</v>
      </c>
      <c r="Z20">
        <v>39</v>
      </c>
      <c r="AA2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78</v>
      </c>
      <c r="AB20">
        <v>0</v>
      </c>
      <c r="AC20">
        <v>0</v>
      </c>
      <c r="AD2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
        <v>4</v>
      </c>
      <c r="AF20">
        <v>4</v>
      </c>
      <c r="AG20" s="1">
        <f>AVERAGE(_2022___Atividade_física__sintomas_de_ansiedade_e_depressão_e_qualidade_de_vida_e[[#This Row],[a.	Quantas horas no total você gasta sentado durante um dia de semana? ]:[b.	Quantas horas no total você gasta sentado durante um dia de fim de semana?]])</f>
        <v>4</v>
      </c>
      <c r="AH20" s="1">
        <f>_2022___Atividade_física__sintomas_de_ansiedade_e_depressão_e_qualidade_de_vida_e[[#This Row],[AFV por semana]]+_2022___Atividade_física__sintomas_de_ansiedade_e_depressão_e_qualidade_de_vida_e[[#This Row],[Média AFM na semana]]</f>
        <v>78</v>
      </c>
      <c r="AI20">
        <v>0</v>
      </c>
      <c r="AJ20">
        <v>0</v>
      </c>
      <c r="AK20">
        <v>0</v>
      </c>
      <c r="AL20">
        <v>3</v>
      </c>
      <c r="AM20">
        <v>3</v>
      </c>
      <c r="AN20">
        <v>3</v>
      </c>
      <c r="AO20">
        <v>3</v>
      </c>
      <c r="AP20">
        <v>0</v>
      </c>
      <c r="AQ20">
        <v>2</v>
      </c>
      <c r="AR20">
        <v>2</v>
      </c>
      <c r="AS20">
        <v>0</v>
      </c>
      <c r="AT20">
        <v>0</v>
      </c>
      <c r="AU20">
        <v>0</v>
      </c>
      <c r="AV20">
        <v>3</v>
      </c>
      <c r="AW20">
        <v>0</v>
      </c>
      <c r="AX20">
        <v>3</v>
      </c>
      <c r="AY20">
        <v>3</v>
      </c>
      <c r="AZ20">
        <v>0</v>
      </c>
      <c r="BA20">
        <v>0</v>
      </c>
      <c r="BB20">
        <v>0</v>
      </c>
      <c r="BC20">
        <v>0</v>
      </c>
      <c r="BD2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25</v>
      </c>
      <c r="BE20">
        <v>2</v>
      </c>
      <c r="BF20">
        <v>1</v>
      </c>
      <c r="BG20">
        <v>1</v>
      </c>
      <c r="BH20">
        <v>1</v>
      </c>
      <c r="BI20">
        <v>0</v>
      </c>
      <c r="BJ20">
        <v>0</v>
      </c>
      <c r="BK20">
        <v>0</v>
      </c>
      <c r="BL20">
        <v>1</v>
      </c>
      <c r="BM20">
        <v>0</v>
      </c>
      <c r="BN20">
        <v>1</v>
      </c>
      <c r="BO20">
        <v>0</v>
      </c>
      <c r="BP20">
        <v>1</v>
      </c>
      <c r="BQ20">
        <v>1</v>
      </c>
      <c r="BR20">
        <v>0</v>
      </c>
      <c r="BS20">
        <v>0</v>
      </c>
      <c r="BT20">
        <v>1</v>
      </c>
      <c r="BU20">
        <v>1</v>
      </c>
      <c r="BV20">
        <v>0</v>
      </c>
      <c r="BW20">
        <v>0</v>
      </c>
      <c r="BX20">
        <v>1</v>
      </c>
      <c r="BY20">
        <v>0</v>
      </c>
      <c r="BZ20">
        <v>1</v>
      </c>
      <c r="CA20">
        <v>2</v>
      </c>
      <c r="CB20" s="1">
        <f>SUM(BE20:BV20,_2022___Atividade_física__sintomas_de_ansiedade_e_depressão_e_qualidade_de_vida_e[[#This Row],[18 considerar essa]:[_20]])</f>
        <v>14</v>
      </c>
      <c r="CC20">
        <v>3</v>
      </c>
      <c r="CD20">
        <v>4</v>
      </c>
      <c r="CE20">
        <v>1</v>
      </c>
      <c r="CF20">
        <v>2</v>
      </c>
      <c r="CG20">
        <v>2</v>
      </c>
      <c r="CH20">
        <v>2</v>
      </c>
      <c r="CI20">
        <v>3</v>
      </c>
      <c r="CJ20">
        <v>1</v>
      </c>
      <c r="CK20">
        <v>3</v>
      </c>
      <c r="CL20">
        <v>3</v>
      </c>
      <c r="CM20">
        <v>3</v>
      </c>
      <c r="CN20">
        <v>3</v>
      </c>
      <c r="CO20">
        <v>1</v>
      </c>
      <c r="CP20">
        <v>1</v>
      </c>
      <c r="CQ20">
        <v>1</v>
      </c>
      <c r="CR20">
        <v>1</v>
      </c>
      <c r="CS20">
        <v>1</v>
      </c>
      <c r="CT20">
        <v>1</v>
      </c>
      <c r="CU20">
        <v>1</v>
      </c>
      <c r="CV20">
        <v>3</v>
      </c>
      <c r="CW20">
        <v>3</v>
      </c>
      <c r="CX20">
        <v>3</v>
      </c>
      <c r="CY20">
        <v>4</v>
      </c>
      <c r="CZ20">
        <v>4</v>
      </c>
      <c r="DA20">
        <v>3</v>
      </c>
      <c r="DB20">
        <v>4</v>
      </c>
      <c r="DC20">
        <v>4</v>
      </c>
      <c r="DD20">
        <v>4</v>
      </c>
      <c r="DE20">
        <v>4</v>
      </c>
      <c r="DF20">
        <v>4</v>
      </c>
      <c r="DG20">
        <v>4</v>
      </c>
      <c r="DH20">
        <v>1</v>
      </c>
      <c r="DI20">
        <v>1</v>
      </c>
      <c r="DJ20">
        <v>3</v>
      </c>
      <c r="DK20">
        <v>2</v>
      </c>
      <c r="DL20">
        <v>3</v>
      </c>
      <c r="DM20">
        <f>IF(CC20=1,5,IF(CC20=2,4.4,IF(CC20=3,3.4,IF(CC20=4,2,IF(CC20=5,1,IF(CC20&gt;5,"Inválido",0))))))</f>
        <v>3.4</v>
      </c>
      <c r="DN20">
        <f>IF(CD20&gt;5,"Inválido",CD20)</f>
        <v>4</v>
      </c>
      <c r="DO20" s="7">
        <f>IF(CE20&gt;3,"Inválido",CE20)</f>
        <v>1</v>
      </c>
      <c r="DP20" s="7">
        <f>IF(CF20&gt;3,"Inválido",CF20)</f>
        <v>2</v>
      </c>
      <c r="DQ20" s="6">
        <f>IF(CG20&gt;3,"Inválido",CG20)</f>
        <v>2</v>
      </c>
      <c r="DR20" s="6">
        <f>IF(CH20&gt;3,"Inválido",CH20)</f>
        <v>2</v>
      </c>
      <c r="DS20" s="6">
        <f>IF(CI20&gt;3,"Inválido",CI20)</f>
        <v>3</v>
      </c>
      <c r="DT20" s="6">
        <f>IF(CJ20&gt;3,"Inválido",CJ20)</f>
        <v>1</v>
      </c>
      <c r="DU20" s="6">
        <f>IF(CK20&gt;3,"Inválido",CK20)</f>
        <v>3</v>
      </c>
      <c r="DV20" s="6">
        <f>IF(CL20&gt;3,"Inválido",CL20)</f>
        <v>3</v>
      </c>
      <c r="DW20" s="6">
        <f>IF(CM20&gt;3,"Inválido",CM20)</f>
        <v>3</v>
      </c>
      <c r="DX20" s="6">
        <f>IF(CN20&gt;3,"Inválido",CN20)</f>
        <v>3</v>
      </c>
      <c r="DY20" s="8">
        <f>IF(CO20&gt;5, "INVALIDO",CO20)</f>
        <v>1</v>
      </c>
      <c r="DZ20" s="8">
        <f>IF(CP20&gt;5, "INVALIDO",CP20)</f>
        <v>1</v>
      </c>
      <c r="EA20" s="8">
        <f>IF(CQ20&gt;5, "INVALIDO",CQ20)</f>
        <v>1</v>
      </c>
      <c r="EB20" s="8">
        <f>IF(CR20&gt;5, "INVALIDO",CR20)</f>
        <v>1</v>
      </c>
      <c r="EC20" s="7">
        <f>IF(CR20&gt;5, "INVALIDO",CR20)</f>
        <v>1</v>
      </c>
      <c r="ED2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0">
        <f>IF(CC20=1,5,IF(CC20=2,4,IF(CC20=3,3,IF(CC20=4,2,IF(CC20=5,1,IF(CC20&gt;5,"Inválido",0))))))</f>
        <v>3</v>
      </c>
      <c r="EG20">
        <f>IF(CW20=1,6,IF(CW20=2,5.4,IF(CW20=3,4.2,IF(CW20=4,3.1,IF(CW20=5,2.2,IF(CW20=6,1,IF(CW20&gt;6,"Inválido",0)))))))</f>
        <v>4.2</v>
      </c>
      <c r="EH20">
        <f>IF(AND(CX20=1,CW20=1),6,IF(AND(CX20=1,CW20&lt;7),5,IF(AND(CX20&gt;1,CW20=1),"Inválido",IF(AND(CX20=2,CW20&lt;7),4,IF(AND(CX20=3,CW20&lt;7),3,IF(AND(CX20=4,CW20&lt;7),2,IF(AND(CX20=5,CW20&lt;7),1,0)))))))</f>
        <v>3</v>
      </c>
      <c r="EI20">
        <f>IF(CV20=1,6,IF(CV20=2,5,IF(CV20=3,3,IF(CV20=4,3,IF(CV20=5,2,IF(CV20=6,1,IF(CV20&gt;6,"iNVÁLIDO",0)))))))</f>
        <v>3</v>
      </c>
      <c r="EJ20" s="7">
        <f>IF(CZ20&gt;6,"Inválido",CZ20)</f>
        <v>4</v>
      </c>
      <c r="EK20" s="7">
        <f>IF(DA20&gt;6,"Inválido",DA20)</f>
        <v>3</v>
      </c>
      <c r="EL20">
        <f>IF(DB20=1,6,IF(DB20=2,5,IF(DB20=3,3,IF(DB20=4,3,IF(DB20=5,2,IF(DB20=6,1,IF(DB20&gt;6,"iNVÁLIDO",0)))))))</f>
        <v>3</v>
      </c>
      <c r="EM20">
        <f>IF(DC20=1,6,IF(DC20=2,5,IF(DC20=3,3,IF(DC20=4,3,IF(DC20=5,2,IF(DC20=6,1,IF(DC20&gt;6,"iNVÁLIDO",0)))))))</f>
        <v>3</v>
      </c>
      <c r="EN20" s="7">
        <f>IF(DD20&gt;6,"Inválido",DD20)</f>
        <v>4</v>
      </c>
      <c r="EO20">
        <f>IF(DE20&gt;6,"Inválido",DE20)</f>
        <v>4</v>
      </c>
      <c r="EP20">
        <f>IF(DF20=1,6,IF(DF20=2,5,IF(DF20=3,3,IF(DF20=4,3,IF(DF20=5,2,IF(DF20=6,1,IF(DF20&gt;6,"iNVÁLIDO",0)))))))</f>
        <v>3</v>
      </c>
      <c r="EQ20" s="7">
        <f>IF(DG20&gt;6,"Inválido",DG20)</f>
        <v>4</v>
      </c>
      <c r="ER20">
        <f>IF(DH20&gt;5,"Inválido",DH20)</f>
        <v>1</v>
      </c>
      <c r="ES20">
        <f>IF(DI20&gt;5,"Inválido",DI20)</f>
        <v>1</v>
      </c>
      <c r="ET20">
        <f>IF(DJ20=1,5,IF(DJ20=2,4,IF(DJ20=3,3,IF(DJ20=4,2,IF(DJ20=5,1,IF(DJ20&gt;5,"Inválido",0))))))</f>
        <v>3</v>
      </c>
      <c r="EU20">
        <f>IF(DK20&gt;5,"Inválido",DK20)</f>
        <v>2</v>
      </c>
      <c r="EV20">
        <f>IF(DL20=1,5,IF(DL20=2,4,IF(DL20=3,3,IF(DL20=4,2,IF(DL20=5,1,IF(DL20&gt;5,"Inválido",0))))))</f>
        <v>3</v>
      </c>
      <c r="EW20" s="7">
        <f>SUM(DO20,DP20,DQ20,DR20,DS20,DT20,DU20,DV20,DW20,DX20)</f>
        <v>23</v>
      </c>
      <c r="EX20" s="7">
        <f>(EW20-10)/20*100</f>
        <v>65</v>
      </c>
      <c r="EY20">
        <f>SUM(DY20,DZ20,EA20,EB20)</f>
        <v>4</v>
      </c>
      <c r="EZ20">
        <f>(_2022___Atividade_física__sintomas_de_ansiedade_e_depressão_e_qualidade_de_vida_e[[#This Row],[Aspecto físico]]-4)/4*100</f>
        <v>0</v>
      </c>
      <c r="FA20">
        <f>SUM(EG20,EH20)</f>
        <v>7.2</v>
      </c>
      <c r="FB20">
        <f>(FA20-2)/10*100</f>
        <v>52</v>
      </c>
      <c r="FC20">
        <f>SUM(DM20,ES20,ET20,EU20,EV20)</f>
        <v>12.4</v>
      </c>
      <c r="FD20" s="7">
        <f>(FC20-5)/20*100</f>
        <v>37</v>
      </c>
      <c r="FE20">
        <f>SUM(EI20,EM20,EO20,EQ20)</f>
        <v>14</v>
      </c>
      <c r="FF20" s="7">
        <f>(FE20-4)/20*100</f>
        <v>50</v>
      </c>
      <c r="FG20">
        <f>SUM(EF20,ER20)</f>
        <v>4</v>
      </c>
      <c r="FH20">
        <f>(FG20-2)/8*100</f>
        <v>25</v>
      </c>
      <c r="FI20">
        <f>SUM(EC20,ED20,EE20)</f>
        <v>3</v>
      </c>
      <c r="FJ20" s="7">
        <f>(FI20-3)/3*100</f>
        <v>0</v>
      </c>
      <c r="FK20">
        <f>SUM(EJ20,EK20,EL20,EN20,EP20)</f>
        <v>17</v>
      </c>
      <c r="FL20">
        <f>(FK20-5)/25*100</f>
        <v>48</v>
      </c>
      <c r="FM20">
        <f t="shared" si="0"/>
        <v>4</v>
      </c>
      <c r="FN20" s="7">
        <f t="shared" si="1"/>
        <v>38.5</v>
      </c>
      <c r="FO20" s="7">
        <f t="shared" si="2"/>
        <v>30.75</v>
      </c>
    </row>
    <row r="21" spans="1:171" ht="15" thickBot="1" x14ac:dyDescent="0.35">
      <c r="A21" t="s">
        <v>1015</v>
      </c>
      <c r="B21" t="s">
        <v>1016</v>
      </c>
      <c r="C21" t="s">
        <v>68</v>
      </c>
      <c r="D21" s="5">
        <v>22982</v>
      </c>
      <c r="E21" s="5">
        <v>44682</v>
      </c>
      <c r="F21" s="1" t="e">
        <f>DATEDIF(D20,E20,"Y")</f>
        <v>#NUM!</v>
      </c>
      <c r="G21">
        <v>2</v>
      </c>
      <c r="H21">
        <v>1</v>
      </c>
      <c r="I21" t="s">
        <v>162</v>
      </c>
      <c r="J21">
        <v>12</v>
      </c>
      <c r="K21">
        <v>2</v>
      </c>
      <c r="L21" t="s">
        <v>1017</v>
      </c>
      <c r="M21" s="1">
        <v>2</v>
      </c>
      <c r="N21">
        <v>1</v>
      </c>
      <c r="O21">
        <v>5</v>
      </c>
      <c r="P21" t="s">
        <v>119</v>
      </c>
      <c r="Q21" s="16">
        <v>2</v>
      </c>
      <c r="R21">
        <v>2</v>
      </c>
      <c r="S21">
        <v>1</v>
      </c>
      <c r="T21">
        <v>2</v>
      </c>
      <c r="U21" t="s">
        <v>86</v>
      </c>
      <c r="V21">
        <v>5</v>
      </c>
      <c r="W21">
        <v>60</v>
      </c>
      <c r="X2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21">
        <v>5</v>
      </c>
      <c r="Z21">
        <v>59</v>
      </c>
      <c r="AA2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21">
        <v>3</v>
      </c>
      <c r="AC21">
        <v>59</v>
      </c>
      <c r="AD2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177</v>
      </c>
      <c r="AE21">
        <v>5</v>
      </c>
      <c r="AF21">
        <v>5</v>
      </c>
      <c r="AG21" s="1">
        <f>AVERAGE(_2022___Atividade_física__sintomas_de_ansiedade_e_depressão_e_qualidade_de_vida_e[[#This Row],[a.	Quantas horas no total você gasta sentado durante um dia de semana? ]:[b.	Quantas horas no total você gasta sentado durante um dia de fim de semana?]])</f>
        <v>5</v>
      </c>
      <c r="AH21" s="1">
        <f>_2022___Atividade_física__sintomas_de_ansiedade_e_depressão_e_qualidade_de_vida_e[[#This Row],[AFV por semana]]+_2022___Atividade_física__sintomas_de_ansiedade_e_depressão_e_qualidade_de_vida_e[[#This Row],[Média AFM na semana]]</f>
        <v>472</v>
      </c>
      <c r="AI21">
        <v>0</v>
      </c>
      <c r="AJ21">
        <v>3</v>
      </c>
      <c r="AK21">
        <v>0</v>
      </c>
      <c r="AL21">
        <v>3</v>
      </c>
      <c r="AM21">
        <v>1</v>
      </c>
      <c r="AN21">
        <v>0</v>
      </c>
      <c r="AO21">
        <v>0</v>
      </c>
      <c r="AP21">
        <v>0</v>
      </c>
      <c r="AQ21">
        <v>0</v>
      </c>
      <c r="AR21">
        <v>0</v>
      </c>
      <c r="AS21">
        <v>0</v>
      </c>
      <c r="AT21">
        <v>0</v>
      </c>
      <c r="AU21">
        <v>0</v>
      </c>
      <c r="AV21">
        <v>0</v>
      </c>
      <c r="AW21">
        <v>0</v>
      </c>
      <c r="AX21">
        <v>0</v>
      </c>
      <c r="AY21">
        <v>0</v>
      </c>
      <c r="AZ21">
        <v>0</v>
      </c>
      <c r="BA21">
        <v>0</v>
      </c>
      <c r="BB21">
        <v>3</v>
      </c>
      <c r="BC21">
        <v>2</v>
      </c>
      <c r="BD2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21">
        <v>1</v>
      </c>
      <c r="BF21">
        <v>0</v>
      </c>
      <c r="BG21">
        <v>1</v>
      </c>
      <c r="BH21">
        <v>1</v>
      </c>
      <c r="BI21">
        <v>0</v>
      </c>
      <c r="BJ21">
        <v>0</v>
      </c>
      <c r="BK21">
        <v>0</v>
      </c>
      <c r="BL21">
        <v>0</v>
      </c>
      <c r="BM21">
        <v>0</v>
      </c>
      <c r="BN21">
        <v>1</v>
      </c>
      <c r="BO21">
        <v>1</v>
      </c>
      <c r="BP21">
        <v>1</v>
      </c>
      <c r="BQ21">
        <v>0</v>
      </c>
      <c r="BR21">
        <v>0</v>
      </c>
      <c r="BS21">
        <v>1</v>
      </c>
      <c r="BT21">
        <v>1</v>
      </c>
      <c r="BU21">
        <v>1</v>
      </c>
      <c r="BV21">
        <v>1</v>
      </c>
      <c r="BW21">
        <v>0</v>
      </c>
      <c r="BX21">
        <v>1</v>
      </c>
      <c r="BY21">
        <v>0</v>
      </c>
      <c r="BZ21">
        <v>2</v>
      </c>
      <c r="CA21">
        <v>2</v>
      </c>
      <c r="CB21" s="1">
        <f>SUM(BE21:BV21,_2022___Atividade_física__sintomas_de_ansiedade_e_depressão_e_qualidade_de_vida_e[[#This Row],[18 considerar essa]:[_20]])</f>
        <v>14</v>
      </c>
      <c r="CC21">
        <v>2</v>
      </c>
      <c r="CD21">
        <v>3</v>
      </c>
      <c r="CE21">
        <v>3</v>
      </c>
      <c r="CF21">
        <v>3</v>
      </c>
      <c r="CG21">
        <v>3</v>
      </c>
      <c r="CH21">
        <v>3</v>
      </c>
      <c r="CI21">
        <v>3</v>
      </c>
      <c r="CJ21">
        <v>3</v>
      </c>
      <c r="CK21">
        <v>3</v>
      </c>
      <c r="CL21">
        <v>3</v>
      </c>
      <c r="CM21">
        <v>3</v>
      </c>
      <c r="CN21">
        <v>3</v>
      </c>
      <c r="CO21">
        <v>1</v>
      </c>
      <c r="CP21">
        <v>1</v>
      </c>
      <c r="CQ21">
        <v>1</v>
      </c>
      <c r="CR21">
        <v>1</v>
      </c>
      <c r="CS21">
        <v>1</v>
      </c>
      <c r="CT21">
        <v>1</v>
      </c>
      <c r="CU21">
        <v>1</v>
      </c>
      <c r="CV21">
        <v>3</v>
      </c>
      <c r="CW21">
        <v>3</v>
      </c>
      <c r="CX21">
        <v>3</v>
      </c>
      <c r="CY21">
        <v>4</v>
      </c>
      <c r="CZ21">
        <v>4</v>
      </c>
      <c r="DA21">
        <v>4</v>
      </c>
      <c r="DB21">
        <v>3</v>
      </c>
      <c r="DC21">
        <v>4</v>
      </c>
      <c r="DD21">
        <v>3</v>
      </c>
      <c r="DE21">
        <v>3</v>
      </c>
      <c r="DF21">
        <v>4</v>
      </c>
      <c r="DG21">
        <v>3</v>
      </c>
      <c r="DH21">
        <v>3</v>
      </c>
      <c r="DI21">
        <v>3</v>
      </c>
      <c r="DJ21">
        <v>3</v>
      </c>
      <c r="DK21">
        <v>3</v>
      </c>
      <c r="DL21">
        <v>2</v>
      </c>
      <c r="DM21">
        <f>IF(CC21=1,5,IF(CC21=2,4.4,IF(CC21=3,3.4,IF(CC21=4,2,IF(CC21=5,1,IF(CC21&gt;5,"Inválido",0))))))</f>
        <v>4.4000000000000004</v>
      </c>
      <c r="DN21">
        <f>IF(CD21&gt;5,"Inválido",CD21)</f>
        <v>3</v>
      </c>
      <c r="DO21" s="7">
        <f>IF(CE21&gt;3,"Inválido",CE21)</f>
        <v>3</v>
      </c>
      <c r="DP21" s="7">
        <f>IF(CF21&gt;3,"Inválido",CF21)</f>
        <v>3</v>
      </c>
      <c r="DQ21" s="6">
        <f>IF(CG21&gt;3,"Inválido",CG21)</f>
        <v>3</v>
      </c>
      <c r="DR21" s="6">
        <f>IF(CH21&gt;3,"Inválido",CH21)</f>
        <v>3</v>
      </c>
      <c r="DS21" s="6">
        <f>IF(CI21&gt;3,"Inválido",CI21)</f>
        <v>3</v>
      </c>
      <c r="DT21" s="6">
        <f>IF(CJ21&gt;3,"Inválido",CJ21)</f>
        <v>3</v>
      </c>
      <c r="DU21" s="6">
        <f>IF(CK21&gt;3,"Inválido",CK21)</f>
        <v>3</v>
      </c>
      <c r="DV21" s="6">
        <f>IF(CL21&gt;3,"Inválido",CL21)</f>
        <v>3</v>
      </c>
      <c r="DW21" s="6">
        <f>IF(CM21&gt;3,"Inválido",CM21)</f>
        <v>3</v>
      </c>
      <c r="DX21" s="6">
        <f>IF(CN21&gt;3,"Inválido",CN21)</f>
        <v>3</v>
      </c>
      <c r="DY21" s="8">
        <f>IF(CO21&gt;5, "INVALIDO",CO21)</f>
        <v>1</v>
      </c>
      <c r="DZ21" s="8">
        <f>IF(CP21&gt;5, "INVALIDO",CP21)</f>
        <v>1</v>
      </c>
      <c r="EA21" s="8">
        <f>IF(CQ21&gt;5, "INVALIDO",CQ21)</f>
        <v>1</v>
      </c>
      <c r="EB21" s="8">
        <f>IF(CR21&gt;5, "INVALIDO",CR21)</f>
        <v>1</v>
      </c>
      <c r="EC21" s="7">
        <f>IF(CR21&gt;5, "INVALIDO",CR21)</f>
        <v>1</v>
      </c>
      <c r="ED2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1">
        <f>IF(CC21=1,5,IF(CC21=2,4,IF(CC21=3,3,IF(CC21=4,2,IF(CC21=5,1,IF(CC21&gt;5,"Inválido",0))))))</f>
        <v>4</v>
      </c>
      <c r="EG21">
        <f>IF(CW21=1,6,IF(CW21=2,5.4,IF(CW21=3,4.2,IF(CW21=4,3.1,IF(CW21=5,2.2,IF(CW21=6,1,IF(CW21&gt;6,"Inválido",0)))))))</f>
        <v>4.2</v>
      </c>
      <c r="EH21">
        <f>IF(AND(CX21=1,CW21=1),6,IF(AND(CX21=1,CW21&lt;7),5,IF(AND(CX21&gt;1,CW21=1),"Inválido",IF(AND(CX21=2,CW21&lt;7),4,IF(AND(CX21=3,CW21&lt;7),3,IF(AND(CX21=4,CW21&lt;7),2,IF(AND(CX21=5,CW21&lt;7),1,0)))))))</f>
        <v>3</v>
      </c>
      <c r="EI21">
        <f>IF(CV21=1,6,IF(CV21=2,5,IF(CV21=3,3,IF(CV21=4,3,IF(CV21=5,2,IF(CV21=6,1,IF(CV21&gt;6,"iNVÁLIDO",0)))))))</f>
        <v>3</v>
      </c>
      <c r="EJ21" s="7">
        <f>IF(CZ21&gt;6,"Inválido",CZ21)</f>
        <v>4</v>
      </c>
      <c r="EK21" s="7">
        <f>IF(DA21&gt;6,"Inválido",DA21)</f>
        <v>4</v>
      </c>
      <c r="EL21">
        <f>IF(DB21=1,6,IF(DB21=2,5,IF(DB21=3,3,IF(DB21=4,3,IF(DB21=5,2,IF(DB21=6,1,IF(DB21&gt;6,"iNVÁLIDO",0)))))))</f>
        <v>3</v>
      </c>
      <c r="EM21">
        <f>IF(DC21=1,6,IF(DC21=2,5,IF(DC21=3,3,IF(DC21=4,3,IF(DC21=5,2,IF(DC21=6,1,IF(DC21&gt;6,"iNVÁLIDO",0)))))))</f>
        <v>3</v>
      </c>
      <c r="EN21" s="7">
        <f>IF(DD21&gt;6,"Inválido",DD21)</f>
        <v>3</v>
      </c>
      <c r="EO21">
        <f>IF(DE21&gt;6,"Inválido",DE21)</f>
        <v>3</v>
      </c>
      <c r="EP21">
        <f>IF(DF21=1,6,IF(DF21=2,5,IF(DF21=3,3,IF(DF21=4,3,IF(DF21=5,2,IF(DF21=6,1,IF(DF21&gt;6,"iNVÁLIDO",0)))))))</f>
        <v>3</v>
      </c>
      <c r="EQ21" s="7">
        <f>IF(DG21&gt;6,"Inválido",DG21)</f>
        <v>3</v>
      </c>
      <c r="ER21">
        <f>IF(DH21&gt;5,"Inválido",DH21)</f>
        <v>3</v>
      </c>
      <c r="ES21">
        <f>IF(DI21&gt;5,"Inválido",DI21)</f>
        <v>3</v>
      </c>
      <c r="ET21">
        <f>IF(DJ21=1,5,IF(DJ21=2,4,IF(DJ21=3,3,IF(DJ21=4,2,IF(DJ21=5,1,IF(DJ21&gt;5,"Inválido",0))))))</f>
        <v>3</v>
      </c>
      <c r="EU21">
        <f>IF(DK21&gt;5,"Inválido",DK21)</f>
        <v>3</v>
      </c>
      <c r="EV21">
        <f>IF(DL21=1,5,IF(DL21=2,4,IF(DL21=3,3,IF(DL21=4,2,IF(DL21=5,1,IF(DL21&gt;5,"Inválido",0))))))</f>
        <v>4</v>
      </c>
      <c r="EW21" s="7">
        <f>SUM(DO21,DP21,DQ21,DR21,DS21,DT21,DU21,DV21,DW21,DX21)</f>
        <v>30</v>
      </c>
      <c r="EX21" s="7">
        <f>(EW21-10)/20*100</f>
        <v>100</v>
      </c>
      <c r="EY21">
        <f>SUM(DY21,DZ21,EA21,EB21)</f>
        <v>4</v>
      </c>
      <c r="EZ21">
        <f>(_2022___Atividade_física__sintomas_de_ansiedade_e_depressão_e_qualidade_de_vida_e[[#This Row],[Aspecto físico]]-4)/4*100</f>
        <v>0</v>
      </c>
      <c r="FA21">
        <f>SUM(EG21,EH21)</f>
        <v>7.2</v>
      </c>
      <c r="FB21">
        <f>(FA21-2)/10*100</f>
        <v>52</v>
      </c>
      <c r="FC21">
        <f>SUM(DM21,ES21,ET21,EU21,EV21)</f>
        <v>17.399999999999999</v>
      </c>
      <c r="FD21" s="7">
        <f>(FC21-5)/20*100</f>
        <v>61.999999999999986</v>
      </c>
      <c r="FE21">
        <f>SUM(EI21,EM21,EO21,EQ21)</f>
        <v>12</v>
      </c>
      <c r="FF21" s="7">
        <f>(FE21-4)/20*100</f>
        <v>40</v>
      </c>
      <c r="FG21">
        <f>SUM(EF21,ER21)</f>
        <v>7</v>
      </c>
      <c r="FH21">
        <f>(FG21-2)/8*100</f>
        <v>62.5</v>
      </c>
      <c r="FI21">
        <f>SUM(EC21,ED21,EE21)</f>
        <v>3</v>
      </c>
      <c r="FJ21" s="7">
        <f>(FI21-3)/3*100</f>
        <v>0</v>
      </c>
      <c r="FK21">
        <f>SUM(EJ21,EK21,EL21,EN21,EP21)</f>
        <v>17</v>
      </c>
      <c r="FL21">
        <f>(FK21-5)/25*100</f>
        <v>48</v>
      </c>
      <c r="FM21">
        <f t="shared" si="0"/>
        <v>3</v>
      </c>
      <c r="FN21" s="7">
        <f t="shared" si="1"/>
        <v>53.5</v>
      </c>
      <c r="FO21" s="7">
        <f t="shared" si="2"/>
        <v>37.625</v>
      </c>
    </row>
    <row r="22" spans="1:171" ht="15" thickBot="1" x14ac:dyDescent="0.35">
      <c r="A22" t="s">
        <v>1034</v>
      </c>
      <c r="B22" t="s">
        <v>1035</v>
      </c>
      <c r="C22" t="s">
        <v>68</v>
      </c>
      <c r="D22" s="5">
        <v>29040</v>
      </c>
      <c r="E22" s="5">
        <v>44682</v>
      </c>
      <c r="F22" s="1">
        <f>DATEDIF(D21,E21,"Y")</f>
        <v>59</v>
      </c>
      <c r="G22">
        <v>2</v>
      </c>
      <c r="H22">
        <v>2</v>
      </c>
      <c r="I22" t="s">
        <v>79</v>
      </c>
      <c r="J22">
        <v>1</v>
      </c>
      <c r="K22">
        <v>2</v>
      </c>
      <c r="L22" t="s">
        <v>1036</v>
      </c>
      <c r="M22" s="1">
        <v>2</v>
      </c>
      <c r="N22">
        <v>1</v>
      </c>
      <c r="O22">
        <v>2</v>
      </c>
      <c r="P22" t="s">
        <v>119</v>
      </c>
      <c r="Q22" s="16">
        <v>1</v>
      </c>
      <c r="R22">
        <v>1</v>
      </c>
      <c r="S22">
        <v>2</v>
      </c>
      <c r="T22">
        <v>1</v>
      </c>
      <c r="U22" t="s">
        <v>164</v>
      </c>
      <c r="V22">
        <v>2</v>
      </c>
      <c r="W22">
        <v>20</v>
      </c>
      <c r="X2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40</v>
      </c>
      <c r="Y22">
        <v>0</v>
      </c>
      <c r="Z22">
        <v>0</v>
      </c>
      <c r="AA2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2">
        <v>0</v>
      </c>
      <c r="AC22">
        <v>0</v>
      </c>
      <c r="AD2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
        <v>7</v>
      </c>
      <c r="AF22">
        <v>10</v>
      </c>
      <c r="AG22" s="1">
        <f>AVERAGE(_2022___Atividade_física__sintomas_de_ansiedade_e_depressão_e_qualidade_de_vida_e[[#This Row],[a.	Quantas horas no total você gasta sentado durante um dia de semana? ]:[b.	Quantas horas no total você gasta sentado durante um dia de fim de semana?]])</f>
        <v>8.5</v>
      </c>
      <c r="AH22" s="1">
        <f>_2022___Atividade_física__sintomas_de_ansiedade_e_depressão_e_qualidade_de_vida_e[[#This Row],[AFV por semana]]+_2022___Atividade_física__sintomas_de_ansiedade_e_depressão_e_qualidade_de_vida_e[[#This Row],[Média AFM na semana]]</f>
        <v>0</v>
      </c>
      <c r="AI22">
        <v>1</v>
      </c>
      <c r="AJ22">
        <v>3</v>
      </c>
      <c r="AK22">
        <v>0</v>
      </c>
      <c r="AL22">
        <v>2</v>
      </c>
      <c r="AM22">
        <v>3</v>
      </c>
      <c r="AN22">
        <v>3</v>
      </c>
      <c r="AO22">
        <v>3</v>
      </c>
      <c r="AP22">
        <v>3</v>
      </c>
      <c r="AQ22">
        <v>3</v>
      </c>
      <c r="AR22">
        <v>3</v>
      </c>
      <c r="AS22">
        <v>2</v>
      </c>
      <c r="AT22">
        <v>1</v>
      </c>
      <c r="AU22">
        <v>2</v>
      </c>
      <c r="AV22">
        <v>2</v>
      </c>
      <c r="AW22">
        <v>2</v>
      </c>
      <c r="AX22">
        <v>0</v>
      </c>
      <c r="AY22">
        <v>2</v>
      </c>
      <c r="AZ22">
        <v>2</v>
      </c>
      <c r="BA22">
        <v>2</v>
      </c>
      <c r="BB22">
        <v>3</v>
      </c>
      <c r="BC22">
        <v>3</v>
      </c>
      <c r="BD2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45</v>
      </c>
      <c r="BE22">
        <v>3</v>
      </c>
      <c r="BF22">
        <v>1</v>
      </c>
      <c r="BG22">
        <v>0</v>
      </c>
      <c r="BH22">
        <v>0</v>
      </c>
      <c r="BI22">
        <v>1</v>
      </c>
      <c r="BJ22">
        <v>0</v>
      </c>
      <c r="BK22">
        <v>0</v>
      </c>
      <c r="BL22">
        <v>1</v>
      </c>
      <c r="BM22">
        <v>1</v>
      </c>
      <c r="BN22">
        <v>0</v>
      </c>
      <c r="BO22">
        <v>3</v>
      </c>
      <c r="BP22">
        <v>1</v>
      </c>
      <c r="BQ22">
        <v>0</v>
      </c>
      <c r="BR22">
        <v>1</v>
      </c>
      <c r="BS22">
        <v>1</v>
      </c>
      <c r="BT22">
        <v>1</v>
      </c>
      <c r="BU22">
        <v>1</v>
      </c>
      <c r="BV22">
        <v>1</v>
      </c>
      <c r="BW22">
        <v>0</v>
      </c>
      <c r="BX22">
        <v>2</v>
      </c>
      <c r="BY22">
        <f>_2022___Atividade_física__sintomas_de_ansiedade_e_depressão_e_qualidade_de_vida_e[[#This Row],[_18]]</f>
        <v>0</v>
      </c>
      <c r="BZ22">
        <v>1</v>
      </c>
      <c r="CA22">
        <v>1</v>
      </c>
      <c r="CB22" s="1">
        <f>SUM(BE22:BV22,_2022___Atividade_física__sintomas_de_ansiedade_e_depressão_e_qualidade_de_vida_e[[#This Row],[18 considerar essa]:[_20]])</f>
        <v>18</v>
      </c>
      <c r="CC22">
        <v>3</v>
      </c>
      <c r="CD22">
        <v>4</v>
      </c>
      <c r="CE22">
        <v>1</v>
      </c>
      <c r="CF22">
        <v>2</v>
      </c>
      <c r="CG22">
        <v>2</v>
      </c>
      <c r="CH22">
        <v>2</v>
      </c>
      <c r="CI22">
        <v>3</v>
      </c>
      <c r="CJ22">
        <v>2</v>
      </c>
      <c r="CK22">
        <v>3</v>
      </c>
      <c r="CL22">
        <v>3</v>
      </c>
      <c r="CM22">
        <v>3</v>
      </c>
      <c r="CN22">
        <v>3</v>
      </c>
      <c r="CO22">
        <v>2</v>
      </c>
      <c r="CP22">
        <v>2</v>
      </c>
      <c r="CQ22">
        <v>2</v>
      </c>
      <c r="CR22">
        <v>2</v>
      </c>
      <c r="CS22">
        <v>2</v>
      </c>
      <c r="CT22">
        <v>2</v>
      </c>
      <c r="CU22">
        <v>2</v>
      </c>
      <c r="CV22">
        <v>2</v>
      </c>
      <c r="CW22">
        <v>3</v>
      </c>
      <c r="CX22">
        <v>4</v>
      </c>
      <c r="CY22">
        <v>4</v>
      </c>
      <c r="CZ22">
        <v>2</v>
      </c>
      <c r="DA22">
        <v>2</v>
      </c>
      <c r="DB22">
        <v>5</v>
      </c>
      <c r="DC22">
        <v>5</v>
      </c>
      <c r="DD22">
        <v>4</v>
      </c>
      <c r="DE22">
        <v>2</v>
      </c>
      <c r="DF22">
        <v>5</v>
      </c>
      <c r="DG22">
        <v>1</v>
      </c>
      <c r="DH22">
        <v>1</v>
      </c>
      <c r="DI22">
        <v>3</v>
      </c>
      <c r="DJ22">
        <v>2</v>
      </c>
      <c r="DK22">
        <v>3</v>
      </c>
      <c r="DL22">
        <v>5</v>
      </c>
      <c r="DM22">
        <f>IF(CC22=1,5,IF(CC22=2,4.4,IF(CC22=3,3.4,IF(CC22=4,2,IF(CC22=5,1,IF(CC22&gt;5,"Inválido",0))))))</f>
        <v>3.4</v>
      </c>
      <c r="DN22">
        <f>IF(CD22&gt;5,"Inválido",CD22)</f>
        <v>4</v>
      </c>
      <c r="DO22" s="7">
        <f>IF(CE22&gt;3,"Inválido",CE22)</f>
        <v>1</v>
      </c>
      <c r="DP22" s="7">
        <f>IF(CF22&gt;3,"Inválido",CF22)</f>
        <v>2</v>
      </c>
      <c r="DQ22" s="6">
        <f>IF(CG22&gt;3,"Inválido",CG22)</f>
        <v>2</v>
      </c>
      <c r="DR22" s="6">
        <f>IF(CH22&gt;3,"Inválido",CH22)</f>
        <v>2</v>
      </c>
      <c r="DS22" s="6">
        <f>IF(CI22&gt;3,"Inválido",CI22)</f>
        <v>3</v>
      </c>
      <c r="DT22" s="6">
        <f>IF(CJ22&gt;3,"Inválido",CJ22)</f>
        <v>2</v>
      </c>
      <c r="DU22" s="6">
        <f>IF(CK22&gt;3,"Inválido",CK22)</f>
        <v>3</v>
      </c>
      <c r="DV22" s="6">
        <f>IF(CL22&gt;3,"Inválido",CL22)</f>
        <v>3</v>
      </c>
      <c r="DW22" s="6">
        <f>IF(CM22&gt;3,"Inválido",CM22)</f>
        <v>3</v>
      </c>
      <c r="DX22" s="6">
        <f>IF(CN22&gt;3,"Inválido",CN22)</f>
        <v>3</v>
      </c>
      <c r="DY22" s="8">
        <f>IF(CO22&gt;5, "INVALIDO",CO22)</f>
        <v>2</v>
      </c>
      <c r="DZ22" s="8">
        <f>IF(CP22&gt;5, "INVALIDO",CP22)</f>
        <v>2</v>
      </c>
      <c r="EA22" s="8">
        <f>IF(CQ22&gt;5, "INVALIDO",CQ22)</f>
        <v>2</v>
      </c>
      <c r="EB22" s="8">
        <f>IF(CR22&gt;5, "INVALIDO",CR22)</f>
        <v>2</v>
      </c>
      <c r="EC22" s="7">
        <f>IF(CR22&gt;5, "INVALIDO",CR22)</f>
        <v>2</v>
      </c>
      <c r="ED2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2">
        <f>IF(CC22=1,5,IF(CC22=2,4,IF(CC22=3,3,IF(CC22=4,2,IF(CC22=5,1,IF(CC22&gt;5,"Inválido",0))))))</f>
        <v>3</v>
      </c>
      <c r="EG22">
        <f>IF(CW22=1,6,IF(CW22=2,5.4,IF(CW22=3,4.2,IF(CW22=4,3.1,IF(CW22=5,2.2,IF(CW22=6,1,IF(CW22&gt;6,"Inválido",0)))))))</f>
        <v>4.2</v>
      </c>
      <c r="EH22">
        <f>IF(AND(CX22=1,CW22=1),6,IF(AND(CX22=1,CW22&lt;7),5,IF(AND(CX22&gt;1,CW22=1),"Inválido",IF(AND(CX22=2,CW22&lt;7),4,IF(AND(CX22=3,CW22&lt;7),3,IF(AND(CX22=4,CW22&lt;7),2,IF(AND(CX22=5,CW22&lt;7),1,0)))))))</f>
        <v>2</v>
      </c>
      <c r="EI22">
        <f>IF(CV22=1,6,IF(CV22=2,5,IF(CV22=3,3,IF(CV22=4,3,IF(CV22=5,2,IF(CV22=6,1,IF(CV22&gt;6,"iNVÁLIDO",0)))))))</f>
        <v>5</v>
      </c>
      <c r="EJ22" s="7">
        <f>IF(CZ22&gt;6,"Inválido",CZ22)</f>
        <v>2</v>
      </c>
      <c r="EK22" s="7">
        <f>IF(DA22&gt;6,"Inválido",DA22)</f>
        <v>2</v>
      </c>
      <c r="EL22">
        <f>IF(DB22=1,6,IF(DB22=2,5,IF(DB22=3,3,IF(DB22=4,3,IF(DB22=5,2,IF(DB22=6,1,IF(DB22&gt;6,"iNVÁLIDO",0)))))))</f>
        <v>2</v>
      </c>
      <c r="EM22">
        <f>IF(DC22=1,6,IF(DC22=2,5,IF(DC22=3,3,IF(DC22=4,3,IF(DC22=5,2,IF(DC22=6,1,IF(DC22&gt;6,"iNVÁLIDO",0)))))))</f>
        <v>2</v>
      </c>
      <c r="EN22" s="7">
        <f>IF(DD22&gt;6,"Inválido",DD22)</f>
        <v>4</v>
      </c>
      <c r="EO22">
        <f>IF(DE22&gt;6,"Inválido",DE22)</f>
        <v>2</v>
      </c>
      <c r="EP22">
        <f>IF(DF22=1,6,IF(DF22=2,5,IF(DF22=3,3,IF(DF22=4,3,IF(DF22=5,2,IF(DF22=6,1,IF(DF22&gt;6,"iNVÁLIDO",0)))))))</f>
        <v>2</v>
      </c>
      <c r="EQ22" s="7">
        <f>IF(DG22&gt;6,"Inválido",DG22)</f>
        <v>1</v>
      </c>
      <c r="ER22">
        <f>IF(DH22&gt;5,"Inválido",DH22)</f>
        <v>1</v>
      </c>
      <c r="ES22">
        <f>IF(DI22&gt;5,"Inválido",DI22)</f>
        <v>3</v>
      </c>
      <c r="ET22">
        <f>IF(DJ22=1,5,IF(DJ22=2,4,IF(DJ22=3,3,IF(DJ22=4,2,IF(DJ22=5,1,IF(DJ22&gt;5,"Inválido",0))))))</f>
        <v>4</v>
      </c>
      <c r="EU22">
        <f>IF(DK22&gt;5,"Inválido",DK22)</f>
        <v>3</v>
      </c>
      <c r="EV22">
        <f>IF(DL22=1,5,IF(DL22=2,4,IF(DL22=3,3,IF(DL22=4,2,IF(DL22=5,1,IF(DL22&gt;5,"Inválido",0))))))</f>
        <v>1</v>
      </c>
      <c r="EW22" s="7">
        <f>SUM(DO22,DP22,DQ22,DR22,DS22,DT22,DU22,DV22,DW22,DX22)</f>
        <v>24</v>
      </c>
      <c r="EX22" s="7">
        <f>(EW22-10)/20*100</f>
        <v>70</v>
      </c>
      <c r="EY22">
        <f>SUM(DY22,DZ22,EA22,EB22)</f>
        <v>8</v>
      </c>
      <c r="EZ22">
        <f>(_2022___Atividade_física__sintomas_de_ansiedade_e_depressão_e_qualidade_de_vida_e[[#This Row],[Aspecto físico]]-4)/4*100</f>
        <v>100</v>
      </c>
      <c r="FA22">
        <f>SUM(EG22,EH22)</f>
        <v>6.2</v>
      </c>
      <c r="FB22">
        <f>(FA22-2)/10*100</f>
        <v>42.000000000000007</v>
      </c>
      <c r="FC22">
        <f>SUM(DM22,ES22,ET22,EU22,EV22)</f>
        <v>14.4</v>
      </c>
      <c r="FD22" s="7">
        <f>(FC22-5)/20*100</f>
        <v>47</v>
      </c>
      <c r="FE22">
        <f>SUM(EI22,EM22,EO22,EQ22)</f>
        <v>10</v>
      </c>
      <c r="FF22" s="7">
        <f>(FE22-4)/20*100</f>
        <v>30</v>
      </c>
      <c r="FG22">
        <f>SUM(EF22,ER22)</f>
        <v>4</v>
      </c>
      <c r="FH22">
        <f>(FG22-2)/8*100</f>
        <v>25</v>
      </c>
      <c r="FI22">
        <f>SUM(EC22,ED22,EE22)</f>
        <v>6</v>
      </c>
      <c r="FJ22" s="7">
        <f>(FI22-3)/3*100</f>
        <v>100</v>
      </c>
      <c r="FK22">
        <f>SUM(EJ22,EK22,EL22,EN22,EP22)</f>
        <v>12</v>
      </c>
      <c r="FL22">
        <f>(FK22-5)/25*100</f>
        <v>28.000000000000004</v>
      </c>
      <c r="FM22">
        <f t="shared" si="0"/>
        <v>4</v>
      </c>
      <c r="FN22" s="7">
        <f t="shared" si="1"/>
        <v>64.75</v>
      </c>
      <c r="FO22" s="7">
        <f t="shared" si="2"/>
        <v>45.75</v>
      </c>
    </row>
    <row r="23" spans="1:171" ht="15" thickBot="1" x14ac:dyDescent="0.35">
      <c r="A23" t="s">
        <v>1050</v>
      </c>
      <c r="B23" t="s">
        <v>1051</v>
      </c>
      <c r="C23" t="s">
        <v>68</v>
      </c>
      <c r="D23" s="5">
        <v>30590</v>
      </c>
      <c r="E23" s="5">
        <v>44682</v>
      </c>
      <c r="F23" s="1">
        <f>DATEDIF(D22,E22,"Y")</f>
        <v>42</v>
      </c>
      <c r="G23">
        <v>2</v>
      </c>
      <c r="H23">
        <v>1</v>
      </c>
      <c r="I23" t="s">
        <v>108</v>
      </c>
      <c r="J23">
        <v>1</v>
      </c>
      <c r="K23">
        <v>1</v>
      </c>
      <c r="L23" t="s">
        <v>100</v>
      </c>
      <c r="M23" s="1">
        <v>1</v>
      </c>
      <c r="N23">
        <v>1</v>
      </c>
      <c r="O23">
        <v>1</v>
      </c>
      <c r="P23" t="s">
        <v>119</v>
      </c>
      <c r="Q23" s="16">
        <v>2</v>
      </c>
      <c r="R23">
        <v>2</v>
      </c>
      <c r="S23">
        <v>1</v>
      </c>
      <c r="T23">
        <v>2</v>
      </c>
      <c r="U23" t="s">
        <v>115</v>
      </c>
      <c r="V23">
        <v>2</v>
      </c>
      <c r="W23">
        <v>15</v>
      </c>
      <c r="X2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23">
        <v>6</v>
      </c>
      <c r="Z23">
        <v>59</v>
      </c>
      <c r="AA2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354</v>
      </c>
      <c r="AB23">
        <v>0</v>
      </c>
      <c r="AC23">
        <v>0</v>
      </c>
      <c r="AD2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
        <v>9</v>
      </c>
      <c r="AF23">
        <v>10</v>
      </c>
      <c r="AG23" s="1">
        <f>AVERAGE(_2022___Atividade_física__sintomas_de_ansiedade_e_depressão_e_qualidade_de_vida_e[[#This Row],[a.	Quantas horas no total você gasta sentado durante um dia de semana? ]:[b.	Quantas horas no total você gasta sentado durante um dia de fim de semana?]])</f>
        <v>9.5</v>
      </c>
      <c r="AH23" s="1">
        <f>_2022___Atividade_física__sintomas_de_ansiedade_e_depressão_e_qualidade_de_vida_e[[#This Row],[AFV por semana]]+_2022___Atividade_física__sintomas_de_ansiedade_e_depressão_e_qualidade_de_vida_e[[#This Row],[Média AFM na semana]]</f>
        <v>354</v>
      </c>
      <c r="AI23">
        <v>0</v>
      </c>
      <c r="AJ23">
        <v>0</v>
      </c>
      <c r="AK23">
        <v>0</v>
      </c>
      <c r="AL23">
        <v>2</v>
      </c>
      <c r="AM23">
        <v>3</v>
      </c>
      <c r="AN23">
        <v>0</v>
      </c>
      <c r="AO23">
        <v>2</v>
      </c>
      <c r="AP23">
        <v>0</v>
      </c>
      <c r="AQ23">
        <v>0</v>
      </c>
      <c r="AR23">
        <v>0</v>
      </c>
      <c r="AS23">
        <v>1</v>
      </c>
      <c r="AT23">
        <v>0</v>
      </c>
      <c r="AU23">
        <v>0</v>
      </c>
      <c r="AV23">
        <v>2</v>
      </c>
      <c r="AW23">
        <v>1</v>
      </c>
      <c r="AX23">
        <v>2</v>
      </c>
      <c r="AY23">
        <v>1</v>
      </c>
      <c r="AZ23">
        <v>1</v>
      </c>
      <c r="BA23">
        <v>0</v>
      </c>
      <c r="BB23">
        <v>0</v>
      </c>
      <c r="BC23">
        <v>0</v>
      </c>
      <c r="BD2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23">
        <v>1</v>
      </c>
      <c r="BF23">
        <v>1</v>
      </c>
      <c r="BG23">
        <v>1</v>
      </c>
      <c r="BH23">
        <v>1</v>
      </c>
      <c r="BI23">
        <v>1</v>
      </c>
      <c r="BJ23">
        <v>0</v>
      </c>
      <c r="BK23">
        <v>1</v>
      </c>
      <c r="BL23">
        <v>1</v>
      </c>
      <c r="BM23">
        <v>0</v>
      </c>
      <c r="BN23">
        <v>0</v>
      </c>
      <c r="BO23">
        <v>0</v>
      </c>
      <c r="BP23">
        <v>1</v>
      </c>
      <c r="BQ23">
        <v>1</v>
      </c>
      <c r="BR23">
        <v>0</v>
      </c>
      <c r="BS23">
        <v>1</v>
      </c>
      <c r="BT23">
        <v>1</v>
      </c>
      <c r="BU23">
        <v>1</v>
      </c>
      <c r="BV23">
        <v>1</v>
      </c>
      <c r="BW23">
        <v>0</v>
      </c>
      <c r="BX23">
        <v>2</v>
      </c>
      <c r="BY23">
        <f>_2022___Atividade_física__sintomas_de_ansiedade_e_depressão_e_qualidade_de_vida_e[[#This Row],[_18]]</f>
        <v>0</v>
      </c>
      <c r="BZ23">
        <v>1</v>
      </c>
      <c r="CA23">
        <v>0</v>
      </c>
      <c r="CB23" s="1">
        <f>SUM(BE23:BV23,_2022___Atividade_física__sintomas_de_ansiedade_e_depressão_e_qualidade_de_vida_e[[#This Row],[18 considerar essa]:[_20]])</f>
        <v>14</v>
      </c>
      <c r="CC23">
        <v>3</v>
      </c>
      <c r="CD23">
        <v>3</v>
      </c>
      <c r="CE23">
        <v>3</v>
      </c>
      <c r="CF23">
        <v>3</v>
      </c>
      <c r="CG23">
        <v>3</v>
      </c>
      <c r="CH23">
        <v>3</v>
      </c>
      <c r="CI23">
        <v>3</v>
      </c>
      <c r="CJ23">
        <v>3</v>
      </c>
      <c r="CK23">
        <v>3</v>
      </c>
      <c r="CL23">
        <v>3</v>
      </c>
      <c r="CM23">
        <v>3</v>
      </c>
      <c r="CN23">
        <v>3</v>
      </c>
      <c r="CO23">
        <v>2</v>
      </c>
      <c r="CP23">
        <v>1</v>
      </c>
      <c r="CQ23">
        <v>2</v>
      </c>
      <c r="CR23">
        <v>2</v>
      </c>
      <c r="CS23">
        <v>1</v>
      </c>
      <c r="CT23">
        <v>1</v>
      </c>
      <c r="CU23">
        <v>2</v>
      </c>
      <c r="CV23">
        <v>1</v>
      </c>
      <c r="CW23">
        <v>2</v>
      </c>
      <c r="CX23">
        <v>1</v>
      </c>
      <c r="CY23">
        <v>5</v>
      </c>
      <c r="CZ23">
        <v>6</v>
      </c>
      <c r="DA23">
        <v>5</v>
      </c>
      <c r="DB23">
        <v>3</v>
      </c>
      <c r="DC23">
        <v>5</v>
      </c>
      <c r="DD23">
        <v>2</v>
      </c>
      <c r="DE23">
        <v>5</v>
      </c>
      <c r="DF23">
        <v>4</v>
      </c>
      <c r="DG23">
        <v>5</v>
      </c>
      <c r="DH23">
        <v>4</v>
      </c>
      <c r="DI23">
        <v>5</v>
      </c>
      <c r="DJ23">
        <v>2</v>
      </c>
      <c r="DK23">
        <v>5</v>
      </c>
      <c r="DL23">
        <v>2</v>
      </c>
      <c r="DM23">
        <f>IF(CC23=1,5,IF(CC23=2,4.4,IF(CC23=3,3.4,IF(CC23=4,2,IF(CC23=5,1,IF(CC23&gt;5,"Inválido",0))))))</f>
        <v>3.4</v>
      </c>
      <c r="DN23">
        <f>IF(CD23&gt;5,"Inválido",CD23)</f>
        <v>3</v>
      </c>
      <c r="DO23" s="7">
        <f>IF(CE23&gt;3,"Inválido",CE23)</f>
        <v>3</v>
      </c>
      <c r="DP23" s="7">
        <f>IF(CF23&gt;3,"Inválido",CF23)</f>
        <v>3</v>
      </c>
      <c r="DQ23" s="6">
        <f>IF(CG23&gt;3,"Inválido",CG23)</f>
        <v>3</v>
      </c>
      <c r="DR23" s="6">
        <f>IF(CH23&gt;3,"Inválido",CH23)</f>
        <v>3</v>
      </c>
      <c r="DS23" s="6">
        <f>IF(CI23&gt;3,"Inválido",CI23)</f>
        <v>3</v>
      </c>
      <c r="DT23" s="6">
        <f>IF(CJ23&gt;3,"Inválido",CJ23)</f>
        <v>3</v>
      </c>
      <c r="DU23" s="6">
        <f>IF(CK23&gt;3,"Inválido",CK23)</f>
        <v>3</v>
      </c>
      <c r="DV23" s="6">
        <f>IF(CL23&gt;3,"Inválido",CL23)</f>
        <v>3</v>
      </c>
      <c r="DW23" s="6">
        <f>IF(CM23&gt;3,"Inválido",CM23)</f>
        <v>3</v>
      </c>
      <c r="DX23" s="6">
        <f>IF(CN23&gt;3,"Inválido",CN23)</f>
        <v>3</v>
      </c>
      <c r="DY23" s="8">
        <f>IF(CO23&gt;5, "INVALIDO",CO23)</f>
        <v>2</v>
      </c>
      <c r="DZ23" s="8">
        <f>IF(CP23&gt;5, "INVALIDO",CP23)</f>
        <v>1</v>
      </c>
      <c r="EA23" s="8">
        <f>IF(CQ23&gt;5, "INVALIDO",CQ23)</f>
        <v>2</v>
      </c>
      <c r="EB23" s="8">
        <f>IF(CR23&gt;5, "INVALIDO",CR23)</f>
        <v>2</v>
      </c>
      <c r="EC23" s="7">
        <f>IF(CR23&gt;5, "INVALIDO",CR23)</f>
        <v>2</v>
      </c>
      <c r="ED2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
        <f>IF(CC23=1,5,IF(CC23=2,4,IF(CC23=3,3,IF(CC23=4,2,IF(CC23=5,1,IF(CC23&gt;5,"Inválido",0))))))</f>
        <v>3</v>
      </c>
      <c r="EG23">
        <f>IF(CW23=1,6,IF(CW23=2,5.4,IF(CW23=3,4.2,IF(CW23=4,3.1,IF(CW23=5,2.2,IF(CW23=6,1,IF(CW23&gt;6,"Inválido",0)))))))</f>
        <v>5.4</v>
      </c>
      <c r="EH23">
        <f>IF(AND(CX23=1,CW23=1),6,IF(AND(CX23=1,CW23&lt;7),5,IF(AND(CX23&gt;1,CW23=1),"Inválido",IF(AND(CX23=2,CW23&lt;7),4,IF(AND(CX23=3,CW23&lt;7),3,IF(AND(CX23=4,CW23&lt;7),2,IF(AND(CX23=5,CW23&lt;7),1,0)))))))</f>
        <v>5</v>
      </c>
      <c r="EI23">
        <f>IF(CV23=1,6,IF(CV23=2,5,IF(CV23=3,3,IF(CV23=4,3,IF(CV23=5,2,IF(CV23=6,1,IF(CV23&gt;6,"iNVÁLIDO",0)))))))</f>
        <v>6</v>
      </c>
      <c r="EJ23" s="7">
        <f>IF(CZ23&gt;6,"Inválido",CZ23)</f>
        <v>6</v>
      </c>
      <c r="EK23" s="7">
        <f>IF(DA23&gt;6,"Inválido",DA23)</f>
        <v>5</v>
      </c>
      <c r="EL23">
        <f>IF(DB23=1,6,IF(DB23=2,5,IF(DB23=3,3,IF(DB23=4,3,IF(DB23=5,2,IF(DB23=6,1,IF(DB23&gt;6,"iNVÁLIDO",0)))))))</f>
        <v>3</v>
      </c>
      <c r="EM23">
        <f>IF(DC23=1,6,IF(DC23=2,5,IF(DC23=3,3,IF(DC23=4,3,IF(DC23=5,2,IF(DC23=6,1,IF(DC23&gt;6,"iNVÁLIDO",0)))))))</f>
        <v>2</v>
      </c>
      <c r="EN23" s="7">
        <f>IF(DD23&gt;6,"Inválido",DD23)</f>
        <v>2</v>
      </c>
      <c r="EO23">
        <f>IF(DE23&gt;6,"Inválido",DE23)</f>
        <v>5</v>
      </c>
      <c r="EP23">
        <f>IF(DF23=1,6,IF(DF23=2,5,IF(DF23=3,3,IF(DF23=4,3,IF(DF23=5,2,IF(DF23=6,1,IF(DF23&gt;6,"iNVÁLIDO",0)))))))</f>
        <v>3</v>
      </c>
      <c r="EQ23" s="7">
        <f>IF(DG23&gt;6,"Inválido",DG23)</f>
        <v>5</v>
      </c>
      <c r="ER23">
        <f>IF(DH23&gt;5,"Inválido",DH23)</f>
        <v>4</v>
      </c>
      <c r="ES23">
        <f>IF(DI23&gt;5,"Inválido",DI23)</f>
        <v>5</v>
      </c>
      <c r="ET23">
        <f>IF(DJ23=1,5,IF(DJ23=2,4,IF(DJ23=3,3,IF(DJ23=4,2,IF(DJ23=5,1,IF(DJ23&gt;5,"Inválido",0))))))</f>
        <v>4</v>
      </c>
      <c r="EU23">
        <f>IF(DK23&gt;5,"Inválido",DK23)</f>
        <v>5</v>
      </c>
      <c r="EV23">
        <f>IF(DL23=1,5,IF(DL23=2,4,IF(DL23=3,3,IF(DL23=4,2,IF(DL23=5,1,IF(DL23&gt;5,"Inválido",0))))))</f>
        <v>4</v>
      </c>
      <c r="EW23" s="7">
        <f>SUM(DO23,DP23,DQ23,DR23,DS23,DT23,DU23,DV23,DW23,DX23)</f>
        <v>30</v>
      </c>
      <c r="EX23" s="7">
        <f>(EW23-10)/20*100</f>
        <v>100</v>
      </c>
      <c r="EY23">
        <f>SUM(DY23,DZ23,EA23,EB23)</f>
        <v>7</v>
      </c>
      <c r="EZ23">
        <f>(_2022___Atividade_física__sintomas_de_ansiedade_e_depressão_e_qualidade_de_vida_e[[#This Row],[Aspecto físico]]-4)/4*100</f>
        <v>75</v>
      </c>
      <c r="FA23">
        <f>SUM(EG23,EH23)</f>
        <v>10.4</v>
      </c>
      <c r="FB23">
        <f>(FA23-2)/10*100</f>
        <v>84.000000000000014</v>
      </c>
      <c r="FC23">
        <f>SUM(DM23,ES23,ET23,EU23,EV23)</f>
        <v>21.4</v>
      </c>
      <c r="FD23" s="7">
        <f>(FC23-5)/20*100</f>
        <v>82</v>
      </c>
      <c r="FE23">
        <f>SUM(EI23,EM23,EO23,EQ23)</f>
        <v>18</v>
      </c>
      <c r="FF23" s="7">
        <f>(FE23-4)/20*100</f>
        <v>70</v>
      </c>
      <c r="FG23">
        <f>SUM(EF23,ER23)</f>
        <v>7</v>
      </c>
      <c r="FH23">
        <f>(FG23-2)/8*100</f>
        <v>62.5</v>
      </c>
      <c r="FI23">
        <f>SUM(EC23,ED23,EE23)</f>
        <v>5</v>
      </c>
      <c r="FJ23" s="7">
        <f>(FI23-3)/3*100</f>
        <v>66.666666666666657</v>
      </c>
      <c r="FK23">
        <f>SUM(EJ23,EK23,EL23,EN23,EP23)</f>
        <v>19</v>
      </c>
      <c r="FL23">
        <f>(FK23-5)/25*100</f>
        <v>56.000000000000007</v>
      </c>
      <c r="FM23">
        <f t="shared" si="0"/>
        <v>3</v>
      </c>
      <c r="FN23" s="7">
        <f t="shared" si="1"/>
        <v>85.25</v>
      </c>
      <c r="FO23" s="7">
        <f t="shared" si="2"/>
        <v>63.791666666666664</v>
      </c>
    </row>
    <row r="24" spans="1:171" ht="15" thickBot="1" x14ac:dyDescent="0.35">
      <c r="A24" t="s">
        <v>602</v>
      </c>
      <c r="B24" t="s">
        <v>603</v>
      </c>
      <c r="C24" t="s">
        <v>68</v>
      </c>
      <c r="D24" s="5">
        <v>44747</v>
      </c>
      <c r="E24" s="5">
        <v>44682</v>
      </c>
      <c r="F24" s="1">
        <f>DATEDIF(D23,E23,"Y")</f>
        <v>38</v>
      </c>
      <c r="G24">
        <v>1</v>
      </c>
      <c r="H24">
        <v>1</v>
      </c>
      <c r="I24" t="s">
        <v>269</v>
      </c>
      <c r="J24">
        <v>7</v>
      </c>
      <c r="K24">
        <v>1</v>
      </c>
      <c r="L24" t="s">
        <v>100</v>
      </c>
      <c r="M24" s="1">
        <v>1</v>
      </c>
      <c r="N24">
        <v>1</v>
      </c>
      <c r="O24">
        <v>3</v>
      </c>
      <c r="P24" t="s">
        <v>604</v>
      </c>
      <c r="Q24" s="16">
        <v>3</v>
      </c>
      <c r="R24">
        <v>1</v>
      </c>
      <c r="S24">
        <v>1</v>
      </c>
      <c r="T24">
        <v>1</v>
      </c>
      <c r="U24" t="s">
        <v>101</v>
      </c>
      <c r="V24">
        <v>7</v>
      </c>
      <c r="W24">
        <v>25</v>
      </c>
      <c r="X2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24">
        <v>3</v>
      </c>
      <c r="Z24">
        <v>60</v>
      </c>
      <c r="AA2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24">
        <v>7</v>
      </c>
      <c r="AC24">
        <v>0</v>
      </c>
      <c r="AD2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
        <v>4</v>
      </c>
      <c r="AF24">
        <v>4</v>
      </c>
      <c r="AG24" s="1">
        <f>AVERAGE(_2022___Atividade_física__sintomas_de_ansiedade_e_depressão_e_qualidade_de_vida_e[[#This Row],[a.	Quantas horas no total você gasta sentado durante um dia de semana? ]:[b.	Quantas horas no total você gasta sentado durante um dia de fim de semana?]])</f>
        <v>4</v>
      </c>
      <c r="AH24" s="1">
        <f>_2022___Atividade_física__sintomas_de_ansiedade_e_depressão_e_qualidade_de_vida_e[[#This Row],[AFV por semana]]+_2022___Atividade_física__sintomas_de_ansiedade_e_depressão_e_qualidade_de_vida_e[[#This Row],[Média AFM na semana]]</f>
        <v>180</v>
      </c>
      <c r="AI24">
        <v>1</v>
      </c>
      <c r="AJ24">
        <v>3</v>
      </c>
      <c r="AK24">
        <v>1</v>
      </c>
      <c r="AL24">
        <v>2</v>
      </c>
      <c r="AM24">
        <v>3</v>
      </c>
      <c r="AN24">
        <v>3</v>
      </c>
      <c r="AO24">
        <v>3</v>
      </c>
      <c r="AP24">
        <v>2</v>
      </c>
      <c r="AQ24">
        <v>3</v>
      </c>
      <c r="AR24">
        <v>3</v>
      </c>
      <c r="AS24">
        <v>3</v>
      </c>
      <c r="AT24">
        <v>3</v>
      </c>
      <c r="AU24">
        <v>2</v>
      </c>
      <c r="AV24">
        <v>3</v>
      </c>
      <c r="AW24">
        <v>2</v>
      </c>
      <c r="AX24">
        <v>3</v>
      </c>
      <c r="AY24">
        <v>3</v>
      </c>
      <c r="AZ24">
        <v>3</v>
      </c>
      <c r="BA24">
        <v>3</v>
      </c>
      <c r="BB24">
        <v>3</v>
      </c>
      <c r="BC24">
        <v>3</v>
      </c>
      <c r="BD2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55</v>
      </c>
      <c r="BE24">
        <v>2</v>
      </c>
      <c r="BF24">
        <v>2</v>
      </c>
      <c r="BG24">
        <v>1</v>
      </c>
      <c r="BH24">
        <v>3</v>
      </c>
      <c r="BI24">
        <v>2</v>
      </c>
      <c r="BJ24">
        <v>3</v>
      </c>
      <c r="BK24">
        <v>3</v>
      </c>
      <c r="BL24">
        <v>3</v>
      </c>
      <c r="BM24">
        <v>1</v>
      </c>
      <c r="BN24">
        <v>3</v>
      </c>
      <c r="BO24">
        <v>3</v>
      </c>
      <c r="BP24">
        <v>2</v>
      </c>
      <c r="BQ24">
        <v>3</v>
      </c>
      <c r="BR24">
        <v>1</v>
      </c>
      <c r="BS24">
        <v>2</v>
      </c>
      <c r="BT24">
        <v>3</v>
      </c>
      <c r="BU24">
        <v>2</v>
      </c>
      <c r="BV24">
        <v>0</v>
      </c>
      <c r="BW24">
        <v>1</v>
      </c>
      <c r="BX24">
        <v>2</v>
      </c>
      <c r="BY24">
        <f>_2022___Atividade_física__sintomas_de_ansiedade_e_depressão_e_qualidade_de_vida_e[[#This Row],[_18]]</f>
        <v>1</v>
      </c>
      <c r="BZ24">
        <v>0</v>
      </c>
      <c r="CA24">
        <v>3</v>
      </c>
      <c r="CB24" s="1">
        <f>SUM(BE24:BV24,_2022___Atividade_física__sintomas_de_ansiedade_e_depressão_e_qualidade_de_vida_e[[#This Row],[18 considerar essa]:[_20]])</f>
        <v>43</v>
      </c>
      <c r="CC24">
        <v>4</v>
      </c>
      <c r="CD24">
        <v>3</v>
      </c>
      <c r="CE24">
        <v>3</v>
      </c>
      <c r="CF24">
        <v>3</v>
      </c>
      <c r="CG24">
        <v>3</v>
      </c>
      <c r="CH24">
        <v>2</v>
      </c>
      <c r="CI24">
        <v>3</v>
      </c>
      <c r="CJ24">
        <v>1</v>
      </c>
      <c r="CK24">
        <v>3</v>
      </c>
      <c r="CL24">
        <v>3</v>
      </c>
      <c r="CM24">
        <v>3</v>
      </c>
      <c r="CN24">
        <v>2</v>
      </c>
      <c r="CO24">
        <v>1</v>
      </c>
      <c r="CP24">
        <v>1</v>
      </c>
      <c r="CQ24">
        <v>2</v>
      </c>
      <c r="CR24">
        <v>1</v>
      </c>
      <c r="CS24">
        <v>1</v>
      </c>
      <c r="CT24">
        <v>1</v>
      </c>
      <c r="CU24">
        <v>2</v>
      </c>
      <c r="CV24">
        <v>5</v>
      </c>
      <c r="CW24">
        <v>2</v>
      </c>
      <c r="CX24">
        <v>2</v>
      </c>
      <c r="CY24">
        <v>4</v>
      </c>
      <c r="CZ24">
        <v>6</v>
      </c>
      <c r="DA24">
        <v>6</v>
      </c>
      <c r="DB24">
        <v>4</v>
      </c>
      <c r="DC24">
        <v>4</v>
      </c>
      <c r="DD24">
        <v>4</v>
      </c>
      <c r="DE24">
        <v>6</v>
      </c>
      <c r="DF24">
        <v>5</v>
      </c>
      <c r="DG24">
        <v>6</v>
      </c>
      <c r="DH24">
        <v>1</v>
      </c>
      <c r="DI24">
        <v>2</v>
      </c>
      <c r="DJ24">
        <v>1</v>
      </c>
      <c r="DK24">
        <v>1</v>
      </c>
      <c r="DL24">
        <v>2</v>
      </c>
      <c r="DM24">
        <f>IF(CC24=1,5,IF(CC24=2,4.4,IF(CC24=3,3.4,IF(CC24=4,2,IF(CC24=5,1,IF(CC24&gt;5,"Inválido",0))))))</f>
        <v>2</v>
      </c>
      <c r="DN24">
        <f>IF(CD24&gt;5,"Inválido",CD24)</f>
        <v>3</v>
      </c>
      <c r="DO24" s="7">
        <f>IF(CE24&gt;3,"Inválido",CE24)</f>
        <v>3</v>
      </c>
      <c r="DP24" s="7">
        <f>IF(CF24&gt;3,"Inválido",CF24)</f>
        <v>3</v>
      </c>
      <c r="DQ24" s="6">
        <f>IF(CG24&gt;3,"Inválido",CG24)</f>
        <v>3</v>
      </c>
      <c r="DR24" s="6">
        <f>IF(CH24&gt;3,"Inválido",CH24)</f>
        <v>2</v>
      </c>
      <c r="DS24" s="6">
        <f>IF(CI24&gt;3,"Inválido",CI24)</f>
        <v>3</v>
      </c>
      <c r="DT24" s="6">
        <f>IF(CJ24&gt;3,"Inválido",CJ24)</f>
        <v>1</v>
      </c>
      <c r="DU24" s="6">
        <f>IF(CK24&gt;3,"Inválido",CK24)</f>
        <v>3</v>
      </c>
      <c r="DV24" s="6">
        <f>IF(CL24&gt;3,"Inválido",CL24)</f>
        <v>3</v>
      </c>
      <c r="DW24" s="6">
        <f>IF(CM24&gt;3,"Inválido",CM24)</f>
        <v>3</v>
      </c>
      <c r="DX24" s="6">
        <f>IF(CN24&gt;3,"Inválido",CN24)</f>
        <v>2</v>
      </c>
      <c r="DY24" s="8">
        <f>IF(CO24&gt;5, "INVALIDO",CO24)</f>
        <v>1</v>
      </c>
      <c r="DZ24" s="8">
        <f>IF(CP24&gt;5, "INVALIDO",CP24)</f>
        <v>1</v>
      </c>
      <c r="EA24" s="8">
        <f>IF(CQ24&gt;5, "INVALIDO",CQ24)</f>
        <v>2</v>
      </c>
      <c r="EB24" s="8">
        <f>IF(CR24&gt;5, "INVALIDO",CR24)</f>
        <v>1</v>
      </c>
      <c r="EC24" s="7">
        <f>IF(CR24&gt;5, "INVALIDO",CR24)</f>
        <v>1</v>
      </c>
      <c r="ED2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
        <f>IF(CC24=1,5,IF(CC24=2,4,IF(CC24=3,3,IF(CC24=4,2,IF(CC24=5,1,IF(CC24&gt;5,"Inválido",0))))))</f>
        <v>2</v>
      </c>
      <c r="EG24">
        <f>IF(CW24=1,6,IF(CW24=2,5.4,IF(CW24=3,4.2,IF(CW24=4,3.1,IF(CW24=5,2.2,IF(CW24=6,1,IF(CW24&gt;6,"Inválido",0)))))))</f>
        <v>5.4</v>
      </c>
      <c r="EH24">
        <f>IF(AND(CX24=1,CW24=1),6,IF(AND(CX24=1,CW24&lt;7),5,IF(AND(CX24&gt;1,CW24=1),"Inválido",IF(AND(CX24=2,CW24&lt;7),4,IF(AND(CX24=3,CW24&lt;7),3,IF(AND(CX24=4,CW24&lt;7),2,IF(AND(CX24=5,CW24&lt;7),1,0)))))))</f>
        <v>4</v>
      </c>
      <c r="EI24">
        <f>IF(CV24=1,6,IF(CV24=2,5,IF(CV24=3,3,IF(CV24=4,3,IF(CV24=5,2,IF(CV24=6,1,IF(CV24&gt;6,"iNVÁLIDO",0)))))))</f>
        <v>2</v>
      </c>
      <c r="EJ24" s="7">
        <f>IF(CZ24&gt;6,"Inválido",CZ24)</f>
        <v>6</v>
      </c>
      <c r="EK24" s="7">
        <f>IF(DA24&gt;6,"Inválido",DA24)</f>
        <v>6</v>
      </c>
      <c r="EL24">
        <f>IF(DB24=1,6,IF(DB24=2,5,IF(DB24=3,3,IF(DB24=4,3,IF(DB24=5,2,IF(DB24=6,1,IF(DB24&gt;6,"iNVÁLIDO",0)))))))</f>
        <v>3</v>
      </c>
      <c r="EM24">
        <f>IF(DC24=1,6,IF(DC24=2,5,IF(DC24=3,3,IF(DC24=4,3,IF(DC24=5,2,IF(DC24=6,1,IF(DC24&gt;6,"iNVÁLIDO",0)))))))</f>
        <v>3</v>
      </c>
      <c r="EN24" s="7">
        <f>IF(DD24&gt;6,"Inválido",DD24)</f>
        <v>4</v>
      </c>
      <c r="EO24">
        <f>IF(DE24&gt;6,"Inválido",DE24)</f>
        <v>6</v>
      </c>
      <c r="EP24">
        <f>IF(DF24=1,6,IF(DF24=2,5,IF(DF24=3,3,IF(DF24=4,3,IF(DF24=5,2,IF(DF24=6,1,IF(DF24&gt;6,"iNVÁLIDO",0)))))))</f>
        <v>2</v>
      </c>
      <c r="EQ24" s="7">
        <f>IF(DG24&gt;6,"Inválido",DG24)</f>
        <v>6</v>
      </c>
      <c r="ER24">
        <f>IF(DH24&gt;5,"Inválido",DH24)</f>
        <v>1</v>
      </c>
      <c r="ES24">
        <f>IF(DI24&gt;5,"Inválido",DI24)</f>
        <v>2</v>
      </c>
      <c r="ET24">
        <f>IF(DJ24=1,5,IF(DJ24=2,4,IF(DJ24=3,3,IF(DJ24=4,2,IF(DJ24=5,1,IF(DJ24&gt;5,"Inválido",0))))))</f>
        <v>5</v>
      </c>
      <c r="EU24">
        <f>IF(DK24&gt;5,"Inválido",DK24)</f>
        <v>1</v>
      </c>
      <c r="EV24">
        <f>IF(DL24=1,5,IF(DL24=2,4,IF(DL24=3,3,IF(DL24=4,2,IF(DL24=5,1,IF(DL24&gt;5,"Inválido",0))))))</f>
        <v>4</v>
      </c>
      <c r="EW24" s="7">
        <f>SUM(DO24,DP24,DQ24,DR24,DS24,DT24,DU24,DV24,DW24,DX24)</f>
        <v>26</v>
      </c>
      <c r="EX24" s="7">
        <f>(EW24-10)/20*100</f>
        <v>80</v>
      </c>
      <c r="EY24">
        <f>SUM(DY24,DZ24,EA24,EB24)</f>
        <v>5</v>
      </c>
      <c r="EZ24">
        <f>(_2022___Atividade_física__sintomas_de_ansiedade_e_depressão_e_qualidade_de_vida_e[[#This Row],[Aspecto físico]]-4)/4*100</f>
        <v>25</v>
      </c>
      <c r="FA24">
        <f>SUM(EG24,EH24)</f>
        <v>9.4</v>
      </c>
      <c r="FB24">
        <f>(FA24-2)/10*100</f>
        <v>74</v>
      </c>
      <c r="FC24">
        <f>SUM(DM24,ES24,ET24,EU24,EV24)</f>
        <v>14</v>
      </c>
      <c r="FD24" s="7">
        <f>(FC24-5)/20*100</f>
        <v>45</v>
      </c>
      <c r="FE24">
        <f>SUM(EI24,EM24,EO24,EQ24)</f>
        <v>17</v>
      </c>
      <c r="FF24" s="7">
        <f>(FE24-4)/20*100</f>
        <v>65</v>
      </c>
      <c r="FG24">
        <f>SUM(EF24,ER24)</f>
        <v>3</v>
      </c>
      <c r="FH24">
        <f>(FG24-2)/8*100</f>
        <v>12.5</v>
      </c>
      <c r="FI24">
        <f>SUM(EC24,ED24,EE24)</f>
        <v>4</v>
      </c>
      <c r="FJ24" s="7">
        <f>(FI24-3)/3*100</f>
        <v>33.333333333333329</v>
      </c>
      <c r="FK24">
        <f>SUM(EJ24,EK24,EL24,EN24,EP24)</f>
        <v>21</v>
      </c>
      <c r="FL24">
        <f>(FK24-5)/25*100</f>
        <v>64</v>
      </c>
      <c r="FM24">
        <f t="shared" si="0"/>
        <v>3</v>
      </c>
      <c r="FN24" s="7">
        <f t="shared" si="1"/>
        <v>56</v>
      </c>
      <c r="FO24" s="7">
        <f t="shared" si="2"/>
        <v>43.708333333333329</v>
      </c>
    </row>
    <row r="25" spans="1:171" ht="15" thickBot="1" x14ac:dyDescent="0.35">
      <c r="A25" t="s">
        <v>136</v>
      </c>
      <c r="B25" t="s">
        <v>137</v>
      </c>
      <c r="C25" t="s">
        <v>68</v>
      </c>
      <c r="D25" s="5">
        <v>35946</v>
      </c>
      <c r="E25" s="5">
        <v>44682</v>
      </c>
      <c r="F25" s="1" t="e">
        <f>DATEDIF(D24,E24,"Y")</f>
        <v>#NUM!</v>
      </c>
      <c r="G25">
        <v>2</v>
      </c>
      <c r="H25">
        <v>1</v>
      </c>
      <c r="I25" t="s">
        <v>138</v>
      </c>
      <c r="J25">
        <v>3</v>
      </c>
      <c r="K25">
        <v>1</v>
      </c>
      <c r="L25" t="s">
        <v>139</v>
      </c>
      <c r="M25" s="1">
        <v>2</v>
      </c>
      <c r="N25">
        <v>2</v>
      </c>
      <c r="O25">
        <v>3</v>
      </c>
      <c r="P25" t="s">
        <v>140</v>
      </c>
      <c r="Q25" s="16">
        <v>2</v>
      </c>
      <c r="R25">
        <v>2</v>
      </c>
      <c r="S25">
        <v>2</v>
      </c>
      <c r="T25">
        <v>2</v>
      </c>
      <c r="U25" t="s">
        <v>86</v>
      </c>
      <c r="V25">
        <v>5</v>
      </c>
      <c r="W25">
        <v>15</v>
      </c>
      <c r="X2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5">
        <v>4</v>
      </c>
      <c r="Z25">
        <v>0</v>
      </c>
      <c r="AA2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5">
        <v>0</v>
      </c>
      <c r="AC25">
        <v>0</v>
      </c>
      <c r="AD2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
        <v>6</v>
      </c>
      <c r="AF25">
        <v>5</v>
      </c>
      <c r="AG25" s="1">
        <f>AVERAGE(_2022___Atividade_física__sintomas_de_ansiedade_e_depressão_e_qualidade_de_vida_e[[#This Row],[a.	Quantas horas no total você gasta sentado durante um dia de semana? ]:[b.	Quantas horas no total você gasta sentado durante um dia de fim de semana?]])</f>
        <v>5.5</v>
      </c>
      <c r="AH25" s="1">
        <f>_2022___Atividade_física__sintomas_de_ansiedade_e_depressão_e_qualidade_de_vida_e[[#This Row],[AFV por semana]]+_2022___Atividade_física__sintomas_de_ansiedade_e_depressão_e_qualidade_de_vida_e[[#This Row],[Média AFM na semana]]</f>
        <v>0</v>
      </c>
      <c r="AI25">
        <v>0</v>
      </c>
      <c r="AJ25">
        <v>0</v>
      </c>
      <c r="AK25">
        <v>0</v>
      </c>
      <c r="AL25">
        <v>0</v>
      </c>
      <c r="AM25">
        <v>1</v>
      </c>
      <c r="AN25">
        <v>0</v>
      </c>
      <c r="AO25">
        <v>0</v>
      </c>
      <c r="AP25">
        <v>0</v>
      </c>
      <c r="AQ25">
        <v>0</v>
      </c>
      <c r="AR25">
        <v>2</v>
      </c>
      <c r="AS25">
        <v>2</v>
      </c>
      <c r="AT25">
        <v>0</v>
      </c>
      <c r="AU25">
        <v>0</v>
      </c>
      <c r="AV25">
        <v>0</v>
      </c>
      <c r="AW25">
        <v>0</v>
      </c>
      <c r="AX25">
        <v>0</v>
      </c>
      <c r="AY25">
        <v>1</v>
      </c>
      <c r="AZ25">
        <v>0</v>
      </c>
      <c r="BA25">
        <v>0</v>
      </c>
      <c r="BB25">
        <v>0</v>
      </c>
      <c r="BC25">
        <v>0</v>
      </c>
      <c r="BD2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25">
        <v>0</v>
      </c>
      <c r="BF25">
        <v>1</v>
      </c>
      <c r="BG25">
        <v>1</v>
      </c>
      <c r="BH25">
        <v>0</v>
      </c>
      <c r="BI25">
        <v>1</v>
      </c>
      <c r="BJ25">
        <v>0</v>
      </c>
      <c r="BK25">
        <v>0</v>
      </c>
      <c r="BL25">
        <v>2</v>
      </c>
      <c r="BM25">
        <v>0</v>
      </c>
      <c r="BN25">
        <v>0</v>
      </c>
      <c r="BO25">
        <v>0</v>
      </c>
      <c r="BP25">
        <v>0</v>
      </c>
      <c r="BQ25">
        <v>1</v>
      </c>
      <c r="BR25">
        <v>0</v>
      </c>
      <c r="BS25">
        <v>0</v>
      </c>
      <c r="BT25">
        <v>0</v>
      </c>
      <c r="BU25">
        <v>0</v>
      </c>
      <c r="BV25">
        <v>0</v>
      </c>
      <c r="BW25">
        <v>1</v>
      </c>
      <c r="BX25">
        <v>2</v>
      </c>
      <c r="BY25">
        <f>_2022___Atividade_física__sintomas_de_ansiedade_e_depressão_e_qualidade_de_vida_e[[#This Row],[_18]]</f>
        <v>1</v>
      </c>
      <c r="BZ25">
        <v>0</v>
      </c>
      <c r="CA25">
        <v>0</v>
      </c>
      <c r="CB25" s="1">
        <f>SUM(BE25:BV25,_2022___Atividade_física__sintomas_de_ansiedade_e_depressão_e_qualidade_de_vida_e[[#This Row],[18 considerar essa]:[_20]])</f>
        <v>7</v>
      </c>
      <c r="CC25">
        <v>4</v>
      </c>
      <c r="CD25">
        <v>4</v>
      </c>
      <c r="CE25">
        <v>1</v>
      </c>
      <c r="CF25">
        <v>3</v>
      </c>
      <c r="CG25">
        <v>2</v>
      </c>
      <c r="CH25">
        <v>3</v>
      </c>
      <c r="CI25">
        <v>3</v>
      </c>
      <c r="CJ25">
        <v>3</v>
      </c>
      <c r="CK25">
        <v>3</v>
      </c>
      <c r="CL25">
        <v>3</v>
      </c>
      <c r="CM25">
        <v>3</v>
      </c>
      <c r="CN25">
        <v>3</v>
      </c>
      <c r="CO25">
        <v>1</v>
      </c>
      <c r="CP25">
        <v>1</v>
      </c>
      <c r="CQ25">
        <v>2</v>
      </c>
      <c r="CR25">
        <v>2</v>
      </c>
      <c r="CS25">
        <v>1</v>
      </c>
      <c r="CT25">
        <v>1</v>
      </c>
      <c r="CU25">
        <v>1</v>
      </c>
      <c r="CV25">
        <v>3</v>
      </c>
      <c r="CW25">
        <v>2</v>
      </c>
      <c r="CX25">
        <v>1</v>
      </c>
      <c r="CY25">
        <v>3</v>
      </c>
      <c r="CZ25">
        <v>4</v>
      </c>
      <c r="DA25">
        <v>6</v>
      </c>
      <c r="DB25">
        <v>2</v>
      </c>
      <c r="DC25">
        <v>3</v>
      </c>
      <c r="DD25">
        <v>4</v>
      </c>
      <c r="DE25">
        <v>4</v>
      </c>
      <c r="DF25">
        <v>2</v>
      </c>
      <c r="DG25">
        <v>2</v>
      </c>
      <c r="DH25">
        <v>4</v>
      </c>
      <c r="DI25">
        <v>5</v>
      </c>
      <c r="DJ25">
        <v>4</v>
      </c>
      <c r="DK25">
        <v>3</v>
      </c>
      <c r="DL25">
        <v>5</v>
      </c>
      <c r="DM25">
        <f>IF(CC25=1,5,IF(CC25=2,4.4,IF(CC25=3,3.4,IF(CC25=4,2,IF(CC25=5,1,IF(CC25&gt;5,"Inválido",0))))))</f>
        <v>2</v>
      </c>
      <c r="DN25">
        <f>IF(CD25&gt;5,"Inválido",CD25)</f>
        <v>4</v>
      </c>
      <c r="DO25" s="7">
        <f>IF(CE25&gt;3,"Inválido",CE25)</f>
        <v>1</v>
      </c>
      <c r="DP25" s="7">
        <f>IF(CF25&gt;3,"Inválido",CF25)</f>
        <v>3</v>
      </c>
      <c r="DQ25" s="6">
        <f>IF(CG25&gt;3,"Inválido",CG25)</f>
        <v>2</v>
      </c>
      <c r="DR25" s="6">
        <f>IF(CH25&gt;3,"Inválido",CH25)</f>
        <v>3</v>
      </c>
      <c r="DS25" s="6">
        <f>IF(CI25&gt;3,"Inválido",CI25)</f>
        <v>3</v>
      </c>
      <c r="DT25" s="6">
        <f>IF(CJ25&gt;3,"Inválido",CJ25)</f>
        <v>3</v>
      </c>
      <c r="DU25" s="6">
        <f>IF(CK25&gt;3,"Inválido",CK25)</f>
        <v>3</v>
      </c>
      <c r="DV25" s="6">
        <f>IF(CL25&gt;3,"Inválido",CL25)</f>
        <v>3</v>
      </c>
      <c r="DW25" s="6">
        <f>IF(CM25&gt;3,"Inválido",CM25)</f>
        <v>3</v>
      </c>
      <c r="DX25" s="6">
        <f>IF(CN25&gt;3,"Inválido",CN25)</f>
        <v>3</v>
      </c>
      <c r="DY25" s="8">
        <f>IF(CO25&gt;5, "INVALIDO",CO25)</f>
        <v>1</v>
      </c>
      <c r="DZ25" s="8">
        <f>IF(CP25&gt;5, "INVALIDO",CP25)</f>
        <v>1</v>
      </c>
      <c r="EA25" s="8">
        <f>IF(CQ25&gt;5, "INVALIDO",CQ25)</f>
        <v>2</v>
      </c>
      <c r="EB25" s="8">
        <f>IF(CR25&gt;5, "INVALIDO",CR25)</f>
        <v>2</v>
      </c>
      <c r="EC25" s="7">
        <f>IF(CR25&gt;5, "INVALIDO",CR25)</f>
        <v>2</v>
      </c>
      <c r="ED2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5">
        <f>IF(CC25=1,5,IF(CC25=2,4,IF(CC25=3,3,IF(CC25=4,2,IF(CC25=5,1,IF(CC25&gt;5,"Inválido",0))))))</f>
        <v>2</v>
      </c>
      <c r="EG25">
        <f>IF(CW25=1,6,IF(CW25=2,5.4,IF(CW25=3,4.2,IF(CW25=4,3.1,IF(CW25=5,2.2,IF(CW25=6,1,IF(CW25&gt;6,"Inválido",0)))))))</f>
        <v>5.4</v>
      </c>
      <c r="EH25">
        <f>IF(AND(CX25=1,CW25=1),6,IF(AND(CX25=1,CW25&lt;7),5,IF(AND(CX25&gt;1,CW25=1),"Inválido",IF(AND(CX25=2,CW25&lt;7),4,IF(AND(CX25=3,CW25&lt;7),3,IF(AND(CX25=4,CW25&lt;7),2,IF(AND(CX25=5,CW25&lt;7),1,0)))))))</f>
        <v>5</v>
      </c>
      <c r="EI25">
        <f>IF(CV25=1,6,IF(CV25=2,5,IF(CV25=3,3,IF(CV25=4,3,IF(CV25=5,2,IF(CV25=6,1,IF(CV25&gt;6,"iNVÁLIDO",0)))))))</f>
        <v>3</v>
      </c>
      <c r="EJ25" s="7">
        <f>IF(CZ25&gt;6,"Inválido",CZ25)</f>
        <v>4</v>
      </c>
      <c r="EK25" s="7">
        <f>IF(DA25&gt;6,"Inválido",DA25)</f>
        <v>6</v>
      </c>
      <c r="EL25">
        <f>IF(DB25=1,6,IF(DB25=2,5,IF(DB25=3,3,IF(DB25=4,3,IF(DB25=5,2,IF(DB25=6,1,IF(DB25&gt;6,"iNVÁLIDO",0)))))))</f>
        <v>5</v>
      </c>
      <c r="EM25">
        <f>IF(DC25=1,6,IF(DC25=2,5,IF(DC25=3,3,IF(DC25=4,3,IF(DC25=5,2,IF(DC25=6,1,IF(DC25&gt;6,"iNVÁLIDO",0)))))))</f>
        <v>3</v>
      </c>
      <c r="EN25" s="7">
        <f>IF(DD25&gt;6,"Inválido",DD25)</f>
        <v>4</v>
      </c>
      <c r="EO25">
        <f>IF(DE25&gt;6,"Inválido",DE25)</f>
        <v>4</v>
      </c>
      <c r="EP25">
        <f>IF(DF25=1,6,IF(DF25=2,5,IF(DF25=3,3,IF(DF25=4,3,IF(DF25=5,2,IF(DF25=6,1,IF(DF25&gt;6,"iNVÁLIDO",0)))))))</f>
        <v>5</v>
      </c>
      <c r="EQ25" s="7">
        <f>IF(DG25&gt;6,"Inválido",DG25)</f>
        <v>2</v>
      </c>
      <c r="ER25">
        <f>IF(DH25&gt;5,"Inválido",DH25)</f>
        <v>4</v>
      </c>
      <c r="ES25">
        <f>IF(DI25&gt;5,"Inválido",DI25)</f>
        <v>5</v>
      </c>
      <c r="ET25">
        <f>IF(DJ25=1,5,IF(DJ25=2,4,IF(DJ25=3,3,IF(DJ25=4,2,IF(DJ25=5,1,IF(DJ25&gt;5,"Inválido",0))))))</f>
        <v>2</v>
      </c>
      <c r="EU25">
        <f>IF(DK25&gt;5,"Inválido",DK25)</f>
        <v>3</v>
      </c>
      <c r="EV25">
        <f>IF(DL25=1,5,IF(DL25=2,4,IF(DL25=3,3,IF(DL25=4,2,IF(DL25=5,1,IF(DL25&gt;5,"Inválido",0))))))</f>
        <v>1</v>
      </c>
      <c r="EW25" s="7">
        <f>SUM(DO25,DP25,DQ25,DR25,DS25,DT25,DU25,DV25,DW25,DX25)</f>
        <v>27</v>
      </c>
      <c r="EX25" s="7">
        <f>(EW25-10)/20*100</f>
        <v>85</v>
      </c>
      <c r="EY25">
        <f>SUM(DY25,DZ25,EA25,EB25)</f>
        <v>6</v>
      </c>
      <c r="EZ25">
        <f>(_2022___Atividade_física__sintomas_de_ansiedade_e_depressão_e_qualidade_de_vida_e[[#This Row],[Aspecto físico]]-4)/4*100</f>
        <v>50</v>
      </c>
      <c r="FA25">
        <f>SUM(EG25,EH25)</f>
        <v>10.4</v>
      </c>
      <c r="FB25">
        <f>(FA25-2)/10*100</f>
        <v>84.000000000000014</v>
      </c>
      <c r="FC25">
        <f>SUM(DM25,ES25,ET25,EU25,EV25)</f>
        <v>13</v>
      </c>
      <c r="FD25" s="7">
        <f>(FC25-5)/20*100</f>
        <v>40</v>
      </c>
      <c r="FE25">
        <f>SUM(EI25,EM25,EO25,EQ25)</f>
        <v>12</v>
      </c>
      <c r="FF25" s="7">
        <f>(FE25-4)/20*100</f>
        <v>40</v>
      </c>
      <c r="FG25">
        <f>SUM(EF25,ER25)</f>
        <v>6</v>
      </c>
      <c r="FH25">
        <f>(FG25-2)/8*100</f>
        <v>50</v>
      </c>
      <c r="FI25">
        <f>SUM(EC25,ED25,EE25)</f>
        <v>4</v>
      </c>
      <c r="FJ25" s="7">
        <f>(FI25-3)/3*100</f>
        <v>33.333333333333329</v>
      </c>
      <c r="FK25">
        <f>SUM(EJ25,EK25,EL25,EN25,EP25)</f>
        <v>24</v>
      </c>
      <c r="FL25">
        <f>(FK25-5)/25*100</f>
        <v>76</v>
      </c>
      <c r="FM25">
        <f t="shared" si="0"/>
        <v>4</v>
      </c>
      <c r="FN25" s="7">
        <f t="shared" si="1"/>
        <v>64.75</v>
      </c>
      <c r="FO25" s="7">
        <f t="shared" si="2"/>
        <v>49.833333333333329</v>
      </c>
    </row>
    <row r="26" spans="1:171" ht="15" thickBot="1" x14ac:dyDescent="0.35">
      <c r="A26" t="s">
        <v>146</v>
      </c>
      <c r="B26" t="s">
        <v>147</v>
      </c>
      <c r="C26" t="s">
        <v>68</v>
      </c>
      <c r="D26" s="5">
        <v>35217</v>
      </c>
      <c r="E26" s="5">
        <v>44682</v>
      </c>
      <c r="F26" s="1">
        <f>DATEDIF(D25,E25,"Y")</f>
        <v>23</v>
      </c>
      <c r="G26">
        <v>2</v>
      </c>
      <c r="H26">
        <v>1</v>
      </c>
      <c r="I26" t="s">
        <v>128</v>
      </c>
      <c r="J26">
        <v>10</v>
      </c>
      <c r="K26">
        <v>2</v>
      </c>
      <c r="L26" t="s">
        <v>100</v>
      </c>
      <c r="M26" s="1">
        <v>1</v>
      </c>
      <c r="N26">
        <v>1</v>
      </c>
      <c r="O26">
        <v>1</v>
      </c>
      <c r="P26" t="s">
        <v>140</v>
      </c>
      <c r="Q26" s="16">
        <v>2</v>
      </c>
      <c r="R26">
        <v>2</v>
      </c>
      <c r="S26">
        <v>1</v>
      </c>
      <c r="T26">
        <v>1</v>
      </c>
      <c r="U26" t="s">
        <v>71</v>
      </c>
      <c r="V26">
        <v>5</v>
      </c>
      <c r="W26">
        <v>39</v>
      </c>
      <c r="X2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26">
        <v>3</v>
      </c>
      <c r="Z26">
        <v>39</v>
      </c>
      <c r="AA2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6">
        <v>0</v>
      </c>
      <c r="AC26">
        <v>0</v>
      </c>
      <c r="AD2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
        <v>20</v>
      </c>
      <c r="AF26">
        <v>2</v>
      </c>
      <c r="AG26" s="1">
        <f>AVERAGE(_2022___Atividade_física__sintomas_de_ansiedade_e_depressão_e_qualidade_de_vida_e[[#This Row],[a.	Quantas horas no total você gasta sentado durante um dia de semana? ]:[b.	Quantas horas no total você gasta sentado durante um dia de fim de semana?]])</f>
        <v>11</v>
      </c>
      <c r="AH26" s="1">
        <f>_2022___Atividade_física__sintomas_de_ansiedade_e_depressão_e_qualidade_de_vida_e[[#This Row],[AFV por semana]]+_2022___Atividade_física__sintomas_de_ansiedade_e_depressão_e_qualidade_de_vida_e[[#This Row],[Média AFM na semana]]</f>
        <v>117</v>
      </c>
      <c r="AI26">
        <v>2</v>
      </c>
      <c r="AJ26">
        <v>2</v>
      </c>
      <c r="AK26">
        <v>0</v>
      </c>
      <c r="AL26">
        <v>2</v>
      </c>
      <c r="AM26">
        <v>3</v>
      </c>
      <c r="AN26">
        <v>3</v>
      </c>
      <c r="AO26">
        <v>1</v>
      </c>
      <c r="AP26">
        <v>0</v>
      </c>
      <c r="AQ26">
        <v>0</v>
      </c>
      <c r="AR26">
        <v>2</v>
      </c>
      <c r="AS26">
        <v>0</v>
      </c>
      <c r="AT26">
        <v>0</v>
      </c>
      <c r="AU26">
        <v>0</v>
      </c>
      <c r="AV26">
        <v>2</v>
      </c>
      <c r="AW26">
        <v>1</v>
      </c>
      <c r="AX26">
        <v>0</v>
      </c>
      <c r="AY26">
        <v>0</v>
      </c>
      <c r="AZ26">
        <v>3</v>
      </c>
      <c r="BA26">
        <v>0</v>
      </c>
      <c r="BB26">
        <v>0</v>
      </c>
      <c r="BC26">
        <v>0</v>
      </c>
      <c r="BD2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26">
        <v>1</v>
      </c>
      <c r="BF26">
        <v>2</v>
      </c>
      <c r="BG26">
        <v>0</v>
      </c>
      <c r="BH26">
        <v>1</v>
      </c>
      <c r="BI26">
        <v>1</v>
      </c>
      <c r="BJ26">
        <v>1</v>
      </c>
      <c r="BK26">
        <v>1</v>
      </c>
      <c r="BL26">
        <v>2</v>
      </c>
      <c r="BM26">
        <v>0</v>
      </c>
      <c r="BN26">
        <v>1</v>
      </c>
      <c r="BO26">
        <v>1</v>
      </c>
      <c r="BP26">
        <v>1</v>
      </c>
      <c r="BQ26">
        <v>1</v>
      </c>
      <c r="BR26">
        <v>2</v>
      </c>
      <c r="BS26">
        <v>1</v>
      </c>
      <c r="BT26">
        <v>1</v>
      </c>
      <c r="BU26">
        <v>1</v>
      </c>
      <c r="BV26">
        <v>1</v>
      </c>
      <c r="BW26">
        <v>0</v>
      </c>
      <c r="BX26">
        <v>1</v>
      </c>
      <c r="BY26">
        <v>0</v>
      </c>
      <c r="BZ26">
        <v>0</v>
      </c>
      <c r="CA26">
        <v>1</v>
      </c>
      <c r="CB26" s="1">
        <f>SUM(BE26:BV26,_2022___Atividade_física__sintomas_de_ansiedade_e_depressão_e_qualidade_de_vida_e[[#This Row],[18 considerar essa]:[_20]])</f>
        <v>20</v>
      </c>
      <c r="CC26">
        <v>3</v>
      </c>
      <c r="CD26">
        <v>3</v>
      </c>
      <c r="CE26">
        <v>1</v>
      </c>
      <c r="CF26">
        <v>3</v>
      </c>
      <c r="CG26">
        <v>2</v>
      </c>
      <c r="CH26">
        <v>1</v>
      </c>
      <c r="CI26">
        <v>2</v>
      </c>
      <c r="CJ26">
        <v>2</v>
      </c>
      <c r="CK26">
        <v>1</v>
      </c>
      <c r="CL26">
        <v>1</v>
      </c>
      <c r="CM26">
        <v>2</v>
      </c>
      <c r="CN26">
        <v>2</v>
      </c>
      <c r="CO26">
        <v>2</v>
      </c>
      <c r="CP26">
        <v>2</v>
      </c>
      <c r="CQ26">
        <v>2</v>
      </c>
      <c r="CR26">
        <v>1</v>
      </c>
      <c r="CS26">
        <v>1</v>
      </c>
      <c r="CT26">
        <v>2</v>
      </c>
      <c r="CU26">
        <v>2</v>
      </c>
      <c r="CV26">
        <v>2</v>
      </c>
      <c r="CW26">
        <v>3</v>
      </c>
      <c r="CX26">
        <v>4</v>
      </c>
      <c r="CY26">
        <v>5</v>
      </c>
      <c r="CZ26">
        <v>2</v>
      </c>
      <c r="DA26">
        <v>2</v>
      </c>
      <c r="DB26">
        <v>5</v>
      </c>
      <c r="DC26">
        <v>6</v>
      </c>
      <c r="DD26">
        <v>2</v>
      </c>
      <c r="DE26">
        <v>2</v>
      </c>
      <c r="DF26">
        <v>5</v>
      </c>
      <c r="DG26">
        <v>1</v>
      </c>
      <c r="DH26">
        <v>1</v>
      </c>
      <c r="DI26">
        <v>3</v>
      </c>
      <c r="DJ26">
        <v>4</v>
      </c>
      <c r="DK26">
        <v>3</v>
      </c>
      <c r="DL26">
        <v>4</v>
      </c>
      <c r="DM26">
        <f>IF(CC26=1,5,IF(CC26=2,4.4,IF(CC26=3,3.4,IF(CC26=4,2,IF(CC26=5,1,IF(CC26&gt;5,"Inválido",0))))))</f>
        <v>3.4</v>
      </c>
      <c r="DN26">
        <f>IF(CD26&gt;5,"Inválido",CD26)</f>
        <v>3</v>
      </c>
      <c r="DO26" s="7">
        <f>IF(CE26&gt;3,"Inválido",CE26)</f>
        <v>1</v>
      </c>
      <c r="DP26" s="7">
        <f>IF(CF26&gt;3,"Inválido",CF26)</f>
        <v>3</v>
      </c>
      <c r="DQ26" s="6">
        <f>IF(CG26&gt;3,"Inválido",CG26)</f>
        <v>2</v>
      </c>
      <c r="DR26" s="6">
        <f>IF(CH26&gt;3,"Inválido",CH26)</f>
        <v>1</v>
      </c>
      <c r="DS26" s="6">
        <f>IF(CI26&gt;3,"Inválido",CI26)</f>
        <v>2</v>
      </c>
      <c r="DT26" s="6">
        <f>IF(CJ26&gt;3,"Inválido",CJ26)</f>
        <v>2</v>
      </c>
      <c r="DU26" s="6">
        <f>IF(CK26&gt;3,"Inválido",CK26)</f>
        <v>1</v>
      </c>
      <c r="DV26" s="6">
        <f>IF(CL26&gt;3,"Inválido",CL26)</f>
        <v>1</v>
      </c>
      <c r="DW26" s="6">
        <f>IF(CM26&gt;3,"Inválido",CM26)</f>
        <v>2</v>
      </c>
      <c r="DX26" s="6">
        <f>IF(CN26&gt;3,"Inválido",CN26)</f>
        <v>2</v>
      </c>
      <c r="DY26" s="8">
        <f>IF(CO26&gt;5, "INVALIDO",CO26)</f>
        <v>2</v>
      </c>
      <c r="DZ26" s="8">
        <f>IF(CP26&gt;5, "INVALIDO",CP26)</f>
        <v>2</v>
      </c>
      <c r="EA26" s="8">
        <f>IF(CQ26&gt;5, "INVALIDO",CQ26)</f>
        <v>2</v>
      </c>
      <c r="EB26" s="8">
        <f>IF(CR26&gt;5, "INVALIDO",CR26)</f>
        <v>1</v>
      </c>
      <c r="EC26" s="7">
        <f>IF(CR26&gt;5, "INVALIDO",CR26)</f>
        <v>1</v>
      </c>
      <c r="ED2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
        <f>IF(CC26=1,5,IF(CC26=2,4,IF(CC26=3,3,IF(CC26=4,2,IF(CC26=5,1,IF(CC26&gt;5,"Inválido",0))))))</f>
        <v>3</v>
      </c>
      <c r="EG26">
        <f>IF(CW26=1,6,IF(CW26=2,5.4,IF(CW26=3,4.2,IF(CW26=4,3.1,IF(CW26=5,2.2,IF(CW26=6,1,IF(CW26&gt;6,"Inválido",0)))))))</f>
        <v>4.2</v>
      </c>
      <c r="EH26">
        <f>IF(AND(CX26=1,CW26=1),6,IF(AND(CX26=1,CW26&lt;7),5,IF(AND(CX26&gt;1,CW26=1),"Inválido",IF(AND(CX26=2,CW26&lt;7),4,IF(AND(CX26=3,CW26&lt;7),3,IF(AND(CX26=4,CW26&lt;7),2,IF(AND(CX26=5,CW26&lt;7),1,0)))))))</f>
        <v>2</v>
      </c>
      <c r="EI26">
        <f>IF(CV26=1,6,IF(CV26=2,5,IF(CV26=3,3,IF(CV26=4,3,IF(CV26=5,2,IF(CV26=6,1,IF(CV26&gt;6,"iNVÁLIDO",0)))))))</f>
        <v>5</v>
      </c>
      <c r="EJ26" s="7">
        <f>IF(CZ26&gt;6,"Inválido",CZ26)</f>
        <v>2</v>
      </c>
      <c r="EK26" s="7">
        <f>IF(DA26&gt;6,"Inválido",DA26)</f>
        <v>2</v>
      </c>
      <c r="EL26">
        <f>IF(DB26=1,6,IF(DB26=2,5,IF(DB26=3,3,IF(DB26=4,3,IF(DB26=5,2,IF(DB26=6,1,IF(DB26&gt;6,"iNVÁLIDO",0)))))))</f>
        <v>2</v>
      </c>
      <c r="EM26">
        <f>IF(DC26=1,6,IF(DC26=2,5,IF(DC26=3,3,IF(DC26=4,3,IF(DC26=5,2,IF(DC26=6,1,IF(DC26&gt;6,"iNVÁLIDO",0)))))))</f>
        <v>1</v>
      </c>
      <c r="EN26" s="7">
        <f>IF(DD26&gt;6,"Inválido",DD26)</f>
        <v>2</v>
      </c>
      <c r="EO26">
        <f>IF(DE26&gt;6,"Inválido",DE26)</f>
        <v>2</v>
      </c>
      <c r="EP26">
        <f>IF(DF26=1,6,IF(DF26=2,5,IF(DF26=3,3,IF(DF26=4,3,IF(DF26=5,2,IF(DF26=6,1,IF(DF26&gt;6,"iNVÁLIDO",0)))))))</f>
        <v>2</v>
      </c>
      <c r="EQ26" s="7">
        <f>IF(DG26&gt;6,"Inválido",DG26)</f>
        <v>1</v>
      </c>
      <c r="ER26">
        <f>IF(DH26&gt;5,"Inválido",DH26)</f>
        <v>1</v>
      </c>
      <c r="ES26">
        <f>IF(DI26&gt;5,"Inválido",DI26)</f>
        <v>3</v>
      </c>
      <c r="ET26">
        <f>IF(DJ26=1,5,IF(DJ26=2,4,IF(DJ26=3,3,IF(DJ26=4,2,IF(DJ26=5,1,IF(DJ26&gt;5,"Inválido",0))))))</f>
        <v>2</v>
      </c>
      <c r="EU26">
        <f>IF(DK26&gt;5,"Inválido",DK26)</f>
        <v>3</v>
      </c>
      <c r="EV26">
        <f>IF(DL26=1,5,IF(DL26=2,4,IF(DL26=3,3,IF(DL26=4,2,IF(DL26=5,1,IF(DL26&gt;5,"Inválido",0))))))</f>
        <v>2</v>
      </c>
      <c r="EW26" s="7">
        <f>SUM(DO26,DP26,DQ26,DR26,DS26,DT26,DU26,DV26,DW26,DX26)</f>
        <v>17</v>
      </c>
      <c r="EX26" s="7">
        <f>(EW26-10)/20*100</f>
        <v>35</v>
      </c>
      <c r="EY26">
        <f>SUM(DY26,DZ26,EA26,EB26)</f>
        <v>7</v>
      </c>
      <c r="EZ26">
        <f>(_2022___Atividade_física__sintomas_de_ansiedade_e_depressão_e_qualidade_de_vida_e[[#This Row],[Aspecto físico]]-4)/4*100</f>
        <v>75</v>
      </c>
      <c r="FA26">
        <f>SUM(EG26,EH26)</f>
        <v>6.2</v>
      </c>
      <c r="FB26">
        <f>(FA26-2)/10*100</f>
        <v>42.000000000000007</v>
      </c>
      <c r="FC26">
        <f>SUM(DM26,ES26,ET26,EU26,EV26)</f>
        <v>13.4</v>
      </c>
      <c r="FD26" s="7">
        <f>(FC26-5)/20*100</f>
        <v>42.000000000000007</v>
      </c>
      <c r="FE26">
        <f>SUM(EI26,EM26,EO26,EQ26)</f>
        <v>9</v>
      </c>
      <c r="FF26" s="7">
        <f>(FE26-4)/20*100</f>
        <v>25</v>
      </c>
      <c r="FG26">
        <f>SUM(EF26,ER26)</f>
        <v>4</v>
      </c>
      <c r="FH26">
        <f>(FG26-2)/8*100</f>
        <v>25</v>
      </c>
      <c r="FI26">
        <f>SUM(EC26,ED26,EE26)</f>
        <v>5</v>
      </c>
      <c r="FJ26" s="7">
        <f>(FI26-3)/3*100</f>
        <v>66.666666666666657</v>
      </c>
      <c r="FK26">
        <f>SUM(EJ26,EK26,EL26,EN26,EP26)</f>
        <v>10</v>
      </c>
      <c r="FL26">
        <f>(FK26-5)/25*100</f>
        <v>20</v>
      </c>
      <c r="FM26">
        <f t="shared" si="0"/>
        <v>3</v>
      </c>
      <c r="FN26" s="7">
        <f t="shared" si="1"/>
        <v>48.5</v>
      </c>
      <c r="FO26" s="7">
        <f t="shared" si="2"/>
        <v>34.166666666666664</v>
      </c>
    </row>
    <row r="27" spans="1:171" ht="15" thickBot="1" x14ac:dyDescent="0.35">
      <c r="A27" t="s">
        <v>167</v>
      </c>
      <c r="B27" t="s">
        <v>168</v>
      </c>
      <c r="C27" t="s">
        <v>68</v>
      </c>
      <c r="D27" s="5">
        <v>29724</v>
      </c>
      <c r="E27" s="5">
        <v>44682</v>
      </c>
      <c r="F27" s="1">
        <f>DATEDIF(D26,E26,"Y")</f>
        <v>25</v>
      </c>
      <c r="G27">
        <v>2</v>
      </c>
      <c r="H27">
        <v>2</v>
      </c>
      <c r="I27" t="s">
        <v>74</v>
      </c>
      <c r="J27">
        <v>12</v>
      </c>
      <c r="K27">
        <v>2</v>
      </c>
      <c r="L27" t="s">
        <v>100</v>
      </c>
      <c r="M27" s="1">
        <v>1</v>
      </c>
      <c r="N27">
        <v>1</v>
      </c>
      <c r="O27">
        <v>1</v>
      </c>
      <c r="P27" t="s">
        <v>140</v>
      </c>
      <c r="Q27" s="16">
        <v>2</v>
      </c>
      <c r="R27">
        <v>2</v>
      </c>
      <c r="S27">
        <v>2</v>
      </c>
      <c r="T27">
        <v>1</v>
      </c>
      <c r="U27" t="s">
        <v>101</v>
      </c>
      <c r="V27">
        <v>3</v>
      </c>
      <c r="W27">
        <v>20</v>
      </c>
      <c r="X2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27">
        <v>2</v>
      </c>
      <c r="Z27">
        <v>20</v>
      </c>
      <c r="AA2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7">
        <v>0</v>
      </c>
      <c r="AC27">
        <v>0</v>
      </c>
      <c r="AD2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
        <v>8</v>
      </c>
      <c r="AF27">
        <v>8</v>
      </c>
      <c r="AG27" s="1">
        <f>AVERAGE(_2022___Atividade_física__sintomas_de_ansiedade_e_depressão_e_qualidade_de_vida_e[[#This Row],[a.	Quantas horas no total você gasta sentado durante um dia de semana? ]:[b.	Quantas horas no total você gasta sentado durante um dia de fim de semana?]])</f>
        <v>8</v>
      </c>
      <c r="AH27" s="1">
        <f>_2022___Atividade_física__sintomas_de_ansiedade_e_depressão_e_qualidade_de_vida_e[[#This Row],[AFV por semana]]+_2022___Atividade_física__sintomas_de_ansiedade_e_depressão_e_qualidade_de_vida_e[[#This Row],[Média AFM na semana]]</f>
        <v>40</v>
      </c>
      <c r="AI27">
        <v>1</v>
      </c>
      <c r="AJ27">
        <v>1</v>
      </c>
      <c r="AK27">
        <v>1</v>
      </c>
      <c r="AL27">
        <v>1</v>
      </c>
      <c r="AM27">
        <v>0</v>
      </c>
      <c r="AN27">
        <v>0</v>
      </c>
      <c r="AO27">
        <v>1</v>
      </c>
      <c r="AP27">
        <v>0</v>
      </c>
      <c r="AQ27">
        <v>0</v>
      </c>
      <c r="AR27">
        <v>0</v>
      </c>
      <c r="AS27">
        <v>1</v>
      </c>
      <c r="AT27">
        <v>1</v>
      </c>
      <c r="AU27">
        <v>1</v>
      </c>
      <c r="AV27">
        <v>0</v>
      </c>
      <c r="AW27">
        <v>1</v>
      </c>
      <c r="AX27">
        <v>0</v>
      </c>
      <c r="AY27">
        <v>0</v>
      </c>
      <c r="AZ27">
        <v>1</v>
      </c>
      <c r="BA27">
        <v>1</v>
      </c>
      <c r="BB27">
        <v>1</v>
      </c>
      <c r="BC27">
        <v>0</v>
      </c>
      <c r="BD2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27">
        <v>1</v>
      </c>
      <c r="BF27">
        <v>1</v>
      </c>
      <c r="BG27">
        <v>1</v>
      </c>
      <c r="BH27">
        <v>1</v>
      </c>
      <c r="BI27">
        <v>1</v>
      </c>
      <c r="BJ27">
        <v>1</v>
      </c>
      <c r="BK27">
        <v>1</v>
      </c>
      <c r="BL27">
        <v>1</v>
      </c>
      <c r="BM27">
        <v>1</v>
      </c>
      <c r="BN27">
        <v>1</v>
      </c>
      <c r="BO27">
        <v>1</v>
      </c>
      <c r="BP27">
        <v>2</v>
      </c>
      <c r="BQ27">
        <v>1</v>
      </c>
      <c r="BR27">
        <v>2</v>
      </c>
      <c r="BS27">
        <v>2</v>
      </c>
      <c r="BT27">
        <v>3</v>
      </c>
      <c r="BU27">
        <v>2</v>
      </c>
      <c r="BV27">
        <v>2</v>
      </c>
      <c r="BW27">
        <v>3</v>
      </c>
      <c r="BX27">
        <v>1</v>
      </c>
      <c r="BY27">
        <v>0</v>
      </c>
      <c r="BZ27">
        <v>1</v>
      </c>
      <c r="CA27">
        <v>2</v>
      </c>
      <c r="CB27" s="1">
        <f>SUM(BE27:BV27,_2022___Atividade_física__sintomas_de_ansiedade_e_depressão_e_qualidade_de_vida_e[[#This Row],[18 considerar essa]:[_20]])</f>
        <v>28</v>
      </c>
      <c r="CC27">
        <v>4</v>
      </c>
      <c r="CD27">
        <v>4</v>
      </c>
      <c r="CE27">
        <v>1</v>
      </c>
      <c r="CF27">
        <v>2</v>
      </c>
      <c r="CG27">
        <v>1</v>
      </c>
      <c r="CH27">
        <v>1</v>
      </c>
      <c r="CI27">
        <v>2</v>
      </c>
      <c r="CJ27">
        <v>3</v>
      </c>
      <c r="CK27">
        <v>1</v>
      </c>
      <c r="CL27">
        <v>1</v>
      </c>
      <c r="CM27">
        <v>1</v>
      </c>
      <c r="CN27">
        <v>1</v>
      </c>
      <c r="CO27">
        <v>1</v>
      </c>
      <c r="CP27">
        <v>1</v>
      </c>
      <c r="CQ27">
        <v>1</v>
      </c>
      <c r="CR27">
        <v>1</v>
      </c>
      <c r="CS27">
        <v>1</v>
      </c>
      <c r="CT27">
        <v>1</v>
      </c>
      <c r="CU27">
        <v>1</v>
      </c>
      <c r="CV27">
        <v>3</v>
      </c>
      <c r="CW27">
        <v>3</v>
      </c>
      <c r="CX27">
        <v>4</v>
      </c>
      <c r="CY27">
        <v>4</v>
      </c>
      <c r="CZ27">
        <v>2</v>
      </c>
      <c r="DA27">
        <v>2</v>
      </c>
      <c r="DB27">
        <v>4</v>
      </c>
      <c r="DC27">
        <v>4</v>
      </c>
      <c r="DD27">
        <v>1</v>
      </c>
      <c r="DE27">
        <v>1</v>
      </c>
      <c r="DF27">
        <v>4</v>
      </c>
      <c r="DG27">
        <v>1</v>
      </c>
      <c r="DH27">
        <v>1</v>
      </c>
      <c r="DI27">
        <v>1</v>
      </c>
      <c r="DJ27">
        <v>5</v>
      </c>
      <c r="DK27">
        <v>1</v>
      </c>
      <c r="DL27">
        <v>5</v>
      </c>
      <c r="DM27">
        <f>IF(CC27=1,5,IF(CC27=2,4.4,IF(CC27=3,3.4,IF(CC27=4,2,IF(CC27=5,1,IF(CC27&gt;5,"Inválido",0))))))</f>
        <v>2</v>
      </c>
      <c r="DN27">
        <f>IF(CD27&gt;5,"Inválido",CD27)</f>
        <v>4</v>
      </c>
      <c r="DO27" s="7">
        <f>IF(CE27&gt;3,"Inválido",CE27)</f>
        <v>1</v>
      </c>
      <c r="DP27" s="7">
        <f>IF(CF27&gt;3,"Inválido",CF27)</f>
        <v>2</v>
      </c>
      <c r="DQ27" s="6">
        <f>IF(CG27&gt;3,"Inválido",CG27)</f>
        <v>1</v>
      </c>
      <c r="DR27" s="6">
        <f>IF(CH27&gt;3,"Inválido",CH27)</f>
        <v>1</v>
      </c>
      <c r="DS27" s="6">
        <f>IF(CI27&gt;3,"Inválido",CI27)</f>
        <v>2</v>
      </c>
      <c r="DT27" s="6">
        <f>IF(CJ27&gt;3,"Inválido",CJ27)</f>
        <v>3</v>
      </c>
      <c r="DU27" s="6">
        <f>IF(CK27&gt;3,"Inválido",CK27)</f>
        <v>1</v>
      </c>
      <c r="DV27" s="6">
        <f>IF(CL27&gt;3,"Inválido",CL27)</f>
        <v>1</v>
      </c>
      <c r="DW27" s="6">
        <f>IF(CM27&gt;3,"Inválido",CM27)</f>
        <v>1</v>
      </c>
      <c r="DX27" s="6">
        <f>IF(CN27&gt;3,"Inválido",CN27)</f>
        <v>1</v>
      </c>
      <c r="DY27" s="8">
        <f>IF(CO27&gt;5, "INVALIDO",CO27)</f>
        <v>1</v>
      </c>
      <c r="DZ27" s="8">
        <f>IF(CP27&gt;5, "INVALIDO",CP27)</f>
        <v>1</v>
      </c>
      <c r="EA27" s="8">
        <f>IF(CQ27&gt;5, "INVALIDO",CQ27)</f>
        <v>1</v>
      </c>
      <c r="EB27" s="8">
        <f>IF(CR27&gt;5, "INVALIDO",CR27)</f>
        <v>1</v>
      </c>
      <c r="EC27" s="7">
        <f>IF(CR27&gt;5, "INVALIDO",CR27)</f>
        <v>1</v>
      </c>
      <c r="ED2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7">
        <f>IF(CC27=1,5,IF(CC27=2,4,IF(CC27=3,3,IF(CC27=4,2,IF(CC27=5,1,IF(CC27&gt;5,"Inválido",0))))))</f>
        <v>2</v>
      </c>
      <c r="EG27">
        <f>IF(CW27=1,6,IF(CW27=2,5.4,IF(CW27=3,4.2,IF(CW27=4,3.1,IF(CW27=5,2.2,IF(CW27=6,1,IF(CW27&gt;6,"Inválido",0)))))))</f>
        <v>4.2</v>
      </c>
      <c r="EH27">
        <f>IF(AND(CX27=1,CW27=1),6,IF(AND(CX27=1,CW27&lt;7),5,IF(AND(CX27&gt;1,CW27=1),"Inválido",IF(AND(CX27=2,CW27&lt;7),4,IF(AND(CX27=3,CW27&lt;7),3,IF(AND(CX27=4,CW27&lt;7),2,IF(AND(CX27=5,CW27&lt;7),1,0)))))))</f>
        <v>2</v>
      </c>
      <c r="EI27">
        <f>IF(CV27=1,6,IF(CV27=2,5,IF(CV27=3,3,IF(CV27=4,3,IF(CV27=5,2,IF(CV27=6,1,IF(CV27&gt;6,"iNVÁLIDO",0)))))))</f>
        <v>3</v>
      </c>
      <c r="EJ27" s="7">
        <f>IF(CZ27&gt;6,"Inválido",CZ27)</f>
        <v>2</v>
      </c>
      <c r="EK27" s="7">
        <f>IF(DA27&gt;6,"Inválido",DA27)</f>
        <v>2</v>
      </c>
      <c r="EL27">
        <f>IF(DB27=1,6,IF(DB27=2,5,IF(DB27=3,3,IF(DB27=4,3,IF(DB27=5,2,IF(DB27=6,1,IF(DB27&gt;6,"iNVÁLIDO",0)))))))</f>
        <v>3</v>
      </c>
      <c r="EM27">
        <f>IF(DC27=1,6,IF(DC27=2,5,IF(DC27=3,3,IF(DC27=4,3,IF(DC27=5,2,IF(DC27=6,1,IF(DC27&gt;6,"iNVÁLIDO",0)))))))</f>
        <v>3</v>
      </c>
      <c r="EN27" s="7">
        <f>IF(DD27&gt;6,"Inválido",DD27)</f>
        <v>1</v>
      </c>
      <c r="EO27">
        <f>IF(DE27&gt;6,"Inválido",DE27)</f>
        <v>1</v>
      </c>
      <c r="EP27">
        <f>IF(DF27=1,6,IF(DF27=2,5,IF(DF27=3,3,IF(DF27=4,3,IF(DF27=5,2,IF(DF27=6,1,IF(DF27&gt;6,"iNVÁLIDO",0)))))))</f>
        <v>3</v>
      </c>
      <c r="EQ27" s="7">
        <f>IF(DG27&gt;6,"Inválido",DG27)</f>
        <v>1</v>
      </c>
      <c r="ER27">
        <f>IF(DH27&gt;5,"Inválido",DH27)</f>
        <v>1</v>
      </c>
      <c r="ES27">
        <f>IF(DI27&gt;5,"Inválido",DI27)</f>
        <v>1</v>
      </c>
      <c r="ET27">
        <f>IF(DJ27=1,5,IF(DJ27=2,4,IF(DJ27=3,3,IF(DJ27=4,2,IF(DJ27=5,1,IF(DJ27&gt;5,"Inválido",0))))))</f>
        <v>1</v>
      </c>
      <c r="EU27">
        <f>IF(DK27&gt;5,"Inválido",DK27)</f>
        <v>1</v>
      </c>
      <c r="EV27">
        <f>IF(DL27=1,5,IF(DL27=2,4,IF(DL27=3,3,IF(DL27=4,2,IF(DL27=5,1,IF(DL27&gt;5,"Inválido",0))))))</f>
        <v>1</v>
      </c>
      <c r="EW27" s="7">
        <f>SUM(DO27,DP27,DQ27,DR27,DS27,DT27,DU27,DV27,DW27,DX27)</f>
        <v>14</v>
      </c>
      <c r="EX27" s="7">
        <f>(EW27-10)/20*100</f>
        <v>20</v>
      </c>
      <c r="EY27">
        <f>SUM(DY27,DZ27,EA27,EB27)</f>
        <v>4</v>
      </c>
      <c r="EZ27">
        <f>(_2022___Atividade_física__sintomas_de_ansiedade_e_depressão_e_qualidade_de_vida_e[[#This Row],[Aspecto físico]]-4)/4*100</f>
        <v>0</v>
      </c>
      <c r="FA27">
        <f>SUM(EG27,EH27)</f>
        <v>6.2</v>
      </c>
      <c r="FB27">
        <f>(FA27-2)/10*100</f>
        <v>42.000000000000007</v>
      </c>
      <c r="FC27">
        <f>SUM(DM27,ES27,ET27,EU27,EV27)</f>
        <v>6</v>
      </c>
      <c r="FD27" s="7">
        <f>(FC27-5)/20*100</f>
        <v>5</v>
      </c>
      <c r="FE27">
        <f>SUM(EI27,EM27,EO27,EQ27)</f>
        <v>8</v>
      </c>
      <c r="FF27" s="7">
        <f>(FE27-4)/20*100</f>
        <v>20</v>
      </c>
      <c r="FG27">
        <f>SUM(EF27,ER27)</f>
        <v>3</v>
      </c>
      <c r="FH27">
        <f>(FG27-2)/8*100</f>
        <v>12.5</v>
      </c>
      <c r="FI27">
        <f>SUM(EC27,ED27,EE27)</f>
        <v>3</v>
      </c>
      <c r="FJ27" s="7">
        <f>(FI27-3)/3*100</f>
        <v>0</v>
      </c>
      <c r="FK27">
        <f>SUM(EJ27,EK27,EL27,EN27,EP27)</f>
        <v>11</v>
      </c>
      <c r="FL27">
        <f>(FK27-5)/25*100</f>
        <v>24</v>
      </c>
      <c r="FM27">
        <f t="shared" si="0"/>
        <v>4</v>
      </c>
      <c r="FN27" s="7">
        <f t="shared" si="1"/>
        <v>16.75</v>
      </c>
      <c r="FO27" s="7">
        <f t="shared" si="2"/>
        <v>14.125</v>
      </c>
    </row>
    <row r="28" spans="1:171" ht="15" thickBot="1" x14ac:dyDescent="0.35">
      <c r="A28" t="s">
        <v>411</v>
      </c>
      <c r="B28" t="s">
        <v>412</v>
      </c>
      <c r="C28" t="s">
        <v>68</v>
      </c>
      <c r="D28" s="5">
        <v>25502</v>
      </c>
      <c r="E28" s="5">
        <v>44682</v>
      </c>
      <c r="F28" s="1">
        <f>DATEDIF(D27,E27,"Y")</f>
        <v>40</v>
      </c>
      <c r="G28">
        <v>1</v>
      </c>
      <c r="H28">
        <v>3</v>
      </c>
      <c r="I28" t="s">
        <v>238</v>
      </c>
      <c r="J28">
        <v>7</v>
      </c>
      <c r="K28">
        <v>2</v>
      </c>
      <c r="L28" t="s">
        <v>413</v>
      </c>
      <c r="M28" s="1">
        <v>2</v>
      </c>
      <c r="N28">
        <v>1</v>
      </c>
      <c r="O28">
        <v>3</v>
      </c>
      <c r="P28" t="s">
        <v>140</v>
      </c>
      <c r="Q28" s="16">
        <v>3</v>
      </c>
      <c r="R28">
        <v>2</v>
      </c>
      <c r="S28">
        <v>1</v>
      </c>
      <c r="T28">
        <v>1</v>
      </c>
      <c r="U28" t="s">
        <v>101</v>
      </c>
      <c r="V28">
        <v>3</v>
      </c>
      <c r="W28">
        <v>39</v>
      </c>
      <c r="X2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117</v>
      </c>
      <c r="Y28">
        <v>2</v>
      </c>
      <c r="Z28">
        <v>60</v>
      </c>
      <c r="AA2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28">
        <v>1</v>
      </c>
      <c r="AC28">
        <v>20</v>
      </c>
      <c r="AD2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20</v>
      </c>
      <c r="AE28">
        <v>5</v>
      </c>
      <c r="AF28">
        <v>5</v>
      </c>
      <c r="AG28" s="1">
        <f>AVERAGE(_2022___Atividade_física__sintomas_de_ansiedade_e_depressão_e_qualidade_de_vida_e[[#This Row],[a.	Quantas horas no total você gasta sentado durante um dia de semana? ]:[b.	Quantas horas no total você gasta sentado durante um dia de fim de semana?]])</f>
        <v>5</v>
      </c>
      <c r="AH28" s="1">
        <f>_2022___Atividade_física__sintomas_de_ansiedade_e_depressão_e_qualidade_de_vida_e[[#This Row],[AFV por semana]]+_2022___Atividade_física__sintomas_de_ansiedade_e_depressão_e_qualidade_de_vida_e[[#This Row],[Média AFM na semana]]</f>
        <v>140</v>
      </c>
      <c r="AI28">
        <v>1</v>
      </c>
      <c r="AJ28">
        <v>1</v>
      </c>
      <c r="AK28">
        <v>1</v>
      </c>
      <c r="AL28">
        <v>0</v>
      </c>
      <c r="AM28">
        <v>1</v>
      </c>
      <c r="AN28">
        <v>0</v>
      </c>
      <c r="AO28">
        <v>0</v>
      </c>
      <c r="AP28">
        <v>0</v>
      </c>
      <c r="AQ28">
        <v>0</v>
      </c>
      <c r="AR28">
        <v>1</v>
      </c>
      <c r="AS28">
        <v>0</v>
      </c>
      <c r="AT28">
        <v>1</v>
      </c>
      <c r="AU28">
        <v>0</v>
      </c>
      <c r="AV28">
        <v>1</v>
      </c>
      <c r="AW28">
        <v>0</v>
      </c>
      <c r="AX28">
        <v>0</v>
      </c>
      <c r="AY28">
        <v>0</v>
      </c>
      <c r="AZ28">
        <v>1</v>
      </c>
      <c r="BA28">
        <v>0</v>
      </c>
      <c r="BB28">
        <v>0</v>
      </c>
      <c r="BC28">
        <v>0</v>
      </c>
      <c r="BD2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28">
        <v>0</v>
      </c>
      <c r="BF28">
        <v>0</v>
      </c>
      <c r="BG28">
        <v>0</v>
      </c>
      <c r="BH28">
        <v>0</v>
      </c>
      <c r="BI28">
        <v>0</v>
      </c>
      <c r="BJ28">
        <v>0</v>
      </c>
      <c r="BK28">
        <v>0</v>
      </c>
      <c r="BL28">
        <v>0</v>
      </c>
      <c r="BM28">
        <v>0</v>
      </c>
      <c r="BN28">
        <v>0</v>
      </c>
      <c r="BO28">
        <v>3</v>
      </c>
      <c r="BP28">
        <v>0</v>
      </c>
      <c r="BQ28">
        <v>0</v>
      </c>
      <c r="BR28">
        <v>0</v>
      </c>
      <c r="BS28">
        <v>3</v>
      </c>
      <c r="BT28">
        <v>0</v>
      </c>
      <c r="BU28">
        <v>0</v>
      </c>
      <c r="BV28">
        <v>0</v>
      </c>
      <c r="BW28">
        <v>2</v>
      </c>
      <c r="BX28">
        <v>2</v>
      </c>
      <c r="BY28">
        <f>_2022___Atividade_física__sintomas_de_ansiedade_e_depressão_e_qualidade_de_vida_e[[#This Row],[_18]]</f>
        <v>2</v>
      </c>
      <c r="BZ28">
        <v>1</v>
      </c>
      <c r="CA28">
        <v>0</v>
      </c>
      <c r="CB28" s="1">
        <f>SUM(BE28:BV28,_2022___Atividade_física__sintomas_de_ansiedade_e_depressão_e_qualidade_de_vida_e[[#This Row],[18 considerar essa]:[_20]])</f>
        <v>9</v>
      </c>
      <c r="CC28">
        <v>3</v>
      </c>
      <c r="CD28">
        <v>4</v>
      </c>
      <c r="CE28">
        <v>2</v>
      </c>
      <c r="CF28">
        <v>2</v>
      </c>
      <c r="CG28">
        <v>3</v>
      </c>
      <c r="CH28">
        <v>2</v>
      </c>
      <c r="CI28">
        <v>3</v>
      </c>
      <c r="CJ28">
        <v>3</v>
      </c>
      <c r="CK28">
        <v>3</v>
      </c>
      <c r="CL28">
        <v>3</v>
      </c>
      <c r="CM28">
        <v>3</v>
      </c>
      <c r="CN28">
        <v>3</v>
      </c>
      <c r="CO28">
        <v>2</v>
      </c>
      <c r="CP28">
        <v>2</v>
      </c>
      <c r="CQ28">
        <v>1</v>
      </c>
      <c r="CR28">
        <v>2</v>
      </c>
      <c r="CS28">
        <v>2</v>
      </c>
      <c r="CT28">
        <v>2</v>
      </c>
      <c r="CU28">
        <v>2</v>
      </c>
      <c r="CV28">
        <v>1</v>
      </c>
      <c r="CW28">
        <v>3</v>
      </c>
      <c r="CX28">
        <v>2</v>
      </c>
      <c r="CY28">
        <v>2</v>
      </c>
      <c r="CZ28">
        <v>6</v>
      </c>
      <c r="DA28">
        <v>6</v>
      </c>
      <c r="DB28">
        <v>1</v>
      </c>
      <c r="DC28">
        <v>3</v>
      </c>
      <c r="DD28">
        <v>6</v>
      </c>
      <c r="DE28">
        <v>6</v>
      </c>
      <c r="DF28">
        <v>1</v>
      </c>
      <c r="DG28">
        <v>5</v>
      </c>
      <c r="DH28">
        <v>5</v>
      </c>
      <c r="DI28">
        <v>5</v>
      </c>
      <c r="DJ28">
        <v>2</v>
      </c>
      <c r="DK28">
        <v>5</v>
      </c>
      <c r="DL28">
        <v>3</v>
      </c>
      <c r="DM28">
        <f>IF(CC28=1,5,IF(CC28=2,4.4,IF(CC28=3,3.4,IF(CC28=4,2,IF(CC28=5,1,IF(CC28&gt;5,"Inválido",0))))))</f>
        <v>3.4</v>
      </c>
      <c r="DN28">
        <f>IF(CD28&gt;5,"Inválido",CD28)</f>
        <v>4</v>
      </c>
      <c r="DO28" s="7">
        <f>IF(CE28&gt;3,"Inválido",CE28)</f>
        <v>2</v>
      </c>
      <c r="DP28" s="7">
        <f>IF(CF28&gt;3,"Inválido",CF28)</f>
        <v>2</v>
      </c>
      <c r="DQ28" s="6">
        <f>IF(CG28&gt;3,"Inválido",CG28)</f>
        <v>3</v>
      </c>
      <c r="DR28" s="6">
        <f>IF(CH28&gt;3,"Inválido",CH28)</f>
        <v>2</v>
      </c>
      <c r="DS28" s="6">
        <f>IF(CI28&gt;3,"Inválido",CI28)</f>
        <v>3</v>
      </c>
      <c r="DT28" s="6">
        <f>IF(CJ28&gt;3,"Inválido",CJ28)</f>
        <v>3</v>
      </c>
      <c r="DU28" s="6">
        <f>IF(CK28&gt;3,"Inválido",CK28)</f>
        <v>3</v>
      </c>
      <c r="DV28" s="6">
        <f>IF(CL28&gt;3,"Inválido",CL28)</f>
        <v>3</v>
      </c>
      <c r="DW28" s="6">
        <f>IF(CM28&gt;3,"Inválido",CM28)</f>
        <v>3</v>
      </c>
      <c r="DX28" s="6">
        <f>IF(CN28&gt;3,"Inválido",CN28)</f>
        <v>3</v>
      </c>
      <c r="DY28" s="8">
        <f>IF(CO28&gt;5, "INVALIDO",CO28)</f>
        <v>2</v>
      </c>
      <c r="DZ28" s="8">
        <f>IF(CP28&gt;5, "INVALIDO",CP28)</f>
        <v>2</v>
      </c>
      <c r="EA28" s="8">
        <f>IF(CQ28&gt;5, "INVALIDO",CQ28)</f>
        <v>1</v>
      </c>
      <c r="EB28" s="8">
        <f>IF(CR28&gt;5, "INVALIDO",CR28)</f>
        <v>2</v>
      </c>
      <c r="EC28" s="7">
        <f>IF(CR28&gt;5, "INVALIDO",CR28)</f>
        <v>2</v>
      </c>
      <c r="ED2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
        <f>IF(CC28=1,5,IF(CC28=2,4,IF(CC28=3,3,IF(CC28=4,2,IF(CC28=5,1,IF(CC28&gt;5,"Inválido",0))))))</f>
        <v>3</v>
      </c>
      <c r="EG28">
        <f>IF(CW28=1,6,IF(CW28=2,5.4,IF(CW28=3,4.2,IF(CW28=4,3.1,IF(CW28=5,2.2,IF(CW28=6,1,IF(CW28&gt;6,"Inválido",0)))))))</f>
        <v>4.2</v>
      </c>
      <c r="EH28">
        <f>IF(AND(CX28=1,CW28=1),6,IF(AND(CX28=1,CW28&lt;7),5,IF(AND(CX28&gt;1,CW28=1),"Inválido",IF(AND(CX28=2,CW28&lt;7),4,IF(AND(CX28=3,CW28&lt;7),3,IF(AND(CX28=4,CW28&lt;7),2,IF(AND(CX28=5,CW28&lt;7),1,0)))))))</f>
        <v>4</v>
      </c>
      <c r="EI28">
        <f>IF(CV28=1,6,IF(CV28=2,5,IF(CV28=3,3,IF(CV28=4,3,IF(CV28=5,2,IF(CV28=6,1,IF(CV28&gt;6,"iNVÁLIDO",0)))))))</f>
        <v>6</v>
      </c>
      <c r="EJ28" s="7">
        <f>IF(CZ28&gt;6,"Inválido",CZ28)</f>
        <v>6</v>
      </c>
      <c r="EK28" s="7">
        <f>IF(DA28&gt;6,"Inválido",DA28)</f>
        <v>6</v>
      </c>
      <c r="EL28">
        <f>IF(DB28=1,6,IF(DB28=2,5,IF(DB28=3,3,IF(DB28=4,3,IF(DB28=5,2,IF(DB28=6,1,IF(DB28&gt;6,"iNVÁLIDO",0)))))))</f>
        <v>6</v>
      </c>
      <c r="EM28">
        <f>IF(DC28=1,6,IF(DC28=2,5,IF(DC28=3,3,IF(DC28=4,3,IF(DC28=5,2,IF(DC28=6,1,IF(DC28&gt;6,"iNVÁLIDO",0)))))))</f>
        <v>3</v>
      </c>
      <c r="EN28" s="7">
        <f>IF(DD28&gt;6,"Inválido",DD28)</f>
        <v>6</v>
      </c>
      <c r="EO28">
        <f>IF(DE28&gt;6,"Inválido",DE28)</f>
        <v>6</v>
      </c>
      <c r="EP28">
        <f>IF(DF28=1,6,IF(DF28=2,5,IF(DF28=3,3,IF(DF28=4,3,IF(DF28=5,2,IF(DF28=6,1,IF(DF28&gt;6,"iNVÁLIDO",0)))))))</f>
        <v>6</v>
      </c>
      <c r="EQ28" s="7">
        <f>IF(DG28&gt;6,"Inválido",DG28)</f>
        <v>5</v>
      </c>
      <c r="ER28">
        <f>IF(DH28&gt;5,"Inválido",DH28)</f>
        <v>5</v>
      </c>
      <c r="ES28">
        <f>IF(DI28&gt;5,"Inválido",DI28)</f>
        <v>5</v>
      </c>
      <c r="ET28">
        <f>IF(DJ28=1,5,IF(DJ28=2,4,IF(DJ28=3,3,IF(DJ28=4,2,IF(DJ28=5,1,IF(DJ28&gt;5,"Inválido",0))))))</f>
        <v>4</v>
      </c>
      <c r="EU28">
        <f>IF(DK28&gt;5,"Inválido",DK28)</f>
        <v>5</v>
      </c>
      <c r="EV28">
        <f>IF(DL28=1,5,IF(DL28=2,4,IF(DL28=3,3,IF(DL28=4,2,IF(DL28=5,1,IF(DL28&gt;5,"Inválido",0))))))</f>
        <v>3</v>
      </c>
      <c r="EW28" s="7">
        <f>SUM(DO28,DP28,DQ28,DR28,DS28,DT28,DU28,DV28,DW28,DX28)</f>
        <v>27</v>
      </c>
      <c r="EX28" s="7">
        <f>(EW28-10)/20*100</f>
        <v>85</v>
      </c>
      <c r="EY28">
        <f>SUM(DY28,DZ28,EA28,EB28)</f>
        <v>7</v>
      </c>
      <c r="EZ28">
        <f>(_2022___Atividade_física__sintomas_de_ansiedade_e_depressão_e_qualidade_de_vida_e[[#This Row],[Aspecto físico]]-4)/4*100</f>
        <v>75</v>
      </c>
      <c r="FA28">
        <f>SUM(EG28,EH28)</f>
        <v>8.1999999999999993</v>
      </c>
      <c r="FB28">
        <f>(FA28-2)/10*100</f>
        <v>61.999999999999986</v>
      </c>
      <c r="FC28">
        <f>SUM(DM28,ES28,ET28,EU28,EV28)</f>
        <v>20.399999999999999</v>
      </c>
      <c r="FD28" s="7">
        <f>(FC28-5)/20*100</f>
        <v>76.999999999999986</v>
      </c>
      <c r="FE28">
        <f>SUM(EI28,EM28,EO28,EQ28)</f>
        <v>20</v>
      </c>
      <c r="FF28" s="7">
        <f>(FE28-4)/20*100</f>
        <v>80</v>
      </c>
      <c r="FG28">
        <f>SUM(EF28,ER28)</f>
        <v>8</v>
      </c>
      <c r="FH28">
        <f>(FG28-2)/8*100</f>
        <v>75</v>
      </c>
      <c r="FI28">
        <f>SUM(EC28,ED28,EE28)</f>
        <v>6</v>
      </c>
      <c r="FJ28" s="7">
        <f>(FI28-3)/3*100</f>
        <v>100</v>
      </c>
      <c r="FK28">
        <f>SUM(EJ28,EK28,EL28,EN28,EP28)</f>
        <v>30</v>
      </c>
      <c r="FL28">
        <f>(FK28-5)/25*100</f>
        <v>100</v>
      </c>
      <c r="FM28">
        <f t="shared" si="0"/>
        <v>4</v>
      </c>
      <c r="FN28" s="7">
        <f t="shared" si="1"/>
        <v>74.75</v>
      </c>
      <c r="FO28" s="7">
        <f t="shared" si="2"/>
        <v>88.75</v>
      </c>
    </row>
    <row r="29" spans="1:171" ht="15" thickBot="1" x14ac:dyDescent="0.35">
      <c r="A29" t="s">
        <v>489</v>
      </c>
      <c r="B29" t="s">
        <v>490</v>
      </c>
      <c r="C29" t="s">
        <v>68</v>
      </c>
      <c r="D29" s="5">
        <v>29721</v>
      </c>
      <c r="E29" s="5">
        <v>44682</v>
      </c>
      <c r="F29" s="1">
        <f>DATEDIF(D28,E28,"Y")</f>
        <v>52</v>
      </c>
      <c r="G29">
        <v>2</v>
      </c>
      <c r="H29">
        <v>2</v>
      </c>
      <c r="I29" t="s">
        <v>79</v>
      </c>
      <c r="J29">
        <v>1</v>
      </c>
      <c r="K29">
        <v>2</v>
      </c>
      <c r="L29" t="s">
        <v>491</v>
      </c>
      <c r="M29" s="1">
        <v>2</v>
      </c>
      <c r="N29">
        <v>1</v>
      </c>
      <c r="O29">
        <v>3</v>
      </c>
      <c r="P29" t="s">
        <v>140</v>
      </c>
      <c r="Q29" s="16">
        <v>2</v>
      </c>
      <c r="R29">
        <v>2</v>
      </c>
      <c r="S29">
        <v>1</v>
      </c>
      <c r="T29">
        <v>1</v>
      </c>
      <c r="U29" t="s">
        <v>101</v>
      </c>
      <c r="V29">
        <v>5</v>
      </c>
      <c r="W29">
        <v>39</v>
      </c>
      <c r="X2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29">
        <v>4</v>
      </c>
      <c r="Z29">
        <v>60</v>
      </c>
      <c r="AA2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29">
        <v>0</v>
      </c>
      <c r="AC29">
        <v>0</v>
      </c>
      <c r="AD2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
        <v>14</v>
      </c>
      <c r="AF29">
        <v>6</v>
      </c>
      <c r="AG29" s="1">
        <f>AVERAGE(_2022___Atividade_física__sintomas_de_ansiedade_e_depressão_e_qualidade_de_vida_e[[#This Row],[a.	Quantas horas no total você gasta sentado durante um dia de semana? ]:[b.	Quantas horas no total você gasta sentado durante um dia de fim de semana?]])</f>
        <v>10</v>
      </c>
      <c r="AH29" s="1">
        <f>_2022___Atividade_física__sintomas_de_ansiedade_e_depressão_e_qualidade_de_vida_e[[#This Row],[AFV por semana]]+_2022___Atividade_física__sintomas_de_ansiedade_e_depressão_e_qualidade_de_vida_e[[#This Row],[Média AFM na semana]]</f>
        <v>240</v>
      </c>
      <c r="AI29">
        <v>2</v>
      </c>
      <c r="AJ29">
        <v>2</v>
      </c>
      <c r="AK29">
        <v>2</v>
      </c>
      <c r="AL29">
        <v>2</v>
      </c>
      <c r="AM29">
        <v>2</v>
      </c>
      <c r="AN29">
        <v>1</v>
      </c>
      <c r="AO29">
        <v>2</v>
      </c>
      <c r="AP29">
        <v>2</v>
      </c>
      <c r="AQ29">
        <v>2</v>
      </c>
      <c r="AR29">
        <v>2</v>
      </c>
      <c r="AS29">
        <v>2</v>
      </c>
      <c r="AT29">
        <v>2</v>
      </c>
      <c r="AU29">
        <v>2</v>
      </c>
      <c r="AV29">
        <v>2</v>
      </c>
      <c r="AW29">
        <v>2</v>
      </c>
      <c r="AX29">
        <v>2</v>
      </c>
      <c r="AY29">
        <v>2</v>
      </c>
      <c r="AZ29">
        <v>2</v>
      </c>
      <c r="BA29">
        <v>1</v>
      </c>
      <c r="BB29">
        <v>2</v>
      </c>
      <c r="BC29">
        <v>2</v>
      </c>
      <c r="BD2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40</v>
      </c>
      <c r="BE29">
        <v>1</v>
      </c>
      <c r="BF29">
        <v>1</v>
      </c>
      <c r="BG29">
        <v>2</v>
      </c>
      <c r="BH29">
        <v>1</v>
      </c>
      <c r="BI29">
        <v>1</v>
      </c>
      <c r="BJ29">
        <v>1</v>
      </c>
      <c r="BK29">
        <v>1</v>
      </c>
      <c r="BL29">
        <v>1</v>
      </c>
      <c r="BM29">
        <v>1</v>
      </c>
      <c r="BN29">
        <v>1</v>
      </c>
      <c r="BO29">
        <v>1</v>
      </c>
      <c r="BP29">
        <v>1</v>
      </c>
      <c r="BQ29">
        <v>1</v>
      </c>
      <c r="BR29">
        <v>1</v>
      </c>
      <c r="BS29">
        <v>2</v>
      </c>
      <c r="BT29">
        <v>2</v>
      </c>
      <c r="BU29">
        <v>1</v>
      </c>
      <c r="BV29">
        <v>2</v>
      </c>
      <c r="BW29">
        <v>0</v>
      </c>
      <c r="BX29">
        <v>2</v>
      </c>
      <c r="BY29">
        <f>_2022___Atividade_física__sintomas_de_ansiedade_e_depressão_e_qualidade_de_vida_e[[#This Row],[_18]]</f>
        <v>0</v>
      </c>
      <c r="BZ29">
        <v>2</v>
      </c>
      <c r="CA29">
        <v>2</v>
      </c>
      <c r="CB29" s="1">
        <f>SUM(BE29:BV29,_2022___Atividade_física__sintomas_de_ansiedade_e_depressão_e_qualidade_de_vida_e[[#This Row],[18 considerar essa]:[_20]])</f>
        <v>26</v>
      </c>
      <c r="CC29">
        <v>3</v>
      </c>
      <c r="CD29">
        <v>4</v>
      </c>
      <c r="CE29">
        <v>2</v>
      </c>
      <c r="CF29">
        <v>2</v>
      </c>
      <c r="CG29">
        <v>3</v>
      </c>
      <c r="CH29">
        <v>2</v>
      </c>
      <c r="CI29">
        <v>2</v>
      </c>
      <c r="CJ29">
        <v>2</v>
      </c>
      <c r="CK29">
        <v>2</v>
      </c>
      <c r="CL29">
        <v>2</v>
      </c>
      <c r="CM29">
        <v>2</v>
      </c>
      <c r="CN29">
        <v>3</v>
      </c>
      <c r="CO29">
        <v>1</v>
      </c>
      <c r="CP29">
        <v>1</v>
      </c>
      <c r="CQ29">
        <v>1</v>
      </c>
      <c r="CR29">
        <v>1</v>
      </c>
      <c r="CS29">
        <v>1</v>
      </c>
      <c r="CT29">
        <v>1</v>
      </c>
      <c r="CU29">
        <v>1</v>
      </c>
      <c r="CV29">
        <v>3</v>
      </c>
      <c r="CW29">
        <v>5</v>
      </c>
      <c r="CX29">
        <v>4</v>
      </c>
      <c r="CY29">
        <v>3</v>
      </c>
      <c r="CZ29">
        <v>2</v>
      </c>
      <c r="DA29">
        <v>3</v>
      </c>
      <c r="DB29">
        <v>4</v>
      </c>
      <c r="DC29">
        <v>5</v>
      </c>
      <c r="DD29">
        <v>4</v>
      </c>
      <c r="DE29">
        <v>4</v>
      </c>
      <c r="DF29">
        <v>4</v>
      </c>
      <c r="DG29">
        <v>3</v>
      </c>
      <c r="DH29">
        <v>1</v>
      </c>
      <c r="DI29">
        <v>2</v>
      </c>
      <c r="DJ29">
        <v>5</v>
      </c>
      <c r="DK29">
        <v>2</v>
      </c>
      <c r="DL29">
        <v>5</v>
      </c>
      <c r="DM29">
        <f>IF(CC29=1,5,IF(CC29=2,4.4,IF(CC29=3,3.4,IF(CC29=4,2,IF(CC29=5,1,IF(CC29&gt;5,"Inválido",0))))))</f>
        <v>3.4</v>
      </c>
      <c r="DN29">
        <f>IF(CD29&gt;5,"Inválido",CD29)</f>
        <v>4</v>
      </c>
      <c r="DO29" s="7">
        <f>IF(CE29&gt;3,"Inválido",CE29)</f>
        <v>2</v>
      </c>
      <c r="DP29" s="7">
        <f>IF(CF29&gt;3,"Inválido",CF29)</f>
        <v>2</v>
      </c>
      <c r="DQ29" s="6">
        <f>IF(CG29&gt;3,"Inválido",CG29)</f>
        <v>3</v>
      </c>
      <c r="DR29" s="6">
        <f>IF(CH29&gt;3,"Inválido",CH29)</f>
        <v>2</v>
      </c>
      <c r="DS29" s="6">
        <f>IF(CI29&gt;3,"Inválido",CI29)</f>
        <v>2</v>
      </c>
      <c r="DT29" s="6">
        <f>IF(CJ29&gt;3,"Inválido",CJ29)</f>
        <v>2</v>
      </c>
      <c r="DU29" s="6">
        <f>IF(CK29&gt;3,"Inválido",CK29)</f>
        <v>2</v>
      </c>
      <c r="DV29" s="6">
        <f>IF(CL29&gt;3,"Inválido",CL29)</f>
        <v>2</v>
      </c>
      <c r="DW29" s="6">
        <f>IF(CM29&gt;3,"Inválido",CM29)</f>
        <v>2</v>
      </c>
      <c r="DX29" s="6">
        <f>IF(CN29&gt;3,"Inválido",CN29)</f>
        <v>3</v>
      </c>
      <c r="DY29" s="8">
        <f>IF(CO29&gt;5, "INVALIDO",CO29)</f>
        <v>1</v>
      </c>
      <c r="DZ29" s="8">
        <f>IF(CP29&gt;5, "INVALIDO",CP29)</f>
        <v>1</v>
      </c>
      <c r="EA29" s="8">
        <f>IF(CQ29&gt;5, "INVALIDO",CQ29)</f>
        <v>1</v>
      </c>
      <c r="EB29" s="8">
        <f>IF(CR29&gt;5, "INVALIDO",CR29)</f>
        <v>1</v>
      </c>
      <c r="EC29" s="7">
        <f>IF(CR29&gt;5, "INVALIDO",CR29)</f>
        <v>1</v>
      </c>
      <c r="ED2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
        <f>IF(CC29=1,5,IF(CC29=2,4,IF(CC29=3,3,IF(CC29=4,2,IF(CC29=5,1,IF(CC29&gt;5,"Inválido",0))))))</f>
        <v>3</v>
      </c>
      <c r="EG29">
        <f>IF(CW29=1,6,IF(CW29=2,5.4,IF(CW29=3,4.2,IF(CW29=4,3.1,IF(CW29=5,2.2,IF(CW29=6,1,IF(CW29&gt;6,"Inválido",0)))))))</f>
        <v>2.2000000000000002</v>
      </c>
      <c r="EH29">
        <f>IF(AND(CX29=1,CW29=1),6,IF(AND(CX29=1,CW29&lt;7),5,IF(AND(CX29&gt;1,CW29=1),"Inválido",IF(AND(CX29=2,CW29&lt;7),4,IF(AND(CX29=3,CW29&lt;7),3,IF(AND(CX29=4,CW29&lt;7),2,IF(AND(CX29=5,CW29&lt;7),1,0)))))))</f>
        <v>2</v>
      </c>
      <c r="EI29">
        <f>IF(CV29=1,6,IF(CV29=2,5,IF(CV29=3,3,IF(CV29=4,3,IF(CV29=5,2,IF(CV29=6,1,IF(CV29&gt;6,"iNVÁLIDO",0)))))))</f>
        <v>3</v>
      </c>
      <c r="EJ29" s="7">
        <f>IF(CZ29&gt;6,"Inválido",CZ29)</f>
        <v>2</v>
      </c>
      <c r="EK29" s="7">
        <f>IF(DA29&gt;6,"Inválido",DA29)</f>
        <v>3</v>
      </c>
      <c r="EL29">
        <f>IF(DB29=1,6,IF(DB29=2,5,IF(DB29=3,3,IF(DB29=4,3,IF(DB29=5,2,IF(DB29=6,1,IF(DB29&gt;6,"iNVÁLIDO",0)))))))</f>
        <v>3</v>
      </c>
      <c r="EM29">
        <f>IF(DC29=1,6,IF(DC29=2,5,IF(DC29=3,3,IF(DC29=4,3,IF(DC29=5,2,IF(DC29=6,1,IF(DC29&gt;6,"iNVÁLIDO",0)))))))</f>
        <v>2</v>
      </c>
      <c r="EN29" s="7">
        <f>IF(DD29&gt;6,"Inválido",DD29)</f>
        <v>4</v>
      </c>
      <c r="EO29">
        <f>IF(DE29&gt;6,"Inválido",DE29)</f>
        <v>4</v>
      </c>
      <c r="EP29">
        <f>IF(DF29=1,6,IF(DF29=2,5,IF(DF29=3,3,IF(DF29=4,3,IF(DF29=5,2,IF(DF29=6,1,IF(DF29&gt;6,"iNVÁLIDO",0)))))))</f>
        <v>3</v>
      </c>
      <c r="EQ29" s="7">
        <f>IF(DG29&gt;6,"Inválido",DG29)</f>
        <v>3</v>
      </c>
      <c r="ER29">
        <f>IF(DH29&gt;5,"Inválido",DH29)</f>
        <v>1</v>
      </c>
      <c r="ES29">
        <f>IF(DI29&gt;5,"Inválido",DI29)</f>
        <v>2</v>
      </c>
      <c r="ET29">
        <f>IF(DJ29=1,5,IF(DJ29=2,4,IF(DJ29=3,3,IF(DJ29=4,2,IF(DJ29=5,1,IF(DJ29&gt;5,"Inválido",0))))))</f>
        <v>1</v>
      </c>
      <c r="EU29">
        <f>IF(DK29&gt;5,"Inválido",DK29)</f>
        <v>2</v>
      </c>
      <c r="EV29">
        <f>IF(DL29=1,5,IF(DL29=2,4,IF(DL29=3,3,IF(DL29=4,2,IF(DL29=5,1,IF(DL29&gt;5,"Inválido",0))))))</f>
        <v>1</v>
      </c>
      <c r="EW29" s="7">
        <f>SUM(DO29,DP29,DQ29,DR29,DS29,DT29,DU29,DV29,DW29,DX29)</f>
        <v>22</v>
      </c>
      <c r="EX29" s="7">
        <f>(EW29-10)/20*100</f>
        <v>60</v>
      </c>
      <c r="EY29">
        <f>SUM(DY29,DZ29,EA29,EB29)</f>
        <v>4</v>
      </c>
      <c r="EZ29">
        <f>(_2022___Atividade_física__sintomas_de_ansiedade_e_depressão_e_qualidade_de_vida_e[[#This Row],[Aspecto físico]]-4)/4*100</f>
        <v>0</v>
      </c>
      <c r="FA29">
        <f>SUM(EG29,EH29)</f>
        <v>4.2</v>
      </c>
      <c r="FB29">
        <f>(FA29-2)/10*100</f>
        <v>22.000000000000004</v>
      </c>
      <c r="FC29">
        <f>SUM(DM29,ES29,ET29,EU29,EV29)</f>
        <v>9.4</v>
      </c>
      <c r="FD29" s="7">
        <f>(FC29-5)/20*100</f>
        <v>22.000000000000004</v>
      </c>
      <c r="FE29">
        <f>SUM(EI29,EM29,EO29,EQ29)</f>
        <v>12</v>
      </c>
      <c r="FF29" s="7">
        <f>(FE29-4)/20*100</f>
        <v>40</v>
      </c>
      <c r="FG29">
        <f>SUM(EF29,ER29)</f>
        <v>4</v>
      </c>
      <c r="FH29">
        <f>(FG29-2)/8*100</f>
        <v>25</v>
      </c>
      <c r="FI29">
        <f>SUM(EC29,ED29,EE29)</f>
        <v>3</v>
      </c>
      <c r="FJ29" s="7">
        <f>(FI29-3)/3*100</f>
        <v>0</v>
      </c>
      <c r="FK29">
        <f>SUM(EJ29,EK29,EL29,EN29,EP29)</f>
        <v>15</v>
      </c>
      <c r="FL29">
        <f>(FK29-5)/25*100</f>
        <v>40</v>
      </c>
      <c r="FM29">
        <f t="shared" si="0"/>
        <v>4</v>
      </c>
      <c r="FN29" s="7">
        <f t="shared" si="1"/>
        <v>26</v>
      </c>
      <c r="FO29" s="7">
        <f t="shared" si="2"/>
        <v>26.25</v>
      </c>
    </row>
    <row r="30" spans="1:171" ht="15" thickBot="1" x14ac:dyDescent="0.35">
      <c r="A30" t="s">
        <v>605</v>
      </c>
      <c r="B30" t="s">
        <v>606</v>
      </c>
      <c r="C30" t="s">
        <v>68</v>
      </c>
      <c r="D30" s="5">
        <v>31077</v>
      </c>
      <c r="E30" s="5">
        <v>44682</v>
      </c>
      <c r="F30" s="1">
        <v>37</v>
      </c>
      <c r="G30">
        <v>1</v>
      </c>
      <c r="H30">
        <v>4</v>
      </c>
      <c r="I30" t="s">
        <v>607</v>
      </c>
      <c r="J30">
        <v>9</v>
      </c>
      <c r="K30">
        <v>2</v>
      </c>
      <c r="L30" t="s">
        <v>1104</v>
      </c>
      <c r="M30" s="1">
        <v>2</v>
      </c>
      <c r="N30">
        <v>2</v>
      </c>
      <c r="O30">
        <v>2</v>
      </c>
      <c r="P30" t="s">
        <v>140</v>
      </c>
      <c r="Q30" s="16">
        <v>2</v>
      </c>
      <c r="R30">
        <v>2</v>
      </c>
      <c r="S30">
        <v>2</v>
      </c>
      <c r="T30">
        <v>2</v>
      </c>
      <c r="U30" t="s">
        <v>86</v>
      </c>
      <c r="V30">
        <v>5</v>
      </c>
      <c r="W30">
        <v>39</v>
      </c>
      <c r="X3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30">
        <v>2</v>
      </c>
      <c r="Z30">
        <v>60</v>
      </c>
      <c r="AA3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30">
        <v>0</v>
      </c>
      <c r="AC30">
        <v>60</v>
      </c>
      <c r="AD3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
        <v>10</v>
      </c>
      <c r="AF30">
        <v>7</v>
      </c>
      <c r="AG30" s="1">
        <f>AVERAGE(_2022___Atividade_física__sintomas_de_ansiedade_e_depressão_e_qualidade_de_vida_e[[#This Row],[a.	Quantas horas no total você gasta sentado durante um dia de semana? ]:[b.	Quantas horas no total você gasta sentado durante um dia de fim de semana?]])</f>
        <v>8.5</v>
      </c>
      <c r="AH30" s="1">
        <f>_2022___Atividade_física__sintomas_de_ansiedade_e_depressão_e_qualidade_de_vida_e[[#This Row],[AFV por semana]]+_2022___Atividade_física__sintomas_de_ansiedade_e_depressão_e_qualidade_de_vida_e[[#This Row],[Média AFM na semana]]</f>
        <v>120</v>
      </c>
      <c r="AI30">
        <v>1</v>
      </c>
      <c r="AJ30">
        <v>2</v>
      </c>
      <c r="AK30">
        <v>1</v>
      </c>
      <c r="AL30">
        <v>2</v>
      </c>
      <c r="AM30">
        <v>0</v>
      </c>
      <c r="AN30">
        <v>1</v>
      </c>
      <c r="AO30">
        <v>0</v>
      </c>
      <c r="AP30">
        <v>0</v>
      </c>
      <c r="AQ30">
        <v>0</v>
      </c>
      <c r="AR30">
        <v>2</v>
      </c>
      <c r="AS30">
        <v>0</v>
      </c>
      <c r="AT30">
        <v>0</v>
      </c>
      <c r="AU30">
        <v>1</v>
      </c>
      <c r="AV30">
        <v>2</v>
      </c>
      <c r="AW30">
        <v>0</v>
      </c>
      <c r="AX30">
        <v>2</v>
      </c>
      <c r="AY30">
        <v>2</v>
      </c>
      <c r="AZ30">
        <v>0</v>
      </c>
      <c r="BA30">
        <v>0</v>
      </c>
      <c r="BB30">
        <v>0</v>
      </c>
      <c r="BC30">
        <v>0</v>
      </c>
      <c r="BD3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30">
        <v>1</v>
      </c>
      <c r="BF30">
        <v>1</v>
      </c>
      <c r="BG30">
        <v>0</v>
      </c>
      <c r="BH30">
        <v>1</v>
      </c>
      <c r="BI30">
        <v>1</v>
      </c>
      <c r="BJ30">
        <v>3</v>
      </c>
      <c r="BK30">
        <v>1</v>
      </c>
      <c r="BL30">
        <v>0</v>
      </c>
      <c r="BM30">
        <v>0</v>
      </c>
      <c r="BN30">
        <v>0</v>
      </c>
      <c r="BO30">
        <v>0</v>
      </c>
      <c r="BP30">
        <v>1</v>
      </c>
      <c r="BQ30">
        <v>0</v>
      </c>
      <c r="BR30">
        <v>0</v>
      </c>
      <c r="BS30">
        <v>0</v>
      </c>
      <c r="BT30">
        <v>1</v>
      </c>
      <c r="BU30">
        <v>1</v>
      </c>
      <c r="BV30">
        <v>0</v>
      </c>
      <c r="BW30">
        <v>3</v>
      </c>
      <c r="BX30">
        <v>1</v>
      </c>
      <c r="BY30">
        <v>0</v>
      </c>
      <c r="BZ30">
        <v>0</v>
      </c>
      <c r="CA30">
        <v>0</v>
      </c>
      <c r="CB30" s="1">
        <f>SUM(BE30:BV30,_2022___Atividade_física__sintomas_de_ansiedade_e_depressão_e_qualidade_de_vida_e[[#This Row],[18 considerar essa]:[_20]])</f>
        <v>11</v>
      </c>
      <c r="CC30">
        <v>3</v>
      </c>
      <c r="CD30">
        <v>4</v>
      </c>
      <c r="CE30">
        <v>3</v>
      </c>
      <c r="CF30">
        <v>3</v>
      </c>
      <c r="CG30">
        <v>3</v>
      </c>
      <c r="CH30">
        <v>2</v>
      </c>
      <c r="CI30">
        <v>2</v>
      </c>
      <c r="CJ30">
        <v>2</v>
      </c>
      <c r="CK30">
        <v>3</v>
      </c>
      <c r="CL30">
        <v>3</v>
      </c>
      <c r="CM30">
        <v>3</v>
      </c>
      <c r="CN30">
        <v>3</v>
      </c>
      <c r="CO30">
        <v>2</v>
      </c>
      <c r="CP30">
        <v>1</v>
      </c>
      <c r="CQ30">
        <v>1</v>
      </c>
      <c r="CR30">
        <v>2</v>
      </c>
      <c r="CS30">
        <v>2</v>
      </c>
      <c r="CT30">
        <v>2</v>
      </c>
      <c r="CU30">
        <v>2</v>
      </c>
      <c r="CV30">
        <v>2</v>
      </c>
      <c r="CW30">
        <v>3</v>
      </c>
      <c r="CX30">
        <v>1</v>
      </c>
      <c r="CY30">
        <v>3</v>
      </c>
      <c r="CZ30">
        <v>4</v>
      </c>
      <c r="DA30">
        <v>4</v>
      </c>
      <c r="DB30">
        <v>3</v>
      </c>
      <c r="DC30">
        <v>2</v>
      </c>
      <c r="DD30">
        <v>4</v>
      </c>
      <c r="DE30">
        <v>1</v>
      </c>
      <c r="DF30">
        <v>6</v>
      </c>
      <c r="DG30">
        <v>1</v>
      </c>
      <c r="DH30">
        <v>3</v>
      </c>
      <c r="DI30">
        <v>5</v>
      </c>
      <c r="DJ30">
        <v>2</v>
      </c>
      <c r="DK30">
        <v>3</v>
      </c>
      <c r="DL30">
        <v>5</v>
      </c>
      <c r="DM30">
        <f>IF(CC30=1,5,IF(CC30=2,4.4,IF(CC30=3,3.4,IF(CC30=4,2,IF(CC30=5,1,IF(CC30&gt;5,"Inválido",0))))))</f>
        <v>3.4</v>
      </c>
      <c r="DN30">
        <f>IF(CD30&gt;5,"Inválido",CD30)</f>
        <v>4</v>
      </c>
      <c r="DO30" s="7">
        <f>IF(CE30&gt;3,"Inválido",CE30)</f>
        <v>3</v>
      </c>
      <c r="DP30" s="7">
        <f>IF(CF30&gt;3,"Inválido",CF30)</f>
        <v>3</v>
      </c>
      <c r="DQ30" s="6">
        <f>IF(CG30&gt;3,"Inválido",CG30)</f>
        <v>3</v>
      </c>
      <c r="DR30" s="6">
        <f>IF(CH30&gt;3,"Inválido",CH30)</f>
        <v>2</v>
      </c>
      <c r="DS30" s="6">
        <f>IF(CI30&gt;3,"Inválido",CI30)</f>
        <v>2</v>
      </c>
      <c r="DT30" s="6">
        <f>IF(CJ30&gt;3,"Inválido",CJ30)</f>
        <v>2</v>
      </c>
      <c r="DU30" s="6">
        <f>IF(CK30&gt;3,"Inválido",CK30)</f>
        <v>3</v>
      </c>
      <c r="DV30" s="6">
        <f>IF(CL30&gt;3,"Inválido",CL30)</f>
        <v>3</v>
      </c>
      <c r="DW30" s="6">
        <f>IF(CM30&gt;3,"Inválido",CM30)</f>
        <v>3</v>
      </c>
      <c r="DX30" s="6">
        <f>IF(CN30&gt;3,"Inválido",CN30)</f>
        <v>3</v>
      </c>
      <c r="DY30" s="8">
        <f>IF(CO30&gt;5, "INVALIDO",CO30)</f>
        <v>2</v>
      </c>
      <c r="DZ30" s="8">
        <f>IF(CP30&gt;5, "INVALIDO",CP30)</f>
        <v>1</v>
      </c>
      <c r="EA30" s="8">
        <f>IF(CQ30&gt;5, "INVALIDO",CQ30)</f>
        <v>1</v>
      </c>
      <c r="EB30" s="8">
        <f>IF(CR30&gt;5, "INVALIDO",CR30)</f>
        <v>2</v>
      </c>
      <c r="EC30" s="7">
        <f>IF(CR30&gt;5, "INVALIDO",CR30)</f>
        <v>2</v>
      </c>
      <c r="ED3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0">
        <f>IF(CC30=1,5,IF(CC30=2,4,IF(CC30=3,3,IF(CC30=4,2,IF(CC30=5,1,IF(CC30&gt;5,"Inválido",0))))))</f>
        <v>3</v>
      </c>
      <c r="EG30">
        <f>IF(CW30=1,6,IF(CW30=2,5.4,IF(CW30=3,4.2,IF(CW30=4,3.1,IF(CW30=5,2.2,IF(CW30=6,1,IF(CW30&gt;6,"Inválido",0)))))))</f>
        <v>4.2</v>
      </c>
      <c r="EH30">
        <f>IF(AND(CX30=1,CW30=1),6,IF(AND(CX30=1,CW30&lt;7),5,IF(AND(CX30&gt;1,CW30=1),"Inválido",IF(AND(CX30=2,CW30&lt;7),4,IF(AND(CX30=3,CW30&lt;7),3,IF(AND(CX30=4,CW30&lt;7),2,IF(AND(CX30=5,CW30&lt;7),1,0)))))))</f>
        <v>5</v>
      </c>
      <c r="EI30">
        <f>IF(CV30=1,6,IF(CV30=2,5,IF(CV30=3,3,IF(CV30=4,3,IF(CV30=5,2,IF(CV30=6,1,IF(CV30&gt;6,"iNVÁLIDO",0)))))))</f>
        <v>5</v>
      </c>
      <c r="EJ30" s="7">
        <f>IF(CZ30&gt;6,"Inválido",CZ30)</f>
        <v>4</v>
      </c>
      <c r="EK30" s="7">
        <f>IF(DA30&gt;6,"Inválido",DA30)</f>
        <v>4</v>
      </c>
      <c r="EL30">
        <f>IF(DB30=1,6,IF(DB30=2,5,IF(DB30=3,3,IF(DB30=4,3,IF(DB30=5,2,IF(DB30=6,1,IF(DB30&gt;6,"iNVÁLIDO",0)))))))</f>
        <v>3</v>
      </c>
      <c r="EM30">
        <f>IF(DC30=1,6,IF(DC30=2,5,IF(DC30=3,3,IF(DC30=4,3,IF(DC30=5,2,IF(DC30=6,1,IF(DC30&gt;6,"iNVÁLIDO",0)))))))</f>
        <v>5</v>
      </c>
      <c r="EN30" s="7">
        <f>IF(DD30&gt;6,"Inválido",DD30)</f>
        <v>4</v>
      </c>
      <c r="EO30">
        <f>IF(DE30&gt;6,"Inválido",DE30)</f>
        <v>1</v>
      </c>
      <c r="EP30">
        <f>IF(DF30=1,6,IF(DF30=2,5,IF(DF30=3,3,IF(DF30=4,3,IF(DF30=5,2,IF(DF30=6,1,IF(DF30&gt;6,"iNVÁLIDO",0)))))))</f>
        <v>1</v>
      </c>
      <c r="EQ30" s="7">
        <f>IF(DG30&gt;6,"Inválido",DG30)</f>
        <v>1</v>
      </c>
      <c r="ER30">
        <f>IF(DH30&gt;5,"Inválido",DH30)</f>
        <v>3</v>
      </c>
      <c r="ES30">
        <f>IF(DI30&gt;5,"Inválido",DI30)</f>
        <v>5</v>
      </c>
      <c r="ET30">
        <f>IF(DJ30=1,5,IF(DJ30=2,4,IF(DJ30=3,3,IF(DJ30=4,2,IF(DJ30=5,1,IF(DJ30&gt;5,"Inválido",0))))))</f>
        <v>4</v>
      </c>
      <c r="EU30">
        <f>IF(DK30&gt;5,"Inválido",DK30)</f>
        <v>3</v>
      </c>
      <c r="EV30">
        <f>IF(DL30=1,5,IF(DL30=2,4,IF(DL30=3,3,IF(DL30=4,2,IF(DL30=5,1,IF(DL30&gt;5,"Inválido",0))))))</f>
        <v>1</v>
      </c>
      <c r="EW30" s="7">
        <f>SUM(DO30,DP30,DQ30,DR30,DS30,DT30,DU30,DV30,DW30,DX30)</f>
        <v>27</v>
      </c>
      <c r="EX30" s="7">
        <f>(EW30-10)/20*100</f>
        <v>85</v>
      </c>
      <c r="EY30">
        <f>SUM(DY30,DZ30,EA30,EB30)</f>
        <v>6</v>
      </c>
      <c r="EZ30">
        <f>(_2022___Atividade_física__sintomas_de_ansiedade_e_depressão_e_qualidade_de_vida_e[[#This Row],[Aspecto físico]]-4)/4*100</f>
        <v>50</v>
      </c>
      <c r="FA30">
        <f>SUM(EG30,EH30)</f>
        <v>9.1999999999999993</v>
      </c>
      <c r="FB30">
        <f>(FA30-2)/10*100</f>
        <v>72</v>
      </c>
      <c r="FC30">
        <f>SUM(DM30,ES30,ET30,EU30,EV30)</f>
        <v>16.399999999999999</v>
      </c>
      <c r="FD30" s="7">
        <f>(FC30-5)/20*100</f>
        <v>56.999999999999993</v>
      </c>
      <c r="FE30">
        <f>SUM(EI30,EM30,EO30,EQ30)</f>
        <v>12</v>
      </c>
      <c r="FF30" s="7">
        <f>(FE30-4)/20*100</f>
        <v>40</v>
      </c>
      <c r="FG30">
        <f>SUM(EF30,ER30)</f>
        <v>6</v>
      </c>
      <c r="FH30">
        <f>(FG30-2)/8*100</f>
        <v>50</v>
      </c>
      <c r="FI30">
        <f>SUM(EC30,ED30,EE30)</f>
        <v>6</v>
      </c>
      <c r="FJ30" s="7">
        <f>(FI30-3)/3*100</f>
        <v>100</v>
      </c>
      <c r="FK30">
        <f>SUM(EJ30,EK30,EL30,EN30,EP30)</f>
        <v>16</v>
      </c>
      <c r="FL30">
        <f>(FK30-5)/25*100</f>
        <v>44</v>
      </c>
      <c r="FM30">
        <f t="shared" si="0"/>
        <v>4</v>
      </c>
      <c r="FN30" s="7">
        <f t="shared" si="1"/>
        <v>66</v>
      </c>
      <c r="FO30" s="7">
        <f t="shared" si="2"/>
        <v>58.5</v>
      </c>
    </row>
    <row r="31" spans="1:171" ht="15" thickBot="1" x14ac:dyDescent="0.35">
      <c r="A31" t="s">
        <v>966</v>
      </c>
      <c r="B31" t="s">
        <v>967</v>
      </c>
      <c r="C31" t="s">
        <v>68</v>
      </c>
      <c r="D31" s="5">
        <v>29079</v>
      </c>
      <c r="E31" s="5">
        <v>44682</v>
      </c>
      <c r="F31" s="1">
        <f>DATEDIF(D30,E30,"Y")</f>
        <v>37</v>
      </c>
      <c r="G31">
        <v>2</v>
      </c>
      <c r="H31">
        <v>1</v>
      </c>
      <c r="I31" t="s">
        <v>204</v>
      </c>
      <c r="J31">
        <v>7</v>
      </c>
      <c r="K31">
        <v>2</v>
      </c>
      <c r="L31" t="s">
        <v>968</v>
      </c>
      <c r="M31" s="1">
        <v>2</v>
      </c>
      <c r="N31">
        <v>1</v>
      </c>
      <c r="O31">
        <v>2</v>
      </c>
      <c r="P31" t="s">
        <v>140</v>
      </c>
      <c r="Q31" s="16">
        <v>2</v>
      </c>
      <c r="R31">
        <v>2</v>
      </c>
      <c r="S31">
        <v>2</v>
      </c>
      <c r="T31">
        <v>2</v>
      </c>
      <c r="U31" t="s">
        <v>86</v>
      </c>
      <c r="V31">
        <v>7</v>
      </c>
      <c r="W31">
        <v>20</v>
      </c>
      <c r="X3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31">
        <v>0</v>
      </c>
      <c r="Z31">
        <v>15</v>
      </c>
      <c r="AA3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1">
        <v>0</v>
      </c>
      <c r="AC31">
        <v>0</v>
      </c>
      <c r="AD3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
        <v>14</v>
      </c>
      <c r="AF31">
        <v>4</v>
      </c>
      <c r="AG31" s="1">
        <f>AVERAGE(_2022___Atividade_física__sintomas_de_ansiedade_e_depressão_e_qualidade_de_vida_e[[#This Row],[a.	Quantas horas no total você gasta sentado durante um dia de semana? ]:[b.	Quantas horas no total você gasta sentado durante um dia de fim de semana?]])</f>
        <v>9</v>
      </c>
      <c r="AH31" s="1">
        <f>_2022___Atividade_física__sintomas_de_ansiedade_e_depressão_e_qualidade_de_vida_e[[#This Row],[AFV por semana]]+_2022___Atividade_física__sintomas_de_ansiedade_e_depressão_e_qualidade_de_vida_e[[#This Row],[Média AFM na semana]]</f>
        <v>0</v>
      </c>
      <c r="AI31">
        <v>0</v>
      </c>
      <c r="AJ31">
        <v>2</v>
      </c>
      <c r="AK31">
        <v>0</v>
      </c>
      <c r="AL31">
        <v>1</v>
      </c>
      <c r="AM31">
        <v>1</v>
      </c>
      <c r="AN31">
        <v>0</v>
      </c>
      <c r="AO31">
        <v>0</v>
      </c>
      <c r="AP31">
        <v>0</v>
      </c>
      <c r="AQ31">
        <v>0</v>
      </c>
      <c r="AR31">
        <v>1</v>
      </c>
      <c r="AS31">
        <v>0</v>
      </c>
      <c r="AT31">
        <v>0</v>
      </c>
      <c r="AU31">
        <v>0</v>
      </c>
      <c r="AV31">
        <v>1</v>
      </c>
      <c r="AW31">
        <v>0</v>
      </c>
      <c r="AX31">
        <v>0</v>
      </c>
      <c r="AY31">
        <v>1</v>
      </c>
      <c r="AZ31">
        <v>2</v>
      </c>
      <c r="BA31">
        <v>0</v>
      </c>
      <c r="BB31">
        <v>1</v>
      </c>
      <c r="BC31">
        <v>2</v>
      </c>
      <c r="BD3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31">
        <v>1</v>
      </c>
      <c r="BF31">
        <v>1</v>
      </c>
      <c r="BG31">
        <v>2</v>
      </c>
      <c r="BH31">
        <v>1</v>
      </c>
      <c r="BI31">
        <v>1</v>
      </c>
      <c r="BJ31">
        <v>0</v>
      </c>
      <c r="BK31">
        <v>0</v>
      </c>
      <c r="BL31">
        <v>0</v>
      </c>
      <c r="BM31">
        <v>0</v>
      </c>
      <c r="BN31">
        <v>1</v>
      </c>
      <c r="BO31">
        <v>1</v>
      </c>
      <c r="BP31">
        <v>2</v>
      </c>
      <c r="BQ31">
        <v>0</v>
      </c>
      <c r="BR31">
        <v>2</v>
      </c>
      <c r="BS31">
        <v>0</v>
      </c>
      <c r="BT31">
        <v>2</v>
      </c>
      <c r="BU31">
        <v>1</v>
      </c>
      <c r="BV31">
        <v>0</v>
      </c>
      <c r="BW31">
        <v>3</v>
      </c>
      <c r="BX31">
        <v>2</v>
      </c>
      <c r="BY31">
        <f>_2022___Atividade_física__sintomas_de_ansiedade_e_depressão_e_qualidade_de_vida_e[[#This Row],[_18]]</f>
        <v>3</v>
      </c>
      <c r="BZ31">
        <v>1</v>
      </c>
      <c r="CA31">
        <v>3</v>
      </c>
      <c r="CB31" s="1">
        <f>SUM(BE31:BV31,_2022___Atividade_física__sintomas_de_ansiedade_e_depressão_e_qualidade_de_vida_e[[#This Row],[18 considerar essa]:[_20]])</f>
        <v>22</v>
      </c>
      <c r="CC31">
        <v>4</v>
      </c>
      <c r="CD31">
        <v>4</v>
      </c>
      <c r="CE31">
        <v>1</v>
      </c>
      <c r="CF31">
        <v>3</v>
      </c>
      <c r="CG31">
        <v>3</v>
      </c>
      <c r="CH31">
        <v>2</v>
      </c>
      <c r="CI31">
        <v>3</v>
      </c>
      <c r="CJ31">
        <v>1</v>
      </c>
      <c r="CK31">
        <v>3</v>
      </c>
      <c r="CL31">
        <v>3</v>
      </c>
      <c r="CM31">
        <v>3</v>
      </c>
      <c r="CN31">
        <v>3</v>
      </c>
      <c r="CO31">
        <v>2</v>
      </c>
      <c r="CP31">
        <v>2</v>
      </c>
      <c r="CQ31">
        <v>2</v>
      </c>
      <c r="CR31">
        <v>2</v>
      </c>
      <c r="CS31">
        <v>2</v>
      </c>
      <c r="CT31">
        <v>2</v>
      </c>
      <c r="CU31">
        <v>2</v>
      </c>
      <c r="CV31">
        <v>3</v>
      </c>
      <c r="CW31">
        <v>1</v>
      </c>
      <c r="CX31">
        <v>1</v>
      </c>
      <c r="CY31">
        <v>5</v>
      </c>
      <c r="CZ31">
        <v>4</v>
      </c>
      <c r="DA31">
        <v>4</v>
      </c>
      <c r="DB31">
        <v>5</v>
      </c>
      <c r="DC31">
        <v>4</v>
      </c>
      <c r="DD31">
        <v>5</v>
      </c>
      <c r="DE31">
        <v>5</v>
      </c>
      <c r="DF31">
        <v>5</v>
      </c>
      <c r="DG31">
        <v>4</v>
      </c>
      <c r="DH31">
        <v>1</v>
      </c>
      <c r="DI31">
        <v>1</v>
      </c>
      <c r="DJ31">
        <v>5</v>
      </c>
      <c r="DK31">
        <v>3</v>
      </c>
      <c r="DL31">
        <v>4</v>
      </c>
      <c r="DM31">
        <f>IF(CC31=1,5,IF(CC31=2,4.4,IF(CC31=3,3.4,IF(CC31=4,2,IF(CC31=5,1,IF(CC31&gt;5,"Inválido",0))))))</f>
        <v>2</v>
      </c>
      <c r="DN31">
        <f>IF(CD31&gt;5,"Inválido",CD31)</f>
        <v>4</v>
      </c>
      <c r="DO31" s="7">
        <f>IF(CE31&gt;3,"Inválido",CE31)</f>
        <v>1</v>
      </c>
      <c r="DP31" s="7">
        <f>IF(CF31&gt;3,"Inválido",CF31)</f>
        <v>3</v>
      </c>
      <c r="DQ31" s="6">
        <f>IF(CG31&gt;3,"Inválido",CG31)</f>
        <v>3</v>
      </c>
      <c r="DR31" s="6">
        <f>IF(CH31&gt;3,"Inválido",CH31)</f>
        <v>2</v>
      </c>
      <c r="DS31" s="6">
        <f>IF(CI31&gt;3,"Inválido",CI31)</f>
        <v>3</v>
      </c>
      <c r="DT31" s="6">
        <f>IF(CJ31&gt;3,"Inválido",CJ31)</f>
        <v>1</v>
      </c>
      <c r="DU31" s="6">
        <f>IF(CK31&gt;3,"Inválido",CK31)</f>
        <v>3</v>
      </c>
      <c r="DV31" s="6">
        <f>IF(CL31&gt;3,"Inválido",CL31)</f>
        <v>3</v>
      </c>
      <c r="DW31" s="6">
        <f>IF(CM31&gt;3,"Inválido",CM31)</f>
        <v>3</v>
      </c>
      <c r="DX31" s="6">
        <f>IF(CN31&gt;3,"Inválido",CN31)</f>
        <v>3</v>
      </c>
      <c r="DY31" s="8">
        <f>IF(CO31&gt;5, "INVALIDO",CO31)</f>
        <v>2</v>
      </c>
      <c r="DZ31" s="8">
        <f>IF(CP31&gt;5, "INVALIDO",CP31)</f>
        <v>2</v>
      </c>
      <c r="EA31" s="8">
        <f>IF(CQ31&gt;5, "INVALIDO",CQ31)</f>
        <v>2</v>
      </c>
      <c r="EB31" s="8">
        <f>IF(CR31&gt;5, "INVALIDO",CR31)</f>
        <v>2</v>
      </c>
      <c r="EC31" s="7">
        <f>IF(CR31&gt;5, "INVALIDO",CR31)</f>
        <v>2</v>
      </c>
      <c r="ED3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1">
        <f>IF(CC31=1,5,IF(CC31=2,4,IF(CC31=3,3,IF(CC31=4,2,IF(CC31=5,1,IF(CC31&gt;5,"Inválido",0))))))</f>
        <v>2</v>
      </c>
      <c r="EG31">
        <f>IF(CW31=1,6,IF(CW31=2,5.4,IF(CW31=3,4.2,IF(CW31=4,3.1,IF(CW31=5,2.2,IF(CW31=6,1,IF(CW31&gt;6,"Inválido",0)))))))</f>
        <v>6</v>
      </c>
      <c r="EH31">
        <f>IF(AND(CX31=1,CW31=1),6,IF(AND(CX31=1,CW31&lt;7),5,IF(AND(CX31&gt;1,CW31=1),"Inválido",IF(AND(CX31=2,CW31&lt;7),4,IF(AND(CX31=3,CW31&lt;7),3,IF(AND(CX31=4,CW31&lt;7),2,IF(AND(CX31=5,CW31&lt;7),1,0)))))))</f>
        <v>6</v>
      </c>
      <c r="EI31">
        <f>IF(CV31=1,6,IF(CV31=2,5,IF(CV31=3,3,IF(CV31=4,3,IF(CV31=5,2,IF(CV31=6,1,IF(CV31&gt;6,"iNVÁLIDO",0)))))))</f>
        <v>3</v>
      </c>
      <c r="EJ31" s="7">
        <f>IF(CZ31&gt;6,"Inválido",CZ31)</f>
        <v>4</v>
      </c>
      <c r="EK31" s="7">
        <f>IF(DA31&gt;6,"Inválido",DA31)</f>
        <v>4</v>
      </c>
      <c r="EL31">
        <f>IF(DB31=1,6,IF(DB31=2,5,IF(DB31=3,3,IF(DB31=4,3,IF(DB31=5,2,IF(DB31=6,1,IF(DB31&gt;6,"iNVÁLIDO",0)))))))</f>
        <v>2</v>
      </c>
      <c r="EM31">
        <f>IF(DC31=1,6,IF(DC31=2,5,IF(DC31=3,3,IF(DC31=4,3,IF(DC31=5,2,IF(DC31=6,1,IF(DC31&gt;6,"iNVÁLIDO",0)))))))</f>
        <v>3</v>
      </c>
      <c r="EN31" s="7">
        <f>IF(DD31&gt;6,"Inválido",DD31)</f>
        <v>5</v>
      </c>
      <c r="EO31">
        <f>IF(DE31&gt;6,"Inválido",DE31)</f>
        <v>5</v>
      </c>
      <c r="EP31">
        <f>IF(DF31=1,6,IF(DF31=2,5,IF(DF31=3,3,IF(DF31=4,3,IF(DF31=5,2,IF(DF31=6,1,IF(DF31&gt;6,"iNVÁLIDO",0)))))))</f>
        <v>2</v>
      </c>
      <c r="EQ31" s="7">
        <f>IF(DG31&gt;6,"Inválido",DG31)</f>
        <v>4</v>
      </c>
      <c r="ER31">
        <f>IF(DH31&gt;5,"Inválido",DH31)</f>
        <v>1</v>
      </c>
      <c r="ES31">
        <f>IF(DI31&gt;5,"Inválido",DI31)</f>
        <v>1</v>
      </c>
      <c r="ET31">
        <f>IF(DJ31=1,5,IF(DJ31=2,4,IF(DJ31=3,3,IF(DJ31=4,2,IF(DJ31=5,1,IF(DJ31&gt;5,"Inválido",0))))))</f>
        <v>1</v>
      </c>
      <c r="EU31">
        <f>IF(DK31&gt;5,"Inválido",DK31)</f>
        <v>3</v>
      </c>
      <c r="EV31">
        <f>IF(DL31=1,5,IF(DL31=2,4,IF(DL31=3,3,IF(DL31=4,2,IF(DL31=5,1,IF(DL31&gt;5,"Inválido",0))))))</f>
        <v>2</v>
      </c>
      <c r="EW31" s="7">
        <f>SUM(DO31,DP31,DQ31,DR31,DS31,DT31,DU31,DV31,DW31,DX31)</f>
        <v>25</v>
      </c>
      <c r="EX31" s="7">
        <f>(EW31-10)/20*100</f>
        <v>75</v>
      </c>
      <c r="EY31">
        <f>SUM(DY31,DZ31,EA31,EB31)</f>
        <v>8</v>
      </c>
      <c r="EZ31">
        <f>(_2022___Atividade_física__sintomas_de_ansiedade_e_depressão_e_qualidade_de_vida_e[[#This Row],[Aspecto físico]]-4)/4*100</f>
        <v>100</v>
      </c>
      <c r="FA31">
        <f>SUM(EG31,EH31)</f>
        <v>12</v>
      </c>
      <c r="FB31">
        <f>(FA31-2)/10*100</f>
        <v>100</v>
      </c>
      <c r="FC31">
        <f>SUM(DM31,ES31,ET31,EU31,EV31)</f>
        <v>9</v>
      </c>
      <c r="FD31" s="7">
        <f>(FC31-5)/20*100</f>
        <v>20</v>
      </c>
      <c r="FE31">
        <f>SUM(EI31,EM31,EO31,EQ31)</f>
        <v>15</v>
      </c>
      <c r="FF31" s="7">
        <f>(FE31-4)/20*100</f>
        <v>55.000000000000007</v>
      </c>
      <c r="FG31">
        <f>SUM(EF31,ER31)</f>
        <v>3</v>
      </c>
      <c r="FH31">
        <f>(FG31-2)/8*100</f>
        <v>12.5</v>
      </c>
      <c r="FI31">
        <f>SUM(EC31,ED31,EE31)</f>
        <v>6</v>
      </c>
      <c r="FJ31" s="7">
        <f>(FI31-3)/3*100</f>
        <v>100</v>
      </c>
      <c r="FK31">
        <f>SUM(EJ31,EK31,EL31,EN31,EP31)</f>
        <v>17</v>
      </c>
      <c r="FL31">
        <f>(FK31-5)/25*100</f>
        <v>48</v>
      </c>
      <c r="FM31">
        <f t="shared" si="0"/>
        <v>4</v>
      </c>
      <c r="FN31" s="7">
        <f t="shared" si="1"/>
        <v>73.75</v>
      </c>
      <c r="FO31" s="7">
        <f t="shared" si="2"/>
        <v>53.875</v>
      </c>
    </row>
    <row r="32" spans="1:171" ht="15" thickBot="1" x14ac:dyDescent="0.35">
      <c r="A32" t="s">
        <v>77</v>
      </c>
      <c r="B32" t="s">
        <v>78</v>
      </c>
      <c r="C32" t="s">
        <v>68</v>
      </c>
      <c r="D32" s="5">
        <v>35805</v>
      </c>
      <c r="E32" s="5">
        <v>44682</v>
      </c>
      <c r="F32" s="1">
        <f>DATEDIF(D31,E31,"Y")</f>
        <v>42</v>
      </c>
      <c r="G32">
        <v>2</v>
      </c>
      <c r="H32">
        <v>2</v>
      </c>
      <c r="I32" t="s">
        <v>79</v>
      </c>
      <c r="J32">
        <v>1</v>
      </c>
      <c r="K32">
        <v>2</v>
      </c>
      <c r="L32" t="s">
        <v>80</v>
      </c>
      <c r="M32" s="1">
        <v>2</v>
      </c>
      <c r="N32">
        <v>1</v>
      </c>
      <c r="O32">
        <v>1</v>
      </c>
      <c r="P32" t="s">
        <v>81</v>
      </c>
      <c r="Q32" s="16">
        <v>3</v>
      </c>
      <c r="R32">
        <v>1</v>
      </c>
      <c r="S32">
        <v>2</v>
      </c>
      <c r="T32">
        <v>1</v>
      </c>
      <c r="U32" t="s">
        <v>76</v>
      </c>
      <c r="V32">
        <v>6</v>
      </c>
      <c r="W32">
        <v>29</v>
      </c>
      <c r="X3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174</v>
      </c>
      <c r="Y32">
        <v>6</v>
      </c>
      <c r="Z32">
        <v>39</v>
      </c>
      <c r="AA3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234</v>
      </c>
      <c r="AB32">
        <v>0</v>
      </c>
      <c r="AC32">
        <v>0</v>
      </c>
      <c r="AD3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
        <v>8</v>
      </c>
      <c r="AF32">
        <v>10</v>
      </c>
      <c r="AG32" s="1">
        <f>AVERAGE(_2022___Atividade_física__sintomas_de_ansiedade_e_depressão_e_qualidade_de_vida_e[[#This Row],[a.	Quantas horas no total você gasta sentado durante um dia de semana? ]:[b.	Quantas horas no total você gasta sentado durante um dia de fim de semana?]])</f>
        <v>9</v>
      </c>
      <c r="AH32" s="1">
        <f>_2022___Atividade_física__sintomas_de_ansiedade_e_depressão_e_qualidade_de_vida_e[[#This Row],[AFV por semana]]+_2022___Atividade_física__sintomas_de_ansiedade_e_depressão_e_qualidade_de_vida_e[[#This Row],[Média AFM na semana]]</f>
        <v>234</v>
      </c>
      <c r="AI32">
        <v>1</v>
      </c>
      <c r="AJ32">
        <v>2</v>
      </c>
      <c r="AK32">
        <v>2</v>
      </c>
      <c r="AL32">
        <v>3</v>
      </c>
      <c r="AM32">
        <v>3</v>
      </c>
      <c r="AN32">
        <v>1</v>
      </c>
      <c r="AO32">
        <v>2</v>
      </c>
      <c r="AP32">
        <v>2</v>
      </c>
      <c r="AQ32">
        <v>2</v>
      </c>
      <c r="AR32">
        <v>2</v>
      </c>
      <c r="AS32">
        <v>2</v>
      </c>
      <c r="AT32">
        <v>3</v>
      </c>
      <c r="AU32">
        <v>3</v>
      </c>
      <c r="AV32">
        <v>2</v>
      </c>
      <c r="AW32">
        <v>2</v>
      </c>
      <c r="AX32">
        <v>1</v>
      </c>
      <c r="AY32">
        <v>1</v>
      </c>
      <c r="AZ32">
        <v>1</v>
      </c>
      <c r="BA32">
        <v>2</v>
      </c>
      <c r="BB32">
        <v>1</v>
      </c>
      <c r="BC32">
        <v>2</v>
      </c>
      <c r="BD3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40</v>
      </c>
      <c r="BE32">
        <v>1</v>
      </c>
      <c r="BF32">
        <v>1</v>
      </c>
      <c r="BG32">
        <v>0</v>
      </c>
      <c r="BH32">
        <v>1</v>
      </c>
      <c r="BI32">
        <v>1</v>
      </c>
      <c r="BJ32">
        <v>3</v>
      </c>
      <c r="BK32">
        <v>1</v>
      </c>
      <c r="BL32">
        <v>2</v>
      </c>
      <c r="BM32">
        <v>1</v>
      </c>
      <c r="BN32">
        <v>3</v>
      </c>
      <c r="BO32">
        <v>2</v>
      </c>
      <c r="BP32">
        <v>1</v>
      </c>
      <c r="BQ32">
        <v>2</v>
      </c>
      <c r="BR32">
        <v>3</v>
      </c>
      <c r="BS32">
        <v>1</v>
      </c>
      <c r="BT32">
        <v>2</v>
      </c>
      <c r="BU32">
        <v>2</v>
      </c>
      <c r="BV32">
        <v>1</v>
      </c>
      <c r="BW32">
        <v>0</v>
      </c>
      <c r="BX32">
        <v>2</v>
      </c>
      <c r="BY32">
        <f>_2022___Atividade_física__sintomas_de_ansiedade_e_depressão_e_qualidade_de_vida_e[[#This Row],[_18]]</f>
        <v>0</v>
      </c>
      <c r="BZ32">
        <v>1</v>
      </c>
      <c r="CA32">
        <v>2</v>
      </c>
      <c r="CB32" s="1">
        <f>SUM(BE32:BV32,_2022___Atividade_física__sintomas_de_ansiedade_e_depressão_e_qualidade_de_vida_e[[#This Row],[18 considerar essa]:[_20]])</f>
        <v>31</v>
      </c>
      <c r="CC32">
        <v>4</v>
      </c>
      <c r="CD32">
        <v>4</v>
      </c>
      <c r="CE32">
        <v>1</v>
      </c>
      <c r="CF32">
        <v>2</v>
      </c>
      <c r="CG32">
        <v>2</v>
      </c>
      <c r="CH32">
        <v>2</v>
      </c>
      <c r="CI32">
        <v>3</v>
      </c>
      <c r="CJ32">
        <v>2</v>
      </c>
      <c r="CK32">
        <v>3</v>
      </c>
      <c r="CL32">
        <v>3</v>
      </c>
      <c r="CM32">
        <v>3</v>
      </c>
      <c r="CN32">
        <v>2</v>
      </c>
      <c r="CO32">
        <v>1</v>
      </c>
      <c r="CP32">
        <v>1</v>
      </c>
      <c r="CQ32">
        <v>1</v>
      </c>
      <c r="CR32">
        <v>1</v>
      </c>
      <c r="CS32">
        <v>1</v>
      </c>
      <c r="CT32">
        <v>1</v>
      </c>
      <c r="CU32">
        <v>1</v>
      </c>
      <c r="CV32">
        <v>4</v>
      </c>
      <c r="CW32">
        <v>3</v>
      </c>
      <c r="CX32">
        <v>3</v>
      </c>
      <c r="CY32">
        <v>5</v>
      </c>
      <c r="CZ32">
        <v>4</v>
      </c>
      <c r="DA32">
        <v>4</v>
      </c>
      <c r="DB32">
        <v>5</v>
      </c>
      <c r="DC32">
        <v>5</v>
      </c>
      <c r="DD32">
        <v>4</v>
      </c>
      <c r="DE32">
        <v>2</v>
      </c>
      <c r="DF32">
        <v>5</v>
      </c>
      <c r="DG32">
        <v>2</v>
      </c>
      <c r="DH32">
        <v>3</v>
      </c>
      <c r="DI32">
        <v>2</v>
      </c>
      <c r="DJ32">
        <v>4</v>
      </c>
      <c r="DK32">
        <v>3</v>
      </c>
      <c r="DL32">
        <v>5</v>
      </c>
      <c r="DM32">
        <f>IF(CC32=1,5,IF(CC32=2,4.4,IF(CC32=3,3.4,IF(CC32=4,2,IF(CC32=5,1,IF(CC32&gt;5,"Inválido",0))))))</f>
        <v>2</v>
      </c>
      <c r="DN32">
        <f>IF(CD32&gt;5,"Inválido",CD32)</f>
        <v>4</v>
      </c>
      <c r="DO32" s="7">
        <f>IF(CE32&gt;3,"Inválido",CE32)</f>
        <v>1</v>
      </c>
      <c r="DP32" s="7">
        <f>IF(CF32&gt;3,"Inválido",CF32)</f>
        <v>2</v>
      </c>
      <c r="DQ32" s="6">
        <f>IF(CG32&gt;3,"Inválido",CG32)</f>
        <v>2</v>
      </c>
      <c r="DR32" s="6">
        <f>IF(CH32&gt;3,"Inválido",CH32)</f>
        <v>2</v>
      </c>
      <c r="DS32" s="6">
        <f>IF(CI32&gt;3,"Inválido",CI32)</f>
        <v>3</v>
      </c>
      <c r="DT32" s="6">
        <f>IF(CJ32&gt;3,"Inválido",CJ32)</f>
        <v>2</v>
      </c>
      <c r="DU32" s="6">
        <f>IF(CK32&gt;3,"Inválido",CK32)</f>
        <v>3</v>
      </c>
      <c r="DV32" s="6">
        <f>IF(CL32&gt;3,"Inválido",CL32)</f>
        <v>3</v>
      </c>
      <c r="DW32" s="6">
        <f>IF(CM32&gt;3,"Inválido",CM32)</f>
        <v>3</v>
      </c>
      <c r="DX32" s="6">
        <f>IF(CN32&gt;3,"Inválido",CN32)</f>
        <v>2</v>
      </c>
      <c r="DY32" s="8">
        <f>IF(CO32&gt;5, "INVALIDO",CO32)</f>
        <v>1</v>
      </c>
      <c r="DZ32" s="8">
        <f>IF(CP32&gt;5, "INVALIDO",CP32)</f>
        <v>1</v>
      </c>
      <c r="EA32" s="8">
        <f>IF(CQ32&gt;5, "INVALIDO",CQ32)</f>
        <v>1</v>
      </c>
      <c r="EB32" s="8">
        <f>IF(CR32&gt;5, "INVALIDO",CR32)</f>
        <v>1</v>
      </c>
      <c r="EC32" s="7">
        <f>IF(CR32&gt;5, "INVALIDO",CR32)</f>
        <v>1</v>
      </c>
      <c r="ED3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
        <f>IF(CC32=1,5,IF(CC32=2,4,IF(CC32=3,3,IF(CC32=4,2,IF(CC32=5,1,IF(CC32&gt;5,"Inválido",0))))))</f>
        <v>2</v>
      </c>
      <c r="EG32">
        <f>IF(CW32=1,6,IF(CW32=2,5.4,IF(CW32=3,4.2,IF(CW32=4,3.1,IF(CW32=5,2.2,IF(CW32=6,1,IF(CW32&gt;6,"Inválido",0)))))))</f>
        <v>4.2</v>
      </c>
      <c r="EH32">
        <f>IF(AND(CX32=1,CW32=1),6,IF(AND(CX32=1,CW32&lt;7),5,IF(AND(CX32&gt;1,CW32=1),"Inválido",IF(AND(CX32=2,CW32&lt;7),4,IF(AND(CX32=3,CW32&lt;7),3,IF(AND(CX32=4,CW32&lt;7),2,IF(AND(CX32=5,CW32&lt;7),1,0)))))))</f>
        <v>3</v>
      </c>
      <c r="EI32">
        <f>IF(CV32=1,6,IF(CV32=2,5,IF(CV32=3,3,IF(CV32=4,3,IF(CV32=5,2,IF(CV32=6,1,IF(CV32&gt;6,"iNVÁLIDO",0)))))))</f>
        <v>3</v>
      </c>
      <c r="EJ32" s="7">
        <f>IF(CZ32&gt;6,"Inválido",CZ32)</f>
        <v>4</v>
      </c>
      <c r="EK32" s="7">
        <f>IF(DA32&gt;6,"Inválido",DA32)</f>
        <v>4</v>
      </c>
      <c r="EL32">
        <f>IF(DB32=1,6,IF(DB32=2,5,IF(DB32=3,3,IF(DB32=4,3,IF(DB32=5,2,IF(DB32=6,1,IF(DB32&gt;6,"iNVÁLIDO",0)))))))</f>
        <v>2</v>
      </c>
      <c r="EM32">
        <f>IF(DC32=1,6,IF(DC32=2,5,IF(DC32=3,3,IF(DC32=4,3,IF(DC32=5,2,IF(DC32=6,1,IF(DC32&gt;6,"iNVÁLIDO",0)))))))</f>
        <v>2</v>
      </c>
      <c r="EN32" s="7">
        <f>IF(DD32&gt;6,"Inválido",DD32)</f>
        <v>4</v>
      </c>
      <c r="EO32">
        <f>IF(DE32&gt;6,"Inválido",DE32)</f>
        <v>2</v>
      </c>
      <c r="EP32">
        <f>IF(DF32=1,6,IF(DF32=2,5,IF(DF32=3,3,IF(DF32=4,3,IF(DF32=5,2,IF(DF32=6,1,IF(DF32&gt;6,"iNVÁLIDO",0)))))))</f>
        <v>2</v>
      </c>
      <c r="EQ32" s="7">
        <f>IF(DG32&gt;6,"Inválido",DG32)</f>
        <v>2</v>
      </c>
      <c r="ER32">
        <f>IF(DH32&gt;5,"Inválido",DH32)</f>
        <v>3</v>
      </c>
      <c r="ES32">
        <f>IF(DI32&gt;5,"Inválido",DI32)</f>
        <v>2</v>
      </c>
      <c r="ET32">
        <f>IF(DJ32=1,5,IF(DJ32=2,4,IF(DJ32=3,3,IF(DJ32=4,2,IF(DJ32=5,1,IF(DJ32&gt;5,"Inválido",0))))))</f>
        <v>2</v>
      </c>
      <c r="EU32">
        <f>IF(DK32&gt;5,"Inválido",DK32)</f>
        <v>3</v>
      </c>
      <c r="EV32">
        <f>IF(DL32=1,5,IF(DL32=2,4,IF(DL32=3,3,IF(DL32=4,2,IF(DL32=5,1,IF(DL32&gt;5,"Inválido",0))))))</f>
        <v>1</v>
      </c>
      <c r="EW32" s="7">
        <f>SUM(DO32,DP32,DQ32,DR32,DS32,DT32,DU32,DV32,DW32,DX32)</f>
        <v>23</v>
      </c>
      <c r="EX32" s="7">
        <f>(EW32-10)/20*100</f>
        <v>65</v>
      </c>
      <c r="EY32">
        <f>SUM(DY32,DZ32,EA32,EB32)</f>
        <v>4</v>
      </c>
      <c r="EZ32">
        <f>(_2022___Atividade_física__sintomas_de_ansiedade_e_depressão_e_qualidade_de_vida_e[[#This Row],[Aspecto físico]]-4)/4*100</f>
        <v>0</v>
      </c>
      <c r="FA32">
        <f>SUM(EG32,EH32)</f>
        <v>7.2</v>
      </c>
      <c r="FB32">
        <f>(FA32-2)/10*100</f>
        <v>52</v>
      </c>
      <c r="FC32">
        <f>SUM(DM32,ES32,ET32,EU32,EV32)</f>
        <v>10</v>
      </c>
      <c r="FD32" s="7">
        <f>(FC32-5)/20*100</f>
        <v>25</v>
      </c>
      <c r="FE32">
        <f>SUM(EI32,EM32,EO32,EQ32)</f>
        <v>9</v>
      </c>
      <c r="FF32" s="7">
        <f>(FE32-4)/20*100</f>
        <v>25</v>
      </c>
      <c r="FG32">
        <f>SUM(EF32,ER32)</f>
        <v>5</v>
      </c>
      <c r="FH32">
        <f>(FG32-2)/8*100</f>
        <v>37.5</v>
      </c>
      <c r="FI32">
        <f>SUM(EC32,ED32,EE32)</f>
        <v>3</v>
      </c>
      <c r="FJ32" s="7">
        <f>(FI32-3)/3*100</f>
        <v>0</v>
      </c>
      <c r="FK32">
        <f>SUM(EJ32,EK32,EL32,EN32,EP32)</f>
        <v>16</v>
      </c>
      <c r="FL32">
        <f>(FK32-5)/25*100</f>
        <v>44</v>
      </c>
      <c r="FM32">
        <f t="shared" si="0"/>
        <v>4</v>
      </c>
      <c r="FN32" s="7">
        <f t="shared" si="1"/>
        <v>35.5</v>
      </c>
      <c r="FO32" s="7">
        <f t="shared" si="2"/>
        <v>26.625</v>
      </c>
    </row>
    <row r="33" spans="1:171" ht="15" thickBot="1" x14ac:dyDescent="0.35">
      <c r="A33" t="s">
        <v>171</v>
      </c>
      <c r="B33" t="s">
        <v>172</v>
      </c>
      <c r="C33" t="s">
        <v>68</v>
      </c>
      <c r="D33" s="5">
        <v>38136</v>
      </c>
      <c r="E33" s="5">
        <v>44682</v>
      </c>
      <c r="F33" s="1">
        <f>DATEDIF(D32,E32,"Y")</f>
        <v>24</v>
      </c>
      <c r="G33">
        <v>2</v>
      </c>
      <c r="H33">
        <v>2</v>
      </c>
      <c r="I33" t="s">
        <v>131</v>
      </c>
      <c r="J33">
        <v>1</v>
      </c>
      <c r="K33">
        <v>1</v>
      </c>
      <c r="L33" t="s">
        <v>100</v>
      </c>
      <c r="M33" s="1">
        <v>1</v>
      </c>
      <c r="N33">
        <v>3</v>
      </c>
      <c r="O33">
        <v>3</v>
      </c>
      <c r="P33" t="s">
        <v>81</v>
      </c>
      <c r="Q33" s="16">
        <v>2</v>
      </c>
      <c r="R33">
        <v>2</v>
      </c>
      <c r="S33">
        <v>1</v>
      </c>
      <c r="T33">
        <v>2</v>
      </c>
      <c r="U33" t="s">
        <v>86</v>
      </c>
      <c r="V33">
        <v>4</v>
      </c>
      <c r="W33">
        <v>20</v>
      </c>
      <c r="X3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80</v>
      </c>
      <c r="Y33">
        <v>0</v>
      </c>
      <c r="Z33">
        <v>0</v>
      </c>
      <c r="AA3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
        <v>0</v>
      </c>
      <c r="AC33">
        <v>0</v>
      </c>
      <c r="AD3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
        <v>11</v>
      </c>
      <c r="AF33">
        <v>20</v>
      </c>
      <c r="AG33" s="1">
        <f>AVERAGE(_2022___Atividade_física__sintomas_de_ansiedade_e_depressão_e_qualidade_de_vida_e[[#This Row],[a.	Quantas horas no total você gasta sentado durante um dia de semana? ]:[b.	Quantas horas no total você gasta sentado durante um dia de fim de semana?]])</f>
        <v>15.5</v>
      </c>
      <c r="AH33" s="1">
        <f>_2022___Atividade_física__sintomas_de_ansiedade_e_depressão_e_qualidade_de_vida_e[[#This Row],[AFV por semana]]+_2022___Atividade_física__sintomas_de_ansiedade_e_depressão_e_qualidade_de_vida_e[[#This Row],[Média AFM na semana]]</f>
        <v>0</v>
      </c>
      <c r="AI33">
        <v>2</v>
      </c>
      <c r="AJ33">
        <v>2</v>
      </c>
      <c r="AK33">
        <v>3</v>
      </c>
      <c r="AL33">
        <v>2</v>
      </c>
      <c r="AM33">
        <v>3</v>
      </c>
      <c r="AN33">
        <v>3</v>
      </c>
      <c r="AO33">
        <v>3</v>
      </c>
      <c r="AP33">
        <v>3</v>
      </c>
      <c r="AQ33">
        <v>2</v>
      </c>
      <c r="AR33">
        <v>3</v>
      </c>
      <c r="AS33">
        <v>3</v>
      </c>
      <c r="AT33">
        <v>3</v>
      </c>
      <c r="AU33">
        <v>3</v>
      </c>
      <c r="AV33">
        <v>3</v>
      </c>
      <c r="AW33">
        <v>3</v>
      </c>
      <c r="AX33">
        <v>0</v>
      </c>
      <c r="AY33">
        <v>2</v>
      </c>
      <c r="AZ33">
        <v>3</v>
      </c>
      <c r="BA33">
        <v>1</v>
      </c>
      <c r="BB33">
        <v>1</v>
      </c>
      <c r="BC33">
        <v>3</v>
      </c>
      <c r="BD3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51</v>
      </c>
      <c r="BE33">
        <v>1</v>
      </c>
      <c r="BF33">
        <v>0</v>
      </c>
      <c r="BG33">
        <v>0</v>
      </c>
      <c r="BH33">
        <v>1</v>
      </c>
      <c r="BI33">
        <v>1</v>
      </c>
      <c r="BJ33">
        <v>0</v>
      </c>
      <c r="BK33">
        <v>1</v>
      </c>
      <c r="BL33">
        <v>1</v>
      </c>
      <c r="BM33">
        <v>3</v>
      </c>
      <c r="BN33">
        <v>3</v>
      </c>
      <c r="BO33">
        <v>3</v>
      </c>
      <c r="BP33">
        <v>1</v>
      </c>
      <c r="BQ33">
        <v>0</v>
      </c>
      <c r="BR33">
        <v>3</v>
      </c>
      <c r="BS33">
        <v>0</v>
      </c>
      <c r="BT33">
        <v>1</v>
      </c>
      <c r="BU33">
        <v>0</v>
      </c>
      <c r="BV33">
        <v>3</v>
      </c>
      <c r="BW33">
        <v>3</v>
      </c>
      <c r="BX33">
        <v>1</v>
      </c>
      <c r="BY33">
        <v>0</v>
      </c>
      <c r="BZ33">
        <v>1</v>
      </c>
      <c r="CA33">
        <v>0</v>
      </c>
      <c r="CB33" s="1">
        <f>SUM(BE33:BV33,_2022___Atividade_física__sintomas_de_ansiedade_e_depressão_e_qualidade_de_vida_e[[#This Row],[18 considerar essa]:[_20]])</f>
        <v>23</v>
      </c>
      <c r="CC33">
        <v>3</v>
      </c>
      <c r="CD33">
        <v>5</v>
      </c>
      <c r="CE33">
        <v>2</v>
      </c>
      <c r="CF33">
        <v>3</v>
      </c>
      <c r="CG33">
        <v>3</v>
      </c>
      <c r="CH33">
        <v>3</v>
      </c>
      <c r="CI33">
        <v>3</v>
      </c>
      <c r="CJ33">
        <v>2</v>
      </c>
      <c r="CK33">
        <v>3</v>
      </c>
      <c r="CL33">
        <v>3</v>
      </c>
      <c r="CM33">
        <v>3</v>
      </c>
      <c r="CN33">
        <v>3</v>
      </c>
      <c r="CO33">
        <v>2</v>
      </c>
      <c r="CP33">
        <v>2</v>
      </c>
      <c r="CQ33">
        <v>2</v>
      </c>
      <c r="CR33">
        <v>2</v>
      </c>
      <c r="CS33">
        <v>2</v>
      </c>
      <c r="CT33">
        <v>2</v>
      </c>
      <c r="CU33">
        <v>2</v>
      </c>
      <c r="CV33">
        <v>3</v>
      </c>
      <c r="CW33">
        <v>3</v>
      </c>
      <c r="CX33">
        <v>3</v>
      </c>
      <c r="CY33">
        <v>4</v>
      </c>
      <c r="CZ33">
        <v>4</v>
      </c>
      <c r="DA33">
        <v>4</v>
      </c>
      <c r="DB33">
        <v>4</v>
      </c>
      <c r="DC33">
        <v>4</v>
      </c>
      <c r="DD33">
        <v>3</v>
      </c>
      <c r="DE33">
        <v>4</v>
      </c>
      <c r="DF33">
        <v>2</v>
      </c>
      <c r="DG33">
        <v>2</v>
      </c>
      <c r="DH33">
        <v>3</v>
      </c>
      <c r="DI33">
        <v>3</v>
      </c>
      <c r="DJ33">
        <v>3</v>
      </c>
      <c r="DK33">
        <v>3</v>
      </c>
      <c r="DL33">
        <v>3</v>
      </c>
      <c r="DM33">
        <f>IF(CC33=1,5,IF(CC33=2,4.4,IF(CC33=3,3.4,IF(CC33=4,2,IF(CC33=5,1,IF(CC33&gt;5,"Inválido",0))))))</f>
        <v>3.4</v>
      </c>
      <c r="DN33">
        <f>IF(CD33&gt;5,"Inválido",CD33)</f>
        <v>5</v>
      </c>
      <c r="DO33" s="7">
        <f>IF(CE33&gt;3,"Inválido",CE33)</f>
        <v>2</v>
      </c>
      <c r="DP33" s="7">
        <f>IF(CF33&gt;3,"Inválido",CF33)</f>
        <v>3</v>
      </c>
      <c r="DQ33" s="6">
        <f>IF(CG33&gt;3,"Inválido",CG33)</f>
        <v>3</v>
      </c>
      <c r="DR33" s="6">
        <f>IF(CH33&gt;3,"Inválido",CH33)</f>
        <v>3</v>
      </c>
      <c r="DS33" s="6">
        <f>IF(CI33&gt;3,"Inválido",CI33)</f>
        <v>3</v>
      </c>
      <c r="DT33" s="6">
        <f>IF(CJ33&gt;3,"Inválido",CJ33)</f>
        <v>2</v>
      </c>
      <c r="DU33" s="6">
        <f>IF(CK33&gt;3,"Inválido",CK33)</f>
        <v>3</v>
      </c>
      <c r="DV33" s="6">
        <f>IF(CL33&gt;3,"Inválido",CL33)</f>
        <v>3</v>
      </c>
      <c r="DW33" s="6">
        <f>IF(CM33&gt;3,"Inválido",CM33)</f>
        <v>3</v>
      </c>
      <c r="DX33" s="6">
        <f>IF(CN33&gt;3,"Inválido",CN33)</f>
        <v>3</v>
      </c>
      <c r="DY33" s="8">
        <f>IF(CO33&gt;5, "INVALIDO",CO33)</f>
        <v>2</v>
      </c>
      <c r="DZ33" s="8">
        <f>IF(CP33&gt;5, "INVALIDO",CP33)</f>
        <v>2</v>
      </c>
      <c r="EA33" s="8">
        <f>IF(CQ33&gt;5, "INVALIDO",CQ33)</f>
        <v>2</v>
      </c>
      <c r="EB33" s="8">
        <f>IF(CR33&gt;5, "INVALIDO",CR33)</f>
        <v>2</v>
      </c>
      <c r="EC33" s="7">
        <f>IF(CR33&gt;5, "INVALIDO",CR33)</f>
        <v>2</v>
      </c>
      <c r="ED3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
        <f>IF(CC33=1,5,IF(CC33=2,4,IF(CC33=3,3,IF(CC33=4,2,IF(CC33=5,1,IF(CC33&gt;5,"Inválido",0))))))</f>
        <v>3</v>
      </c>
      <c r="EG33">
        <f>IF(CW33=1,6,IF(CW33=2,5.4,IF(CW33=3,4.2,IF(CW33=4,3.1,IF(CW33=5,2.2,IF(CW33=6,1,IF(CW33&gt;6,"Inválido",0)))))))</f>
        <v>4.2</v>
      </c>
      <c r="EH33">
        <f>IF(AND(CX33=1,CW33=1),6,IF(AND(CX33=1,CW33&lt;7),5,IF(AND(CX33&gt;1,CW33=1),"Inválido",IF(AND(CX33=2,CW33&lt;7),4,IF(AND(CX33=3,CW33&lt;7),3,IF(AND(CX33=4,CW33&lt;7),2,IF(AND(CX33=5,CW33&lt;7),1,0)))))))</f>
        <v>3</v>
      </c>
      <c r="EI33">
        <f>IF(CV33=1,6,IF(CV33=2,5,IF(CV33=3,3,IF(CV33=4,3,IF(CV33=5,2,IF(CV33=6,1,IF(CV33&gt;6,"iNVÁLIDO",0)))))))</f>
        <v>3</v>
      </c>
      <c r="EJ33" s="7">
        <f>IF(CZ33&gt;6,"Inválido",CZ33)</f>
        <v>4</v>
      </c>
      <c r="EK33" s="7">
        <f>IF(DA33&gt;6,"Inválido",DA33)</f>
        <v>4</v>
      </c>
      <c r="EL33">
        <f>IF(DB33=1,6,IF(DB33=2,5,IF(DB33=3,3,IF(DB33=4,3,IF(DB33=5,2,IF(DB33=6,1,IF(DB33&gt;6,"iNVÁLIDO",0)))))))</f>
        <v>3</v>
      </c>
      <c r="EM33">
        <f>IF(DC33=1,6,IF(DC33=2,5,IF(DC33=3,3,IF(DC33=4,3,IF(DC33=5,2,IF(DC33=6,1,IF(DC33&gt;6,"iNVÁLIDO",0)))))))</f>
        <v>3</v>
      </c>
      <c r="EN33" s="7">
        <f>IF(DD33&gt;6,"Inválido",DD33)</f>
        <v>3</v>
      </c>
      <c r="EO33">
        <f>IF(DE33&gt;6,"Inválido",DE33)</f>
        <v>4</v>
      </c>
      <c r="EP33">
        <f>IF(DF33=1,6,IF(DF33=2,5,IF(DF33=3,3,IF(DF33=4,3,IF(DF33=5,2,IF(DF33=6,1,IF(DF33&gt;6,"iNVÁLIDO",0)))))))</f>
        <v>5</v>
      </c>
      <c r="EQ33" s="7">
        <f>IF(DG33&gt;6,"Inválido",DG33)</f>
        <v>2</v>
      </c>
      <c r="ER33">
        <f>IF(DH33&gt;5,"Inválido",DH33)</f>
        <v>3</v>
      </c>
      <c r="ES33">
        <f>IF(DI33&gt;5,"Inválido",DI33)</f>
        <v>3</v>
      </c>
      <c r="ET33">
        <f>IF(DJ33=1,5,IF(DJ33=2,4,IF(DJ33=3,3,IF(DJ33=4,2,IF(DJ33=5,1,IF(DJ33&gt;5,"Inválido",0))))))</f>
        <v>3</v>
      </c>
      <c r="EU33">
        <f>IF(DK33&gt;5,"Inválido",DK33)</f>
        <v>3</v>
      </c>
      <c r="EV33">
        <f>IF(DL33=1,5,IF(DL33=2,4,IF(DL33=3,3,IF(DL33=4,2,IF(DL33=5,1,IF(DL33&gt;5,"Inválido",0))))))</f>
        <v>3</v>
      </c>
      <c r="EW33" s="7">
        <f>SUM(DO33,DP33,DQ33,DR33,DS33,DT33,DU33,DV33,DW33,DX33)</f>
        <v>28</v>
      </c>
      <c r="EX33" s="7">
        <f>(EW33-10)/20*100</f>
        <v>90</v>
      </c>
      <c r="EY33">
        <f>SUM(DY33,DZ33,EA33,EB33)</f>
        <v>8</v>
      </c>
      <c r="EZ33">
        <f>(_2022___Atividade_física__sintomas_de_ansiedade_e_depressão_e_qualidade_de_vida_e[[#This Row],[Aspecto físico]]-4)/4*100</f>
        <v>100</v>
      </c>
      <c r="FA33">
        <f>SUM(EG33,EH33)</f>
        <v>7.2</v>
      </c>
      <c r="FB33">
        <f>(FA33-2)/10*100</f>
        <v>52</v>
      </c>
      <c r="FC33">
        <f>SUM(DM33,ES33,ET33,EU33,EV33)</f>
        <v>15.4</v>
      </c>
      <c r="FD33" s="7">
        <f>(FC33-5)/20*100</f>
        <v>52</v>
      </c>
      <c r="FE33">
        <f>SUM(EI33,EM33,EO33,EQ33)</f>
        <v>12</v>
      </c>
      <c r="FF33" s="7">
        <f>(FE33-4)/20*100</f>
        <v>40</v>
      </c>
      <c r="FG33">
        <f>SUM(EF33,ER33)</f>
        <v>6</v>
      </c>
      <c r="FH33">
        <f>(FG33-2)/8*100</f>
        <v>50</v>
      </c>
      <c r="FI33">
        <f>SUM(EC33,ED33,EE33)</f>
        <v>6</v>
      </c>
      <c r="FJ33" s="7">
        <f>(FI33-3)/3*100</f>
        <v>100</v>
      </c>
      <c r="FK33">
        <f>SUM(EJ33,EK33,EL33,EN33,EP33)</f>
        <v>19</v>
      </c>
      <c r="FL33">
        <f>(FK33-5)/25*100</f>
        <v>56.000000000000007</v>
      </c>
      <c r="FM33">
        <f t="shared" si="0"/>
        <v>5</v>
      </c>
      <c r="FN33" s="7">
        <f t="shared" si="1"/>
        <v>73.5</v>
      </c>
      <c r="FO33" s="7">
        <f t="shared" si="2"/>
        <v>61.5</v>
      </c>
    </row>
    <row r="34" spans="1:171" ht="15" thickBot="1" x14ac:dyDescent="0.35">
      <c r="A34" t="s">
        <v>188</v>
      </c>
      <c r="B34" t="s">
        <v>189</v>
      </c>
      <c r="C34" t="s">
        <v>68</v>
      </c>
      <c r="D34" s="5">
        <v>27642</v>
      </c>
      <c r="E34" s="5">
        <v>44682</v>
      </c>
      <c r="F34" s="1">
        <f>DATEDIF(D33,E33,"Y")</f>
        <v>17</v>
      </c>
      <c r="G34">
        <v>1</v>
      </c>
      <c r="H34">
        <v>2</v>
      </c>
      <c r="I34" t="s">
        <v>131</v>
      </c>
      <c r="J34">
        <v>10</v>
      </c>
      <c r="K34">
        <v>2</v>
      </c>
      <c r="L34" t="s">
        <v>190</v>
      </c>
      <c r="M34" s="1">
        <v>2</v>
      </c>
      <c r="N34">
        <v>1</v>
      </c>
      <c r="O34">
        <v>1</v>
      </c>
      <c r="P34" t="s">
        <v>81</v>
      </c>
      <c r="Q34" s="16">
        <v>2</v>
      </c>
      <c r="R34">
        <v>2</v>
      </c>
      <c r="S34">
        <v>2</v>
      </c>
      <c r="T34">
        <v>2</v>
      </c>
      <c r="U34" t="s">
        <v>86</v>
      </c>
      <c r="V34">
        <v>0</v>
      </c>
      <c r="W34">
        <v>15</v>
      </c>
      <c r="X3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4">
        <v>1</v>
      </c>
      <c r="Z34">
        <v>20</v>
      </c>
      <c r="AA3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v>
      </c>
      <c r="AB34">
        <v>1</v>
      </c>
      <c r="AC34">
        <v>20</v>
      </c>
      <c r="AD3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20</v>
      </c>
      <c r="AE34">
        <v>10</v>
      </c>
      <c r="AF34">
        <v>7</v>
      </c>
      <c r="AG34" s="1">
        <f>AVERAGE(_2022___Atividade_física__sintomas_de_ansiedade_e_depressão_e_qualidade_de_vida_e[[#This Row],[a.	Quantas horas no total você gasta sentado durante um dia de semana? ]:[b.	Quantas horas no total você gasta sentado durante um dia de fim de semana?]])</f>
        <v>8.5</v>
      </c>
      <c r="AH34" s="1">
        <f>_2022___Atividade_física__sintomas_de_ansiedade_e_depressão_e_qualidade_de_vida_e[[#This Row],[AFV por semana]]+_2022___Atividade_física__sintomas_de_ansiedade_e_depressão_e_qualidade_de_vida_e[[#This Row],[Média AFM na semana]]</f>
        <v>40</v>
      </c>
      <c r="AI34">
        <v>0</v>
      </c>
      <c r="AJ34">
        <v>0</v>
      </c>
      <c r="AK34">
        <v>0</v>
      </c>
      <c r="AL34">
        <v>1</v>
      </c>
      <c r="AM34">
        <v>1</v>
      </c>
      <c r="AN34">
        <v>0</v>
      </c>
      <c r="AO34">
        <v>0</v>
      </c>
      <c r="AP34">
        <v>1</v>
      </c>
      <c r="AQ34">
        <v>0</v>
      </c>
      <c r="AR34">
        <v>2</v>
      </c>
      <c r="AS34">
        <v>0</v>
      </c>
      <c r="AT34">
        <v>0</v>
      </c>
      <c r="AU34">
        <v>0</v>
      </c>
      <c r="AV34">
        <v>1</v>
      </c>
      <c r="AW34">
        <v>0</v>
      </c>
      <c r="AX34">
        <v>0</v>
      </c>
      <c r="AY34">
        <v>0</v>
      </c>
      <c r="AZ34">
        <v>0</v>
      </c>
      <c r="BA34">
        <v>0</v>
      </c>
      <c r="BB34">
        <v>0</v>
      </c>
      <c r="BC34">
        <v>0</v>
      </c>
      <c r="BD3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34">
        <v>1</v>
      </c>
      <c r="BF34">
        <v>0</v>
      </c>
      <c r="BG34">
        <v>0</v>
      </c>
      <c r="BH34">
        <v>1</v>
      </c>
      <c r="BI34">
        <v>0</v>
      </c>
      <c r="BJ34">
        <v>1</v>
      </c>
      <c r="BK34">
        <v>1</v>
      </c>
      <c r="BL34">
        <v>1</v>
      </c>
      <c r="BM34">
        <v>0</v>
      </c>
      <c r="BN34">
        <v>0</v>
      </c>
      <c r="BO34">
        <v>1</v>
      </c>
      <c r="BP34">
        <v>1</v>
      </c>
      <c r="BQ34">
        <v>1</v>
      </c>
      <c r="BR34">
        <v>1</v>
      </c>
      <c r="BS34">
        <v>1</v>
      </c>
      <c r="BT34">
        <v>2</v>
      </c>
      <c r="BU34">
        <v>1</v>
      </c>
      <c r="BV34">
        <v>1</v>
      </c>
      <c r="BW34">
        <v>0</v>
      </c>
      <c r="BX34">
        <v>1</v>
      </c>
      <c r="BY34">
        <v>0</v>
      </c>
      <c r="BZ34">
        <v>1</v>
      </c>
      <c r="CA34">
        <v>1</v>
      </c>
      <c r="CB34" s="1">
        <f>SUM(BE34:BV34,_2022___Atividade_física__sintomas_de_ansiedade_e_depressão_e_qualidade_de_vida_e[[#This Row],[18 considerar essa]:[_20]])</f>
        <v>16</v>
      </c>
      <c r="CC34">
        <v>3</v>
      </c>
      <c r="CD34">
        <v>3</v>
      </c>
      <c r="CE34">
        <v>2</v>
      </c>
      <c r="CF34">
        <v>1</v>
      </c>
      <c r="CG34">
        <v>1</v>
      </c>
      <c r="CH34">
        <v>1</v>
      </c>
      <c r="CI34">
        <v>1</v>
      </c>
      <c r="CJ34">
        <v>2</v>
      </c>
      <c r="CK34">
        <v>2</v>
      </c>
      <c r="CL34">
        <v>3</v>
      </c>
      <c r="CM34">
        <v>2</v>
      </c>
      <c r="CN34">
        <v>1</v>
      </c>
      <c r="CO34">
        <v>1</v>
      </c>
      <c r="CP34">
        <v>1</v>
      </c>
      <c r="CQ34">
        <v>1</v>
      </c>
      <c r="CR34">
        <v>1</v>
      </c>
      <c r="CS34">
        <v>1</v>
      </c>
      <c r="CT34">
        <v>1</v>
      </c>
      <c r="CU34">
        <v>1</v>
      </c>
      <c r="CV34">
        <v>3</v>
      </c>
      <c r="CW34">
        <v>3</v>
      </c>
      <c r="CX34">
        <v>1</v>
      </c>
      <c r="CY34">
        <v>5</v>
      </c>
      <c r="CZ34">
        <v>2</v>
      </c>
      <c r="DA34">
        <v>4</v>
      </c>
      <c r="DB34">
        <v>4</v>
      </c>
      <c r="DC34">
        <v>5</v>
      </c>
      <c r="DD34">
        <v>5</v>
      </c>
      <c r="DE34">
        <v>5</v>
      </c>
      <c r="DF34">
        <v>4</v>
      </c>
      <c r="DG34">
        <v>5</v>
      </c>
      <c r="DH34">
        <v>3</v>
      </c>
      <c r="DI34">
        <v>2</v>
      </c>
      <c r="DJ34">
        <v>2</v>
      </c>
      <c r="DK34">
        <v>2</v>
      </c>
      <c r="DL34">
        <v>1</v>
      </c>
      <c r="DM34">
        <f>IF(CC34=1,5,IF(CC34=2,4.4,IF(CC34=3,3.4,IF(CC34=4,2,IF(CC34=5,1,IF(CC34&gt;5,"Inválido",0))))))</f>
        <v>3.4</v>
      </c>
      <c r="DN34">
        <f>IF(CD34&gt;5,"Inválido",CD34)</f>
        <v>3</v>
      </c>
      <c r="DO34" s="7">
        <f>IF(CE34&gt;3,"Inválido",CE34)</f>
        <v>2</v>
      </c>
      <c r="DP34" s="7">
        <f>IF(CF34&gt;3,"Inválido",CF34)</f>
        <v>1</v>
      </c>
      <c r="DQ34" s="6">
        <f>IF(CG34&gt;3,"Inválido",CG34)</f>
        <v>1</v>
      </c>
      <c r="DR34" s="6">
        <f>IF(CH34&gt;3,"Inválido",CH34)</f>
        <v>1</v>
      </c>
      <c r="DS34" s="6">
        <f>IF(CI34&gt;3,"Inválido",CI34)</f>
        <v>1</v>
      </c>
      <c r="DT34" s="6">
        <f>IF(CJ34&gt;3,"Inválido",CJ34)</f>
        <v>2</v>
      </c>
      <c r="DU34" s="6">
        <f>IF(CK34&gt;3,"Inválido",CK34)</f>
        <v>2</v>
      </c>
      <c r="DV34" s="6">
        <f>IF(CL34&gt;3,"Inválido",CL34)</f>
        <v>3</v>
      </c>
      <c r="DW34" s="6">
        <f>IF(CM34&gt;3,"Inválido",CM34)</f>
        <v>2</v>
      </c>
      <c r="DX34" s="6">
        <f>IF(CN34&gt;3,"Inválido",CN34)</f>
        <v>1</v>
      </c>
      <c r="DY34" s="8">
        <f>IF(CO34&gt;5, "INVALIDO",CO34)</f>
        <v>1</v>
      </c>
      <c r="DZ34" s="8">
        <f>IF(CP34&gt;5, "INVALIDO",CP34)</f>
        <v>1</v>
      </c>
      <c r="EA34" s="8">
        <f>IF(CQ34&gt;5, "INVALIDO",CQ34)</f>
        <v>1</v>
      </c>
      <c r="EB34" s="8">
        <f>IF(CR34&gt;5, "INVALIDO",CR34)</f>
        <v>1</v>
      </c>
      <c r="EC34" s="7">
        <f>IF(CR34&gt;5, "INVALIDO",CR34)</f>
        <v>1</v>
      </c>
      <c r="ED3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
        <f>IF(CC34=1,5,IF(CC34=2,4,IF(CC34=3,3,IF(CC34=4,2,IF(CC34=5,1,IF(CC34&gt;5,"Inválido",0))))))</f>
        <v>3</v>
      </c>
      <c r="EG34">
        <f>IF(CW34=1,6,IF(CW34=2,5.4,IF(CW34=3,4.2,IF(CW34=4,3.1,IF(CW34=5,2.2,IF(CW34=6,1,IF(CW34&gt;6,"Inválido",0)))))))</f>
        <v>4.2</v>
      </c>
      <c r="EH34">
        <f>IF(AND(CX34=1,CW34=1),6,IF(AND(CX34=1,CW34&lt;7),5,IF(AND(CX34&gt;1,CW34=1),"Inválido",IF(AND(CX34=2,CW34&lt;7),4,IF(AND(CX34=3,CW34&lt;7),3,IF(AND(CX34=4,CW34&lt;7),2,IF(AND(CX34=5,CW34&lt;7),1,0)))))))</f>
        <v>5</v>
      </c>
      <c r="EI34">
        <f>IF(CV34=1,6,IF(CV34=2,5,IF(CV34=3,3,IF(CV34=4,3,IF(CV34=5,2,IF(CV34=6,1,IF(CV34&gt;6,"iNVÁLIDO",0)))))))</f>
        <v>3</v>
      </c>
      <c r="EJ34" s="7">
        <f>IF(CZ34&gt;6,"Inválido",CZ34)</f>
        <v>2</v>
      </c>
      <c r="EK34" s="7">
        <f>IF(DA34&gt;6,"Inválido",DA34)</f>
        <v>4</v>
      </c>
      <c r="EL34">
        <f>IF(DB34=1,6,IF(DB34=2,5,IF(DB34=3,3,IF(DB34=4,3,IF(DB34=5,2,IF(DB34=6,1,IF(DB34&gt;6,"iNVÁLIDO",0)))))))</f>
        <v>3</v>
      </c>
      <c r="EM34">
        <f>IF(DC34=1,6,IF(DC34=2,5,IF(DC34=3,3,IF(DC34=4,3,IF(DC34=5,2,IF(DC34=6,1,IF(DC34&gt;6,"iNVÁLIDO",0)))))))</f>
        <v>2</v>
      </c>
      <c r="EN34" s="7">
        <f>IF(DD34&gt;6,"Inválido",DD34)</f>
        <v>5</v>
      </c>
      <c r="EO34">
        <f>IF(DE34&gt;6,"Inválido",DE34)</f>
        <v>5</v>
      </c>
      <c r="EP34">
        <f>IF(DF34=1,6,IF(DF34=2,5,IF(DF34=3,3,IF(DF34=4,3,IF(DF34=5,2,IF(DF34=6,1,IF(DF34&gt;6,"iNVÁLIDO",0)))))))</f>
        <v>3</v>
      </c>
      <c r="EQ34" s="7">
        <f>IF(DG34&gt;6,"Inválido",DG34)</f>
        <v>5</v>
      </c>
      <c r="ER34">
        <f>IF(DH34&gt;5,"Inválido",DH34)</f>
        <v>3</v>
      </c>
      <c r="ES34">
        <f>IF(DI34&gt;5,"Inválido",DI34)</f>
        <v>2</v>
      </c>
      <c r="ET34">
        <f>IF(DJ34=1,5,IF(DJ34=2,4,IF(DJ34=3,3,IF(DJ34=4,2,IF(DJ34=5,1,IF(DJ34&gt;5,"Inválido",0))))))</f>
        <v>4</v>
      </c>
      <c r="EU34">
        <f>IF(DK34&gt;5,"Inválido",DK34)</f>
        <v>2</v>
      </c>
      <c r="EV34">
        <f>IF(DL34=1,5,IF(DL34=2,4,IF(DL34=3,3,IF(DL34=4,2,IF(DL34=5,1,IF(DL34&gt;5,"Inválido",0))))))</f>
        <v>5</v>
      </c>
      <c r="EW34" s="7">
        <f>SUM(DO34,DP34,DQ34,DR34,DS34,DT34,DU34,DV34,DW34,DX34)</f>
        <v>16</v>
      </c>
      <c r="EX34" s="7">
        <f>(EW34-10)/20*100</f>
        <v>30</v>
      </c>
      <c r="EY34">
        <f>SUM(DY34,DZ34,EA34,EB34)</f>
        <v>4</v>
      </c>
      <c r="EZ34">
        <f>(_2022___Atividade_física__sintomas_de_ansiedade_e_depressão_e_qualidade_de_vida_e[[#This Row],[Aspecto físico]]-4)/4*100</f>
        <v>0</v>
      </c>
      <c r="FA34">
        <f>SUM(EG34,EH34)</f>
        <v>9.1999999999999993</v>
      </c>
      <c r="FB34">
        <f>(FA34-2)/10*100</f>
        <v>72</v>
      </c>
      <c r="FC34">
        <f>SUM(DM34,ES34,ET34,EU34,EV34)</f>
        <v>16.399999999999999</v>
      </c>
      <c r="FD34" s="7">
        <f>(FC34-5)/20*100</f>
        <v>56.999999999999993</v>
      </c>
      <c r="FE34">
        <f>SUM(EI34,EM34,EO34,EQ34)</f>
        <v>15</v>
      </c>
      <c r="FF34" s="7">
        <f>(FE34-4)/20*100</f>
        <v>55.000000000000007</v>
      </c>
      <c r="FG34">
        <f>SUM(EF34,ER34)</f>
        <v>6</v>
      </c>
      <c r="FH34">
        <f>(FG34-2)/8*100</f>
        <v>50</v>
      </c>
      <c r="FI34">
        <f>SUM(EC34,ED34,EE34)</f>
        <v>3</v>
      </c>
      <c r="FJ34" s="7">
        <f>(FI34-3)/3*100</f>
        <v>0</v>
      </c>
      <c r="FK34">
        <f>SUM(EJ34,EK34,EL34,EN34,EP34)</f>
        <v>17</v>
      </c>
      <c r="FL34">
        <f>(FK34-5)/25*100</f>
        <v>48</v>
      </c>
      <c r="FM34">
        <f t="shared" si="0"/>
        <v>3</v>
      </c>
      <c r="FN34" s="7">
        <f t="shared" si="1"/>
        <v>39.75</v>
      </c>
      <c r="FO34" s="7">
        <f t="shared" si="2"/>
        <v>38.25</v>
      </c>
    </row>
    <row r="35" spans="1:171" ht="15" thickBot="1" x14ac:dyDescent="0.35">
      <c r="A35" t="s">
        <v>205</v>
      </c>
      <c r="B35" t="s">
        <v>206</v>
      </c>
      <c r="C35" t="s">
        <v>68</v>
      </c>
      <c r="D35" s="5">
        <v>29943</v>
      </c>
      <c r="E35" s="5">
        <v>44682</v>
      </c>
      <c r="F35" s="1">
        <f>DATEDIF(D34,E34,"Y")</f>
        <v>46</v>
      </c>
      <c r="G35">
        <v>2</v>
      </c>
      <c r="H35">
        <v>2</v>
      </c>
      <c r="I35" t="s">
        <v>128</v>
      </c>
      <c r="J35">
        <v>6</v>
      </c>
      <c r="K35">
        <v>2</v>
      </c>
      <c r="L35" t="s">
        <v>100</v>
      </c>
      <c r="M35" s="1">
        <v>1</v>
      </c>
      <c r="N35">
        <v>1</v>
      </c>
      <c r="O35">
        <v>1</v>
      </c>
      <c r="P35" t="s">
        <v>81</v>
      </c>
      <c r="Q35" s="16">
        <v>3</v>
      </c>
      <c r="R35">
        <v>1</v>
      </c>
      <c r="S35">
        <v>2</v>
      </c>
      <c r="T35">
        <v>2</v>
      </c>
      <c r="U35" t="s">
        <v>86</v>
      </c>
      <c r="V35">
        <v>5</v>
      </c>
      <c r="W35">
        <v>20</v>
      </c>
      <c r="X3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35">
        <v>2</v>
      </c>
      <c r="Z35">
        <v>15</v>
      </c>
      <c r="AA3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35">
        <v>0</v>
      </c>
      <c r="AC35">
        <v>0</v>
      </c>
      <c r="AD3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
        <v>8</v>
      </c>
      <c r="AF35">
        <v>8</v>
      </c>
      <c r="AG35" s="1">
        <f>AVERAGE(_2022___Atividade_física__sintomas_de_ansiedade_e_depressão_e_qualidade_de_vida_e[[#This Row],[a.	Quantas horas no total você gasta sentado durante um dia de semana? ]:[b.	Quantas horas no total você gasta sentado durante um dia de fim de semana?]])</f>
        <v>8</v>
      </c>
      <c r="AH35" s="1">
        <f>_2022___Atividade_física__sintomas_de_ansiedade_e_depressão_e_qualidade_de_vida_e[[#This Row],[AFV por semana]]+_2022___Atividade_física__sintomas_de_ansiedade_e_depressão_e_qualidade_de_vida_e[[#This Row],[Média AFM na semana]]</f>
        <v>30</v>
      </c>
      <c r="AI35">
        <v>0</v>
      </c>
      <c r="AJ35">
        <v>1</v>
      </c>
      <c r="AK35">
        <v>0</v>
      </c>
      <c r="AL35">
        <v>2</v>
      </c>
      <c r="AM35">
        <v>2</v>
      </c>
      <c r="AN35">
        <v>2</v>
      </c>
      <c r="AO35">
        <v>0</v>
      </c>
      <c r="AP35">
        <v>0</v>
      </c>
      <c r="AQ35">
        <v>0</v>
      </c>
      <c r="AR35">
        <v>2</v>
      </c>
      <c r="AS35">
        <v>0</v>
      </c>
      <c r="AT35">
        <v>0</v>
      </c>
      <c r="AU35">
        <v>0</v>
      </c>
      <c r="AV35">
        <v>2</v>
      </c>
      <c r="AW35">
        <v>0</v>
      </c>
      <c r="AX35">
        <v>0</v>
      </c>
      <c r="AY35">
        <v>1</v>
      </c>
      <c r="AZ35">
        <v>1</v>
      </c>
      <c r="BA35">
        <v>0</v>
      </c>
      <c r="BB35">
        <v>0</v>
      </c>
      <c r="BC35">
        <v>0</v>
      </c>
      <c r="BD3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35">
        <v>1</v>
      </c>
      <c r="BF35">
        <v>1</v>
      </c>
      <c r="BG35">
        <v>2</v>
      </c>
      <c r="BH35">
        <v>1</v>
      </c>
      <c r="BI35">
        <v>2</v>
      </c>
      <c r="BJ35">
        <v>1</v>
      </c>
      <c r="BK35">
        <v>1</v>
      </c>
      <c r="BL35">
        <v>2</v>
      </c>
      <c r="BM35">
        <v>1</v>
      </c>
      <c r="BN35">
        <v>1</v>
      </c>
      <c r="BO35">
        <v>1</v>
      </c>
      <c r="BP35">
        <v>1</v>
      </c>
      <c r="BQ35">
        <v>1</v>
      </c>
      <c r="BR35">
        <v>1</v>
      </c>
      <c r="BS35">
        <v>2</v>
      </c>
      <c r="BT35">
        <v>1</v>
      </c>
      <c r="BU35">
        <v>2</v>
      </c>
      <c r="BV35">
        <v>0</v>
      </c>
      <c r="BW35">
        <v>0</v>
      </c>
      <c r="BX35">
        <v>1</v>
      </c>
      <c r="BY35">
        <v>0</v>
      </c>
      <c r="BZ35">
        <v>1</v>
      </c>
      <c r="CA35">
        <v>1</v>
      </c>
      <c r="CB35" s="1">
        <f>SUM(BE35:BV35,_2022___Atividade_física__sintomas_de_ansiedade_e_depressão_e_qualidade_de_vida_e[[#This Row],[18 considerar essa]:[_20]])</f>
        <v>24</v>
      </c>
      <c r="CC35">
        <v>4</v>
      </c>
      <c r="CD35">
        <v>4</v>
      </c>
      <c r="CE35">
        <v>2</v>
      </c>
      <c r="CF35">
        <v>3</v>
      </c>
      <c r="CG35">
        <v>3</v>
      </c>
      <c r="CH35">
        <v>2</v>
      </c>
      <c r="CI35">
        <v>2</v>
      </c>
      <c r="CJ35">
        <v>3</v>
      </c>
      <c r="CK35">
        <v>2</v>
      </c>
      <c r="CL35">
        <v>2</v>
      </c>
      <c r="CM35">
        <v>2</v>
      </c>
      <c r="CN35">
        <v>2</v>
      </c>
      <c r="CO35">
        <v>1</v>
      </c>
      <c r="CP35">
        <v>1</v>
      </c>
      <c r="CQ35">
        <v>1</v>
      </c>
      <c r="CR35">
        <v>1</v>
      </c>
      <c r="CS35">
        <v>1</v>
      </c>
      <c r="CT35">
        <v>1</v>
      </c>
      <c r="CU35">
        <v>1</v>
      </c>
      <c r="CV35">
        <v>3</v>
      </c>
      <c r="CW35">
        <v>3</v>
      </c>
      <c r="CX35">
        <v>2</v>
      </c>
      <c r="CY35">
        <v>4</v>
      </c>
      <c r="CZ35">
        <v>3</v>
      </c>
      <c r="DA35">
        <v>3</v>
      </c>
      <c r="DB35">
        <v>4</v>
      </c>
      <c r="DC35">
        <v>4</v>
      </c>
      <c r="DD35">
        <v>2</v>
      </c>
      <c r="DE35">
        <v>2</v>
      </c>
      <c r="DF35">
        <v>4</v>
      </c>
      <c r="DG35">
        <v>2</v>
      </c>
      <c r="DH35">
        <v>3</v>
      </c>
      <c r="DI35">
        <v>5</v>
      </c>
      <c r="DJ35">
        <v>4</v>
      </c>
      <c r="DK35">
        <v>3</v>
      </c>
      <c r="DL35">
        <v>5</v>
      </c>
      <c r="DM35">
        <f>IF(CC35=1,5,IF(CC35=2,4.4,IF(CC35=3,3.4,IF(CC35=4,2,IF(CC35=5,1,IF(CC35&gt;5,"Inválido",0))))))</f>
        <v>2</v>
      </c>
      <c r="DN35">
        <f>IF(CD35&gt;5,"Inválido",CD35)</f>
        <v>4</v>
      </c>
      <c r="DO35" s="7">
        <f>IF(CE35&gt;3,"Inválido",CE35)</f>
        <v>2</v>
      </c>
      <c r="DP35" s="7">
        <f>IF(CF35&gt;3,"Inválido",CF35)</f>
        <v>3</v>
      </c>
      <c r="DQ35" s="6">
        <f>IF(CG35&gt;3,"Inválido",CG35)</f>
        <v>3</v>
      </c>
      <c r="DR35" s="6">
        <f>IF(CH35&gt;3,"Inválido",CH35)</f>
        <v>2</v>
      </c>
      <c r="DS35" s="6">
        <f>IF(CI35&gt;3,"Inválido",CI35)</f>
        <v>2</v>
      </c>
      <c r="DT35" s="6">
        <f>IF(CJ35&gt;3,"Inválido",CJ35)</f>
        <v>3</v>
      </c>
      <c r="DU35" s="6">
        <f>IF(CK35&gt;3,"Inválido",CK35)</f>
        <v>2</v>
      </c>
      <c r="DV35" s="6">
        <f>IF(CL35&gt;3,"Inválido",CL35)</f>
        <v>2</v>
      </c>
      <c r="DW35" s="6">
        <f>IF(CM35&gt;3,"Inválido",CM35)</f>
        <v>2</v>
      </c>
      <c r="DX35" s="6">
        <f>IF(CN35&gt;3,"Inválido",CN35)</f>
        <v>2</v>
      </c>
      <c r="DY35" s="8">
        <f>IF(CO35&gt;5, "INVALIDO",CO35)</f>
        <v>1</v>
      </c>
      <c r="DZ35" s="8">
        <f>IF(CP35&gt;5, "INVALIDO",CP35)</f>
        <v>1</v>
      </c>
      <c r="EA35" s="8">
        <f>IF(CQ35&gt;5, "INVALIDO",CQ35)</f>
        <v>1</v>
      </c>
      <c r="EB35" s="8">
        <f>IF(CR35&gt;5, "INVALIDO",CR35)</f>
        <v>1</v>
      </c>
      <c r="EC35" s="7">
        <f>IF(CR35&gt;5, "INVALIDO",CR35)</f>
        <v>1</v>
      </c>
      <c r="ED3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
        <f>IF(CC35=1,5,IF(CC35=2,4,IF(CC35=3,3,IF(CC35=4,2,IF(CC35=5,1,IF(CC35&gt;5,"Inválido",0))))))</f>
        <v>2</v>
      </c>
      <c r="EG35">
        <f>IF(CW35=1,6,IF(CW35=2,5.4,IF(CW35=3,4.2,IF(CW35=4,3.1,IF(CW35=5,2.2,IF(CW35=6,1,IF(CW35&gt;6,"Inválido",0)))))))</f>
        <v>4.2</v>
      </c>
      <c r="EH35">
        <f>IF(AND(CX35=1,CW35=1),6,IF(AND(CX35=1,CW35&lt;7),5,IF(AND(CX35&gt;1,CW35=1),"Inválido",IF(AND(CX35=2,CW35&lt;7),4,IF(AND(CX35=3,CW35&lt;7),3,IF(AND(CX35=4,CW35&lt;7),2,IF(AND(CX35=5,CW35&lt;7),1,0)))))))</f>
        <v>4</v>
      </c>
      <c r="EI35">
        <f>IF(CV35=1,6,IF(CV35=2,5,IF(CV35=3,3,IF(CV35=4,3,IF(CV35=5,2,IF(CV35=6,1,IF(CV35&gt;6,"iNVÁLIDO",0)))))))</f>
        <v>3</v>
      </c>
      <c r="EJ35" s="7">
        <f>IF(CZ35&gt;6,"Inválido",CZ35)</f>
        <v>3</v>
      </c>
      <c r="EK35" s="7">
        <f>IF(DA35&gt;6,"Inválido",DA35)</f>
        <v>3</v>
      </c>
      <c r="EL35">
        <f>IF(DB35=1,6,IF(DB35=2,5,IF(DB35=3,3,IF(DB35=4,3,IF(DB35=5,2,IF(DB35=6,1,IF(DB35&gt;6,"iNVÁLIDO",0)))))))</f>
        <v>3</v>
      </c>
      <c r="EM35">
        <f>IF(DC35=1,6,IF(DC35=2,5,IF(DC35=3,3,IF(DC35=4,3,IF(DC35=5,2,IF(DC35=6,1,IF(DC35&gt;6,"iNVÁLIDO",0)))))))</f>
        <v>3</v>
      </c>
      <c r="EN35" s="7">
        <f>IF(DD35&gt;6,"Inválido",DD35)</f>
        <v>2</v>
      </c>
      <c r="EO35">
        <f>IF(DE35&gt;6,"Inválido",DE35)</f>
        <v>2</v>
      </c>
      <c r="EP35">
        <f>IF(DF35=1,6,IF(DF35=2,5,IF(DF35=3,3,IF(DF35=4,3,IF(DF35=5,2,IF(DF35=6,1,IF(DF35&gt;6,"iNVÁLIDO",0)))))))</f>
        <v>3</v>
      </c>
      <c r="EQ35" s="7">
        <f>IF(DG35&gt;6,"Inválido",DG35)</f>
        <v>2</v>
      </c>
      <c r="ER35">
        <f>IF(DH35&gt;5,"Inválido",DH35)</f>
        <v>3</v>
      </c>
      <c r="ES35">
        <f>IF(DI35&gt;5,"Inválido",DI35)</f>
        <v>5</v>
      </c>
      <c r="ET35">
        <f>IF(DJ35=1,5,IF(DJ35=2,4,IF(DJ35=3,3,IF(DJ35=4,2,IF(DJ35=5,1,IF(DJ35&gt;5,"Inválido",0))))))</f>
        <v>2</v>
      </c>
      <c r="EU35">
        <f>IF(DK35&gt;5,"Inválido",DK35)</f>
        <v>3</v>
      </c>
      <c r="EV35">
        <f>IF(DL35=1,5,IF(DL35=2,4,IF(DL35=3,3,IF(DL35=4,2,IF(DL35=5,1,IF(DL35&gt;5,"Inválido",0))))))</f>
        <v>1</v>
      </c>
      <c r="EW35" s="7">
        <f>SUM(DO35,DP35,DQ35,DR35,DS35,DT35,DU35,DV35,DW35,DX35)</f>
        <v>23</v>
      </c>
      <c r="EX35" s="7">
        <f>(EW35-10)/20*100</f>
        <v>65</v>
      </c>
      <c r="EY35">
        <f>SUM(DY35,DZ35,EA35,EB35)</f>
        <v>4</v>
      </c>
      <c r="EZ35">
        <f>(_2022___Atividade_física__sintomas_de_ansiedade_e_depressão_e_qualidade_de_vida_e[[#This Row],[Aspecto físico]]-4)/4*100</f>
        <v>0</v>
      </c>
      <c r="FA35">
        <f>SUM(EG35,EH35)</f>
        <v>8.1999999999999993</v>
      </c>
      <c r="FB35">
        <f>(FA35-2)/10*100</f>
        <v>61.999999999999986</v>
      </c>
      <c r="FC35">
        <f>SUM(DM35,ES35,ET35,EU35,EV35)</f>
        <v>13</v>
      </c>
      <c r="FD35" s="7">
        <f>(FC35-5)/20*100</f>
        <v>40</v>
      </c>
      <c r="FE35">
        <f>SUM(EI35,EM35,EO35,EQ35)</f>
        <v>10</v>
      </c>
      <c r="FF35" s="7">
        <f>(FE35-4)/20*100</f>
        <v>30</v>
      </c>
      <c r="FG35">
        <f>SUM(EF35,ER35)</f>
        <v>5</v>
      </c>
      <c r="FH35">
        <f>(FG35-2)/8*100</f>
        <v>37.5</v>
      </c>
      <c r="FI35">
        <f>SUM(EC35,ED35,EE35)</f>
        <v>3</v>
      </c>
      <c r="FJ35" s="7">
        <f>(FI35-3)/3*100</f>
        <v>0</v>
      </c>
      <c r="FK35">
        <f>SUM(EJ35,EK35,EL35,EN35,EP35)</f>
        <v>14</v>
      </c>
      <c r="FL35">
        <f>(FK35-5)/25*100</f>
        <v>36</v>
      </c>
      <c r="FM35">
        <f t="shared" si="0"/>
        <v>4</v>
      </c>
      <c r="FN35" s="7">
        <f t="shared" si="1"/>
        <v>41.75</v>
      </c>
      <c r="FO35" s="7">
        <f t="shared" si="2"/>
        <v>25.875</v>
      </c>
    </row>
    <row r="36" spans="1:171" ht="15" thickBot="1" x14ac:dyDescent="0.35">
      <c r="A36" t="s">
        <v>220</v>
      </c>
      <c r="B36" t="s">
        <v>221</v>
      </c>
      <c r="C36" t="s">
        <v>68</v>
      </c>
      <c r="D36" s="5">
        <v>37194</v>
      </c>
      <c r="E36" s="5">
        <v>44682</v>
      </c>
      <c r="F36" s="1">
        <f>DATEDIF(D35,E35,"Y")</f>
        <v>40</v>
      </c>
      <c r="G36">
        <v>2</v>
      </c>
      <c r="H36">
        <v>2</v>
      </c>
      <c r="I36" t="s">
        <v>131</v>
      </c>
      <c r="J36">
        <v>7</v>
      </c>
      <c r="K36">
        <v>2</v>
      </c>
      <c r="L36" t="s">
        <v>100</v>
      </c>
      <c r="M36" s="1">
        <v>1</v>
      </c>
      <c r="N36">
        <v>1</v>
      </c>
      <c r="O36">
        <v>1</v>
      </c>
      <c r="P36" t="s">
        <v>81</v>
      </c>
      <c r="Q36" s="16">
        <v>2</v>
      </c>
      <c r="R36">
        <v>1</v>
      </c>
      <c r="S36">
        <v>1</v>
      </c>
      <c r="T36">
        <v>2</v>
      </c>
      <c r="U36" t="s">
        <v>86</v>
      </c>
      <c r="V36">
        <v>5</v>
      </c>
      <c r="W36">
        <v>15</v>
      </c>
      <c r="X3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6">
        <v>1</v>
      </c>
      <c r="Z36">
        <v>60</v>
      </c>
      <c r="AA3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36">
        <v>1</v>
      </c>
      <c r="AC36">
        <v>60</v>
      </c>
      <c r="AD3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36">
        <v>12</v>
      </c>
      <c r="AF36">
        <v>8</v>
      </c>
      <c r="AG36" s="1">
        <f>AVERAGE(_2022___Atividade_física__sintomas_de_ansiedade_e_depressão_e_qualidade_de_vida_e[[#This Row],[a.	Quantas horas no total você gasta sentado durante um dia de semana? ]:[b.	Quantas horas no total você gasta sentado durante um dia de fim de semana?]])</f>
        <v>10</v>
      </c>
      <c r="AH36" s="1">
        <f>_2022___Atividade_física__sintomas_de_ansiedade_e_depressão_e_qualidade_de_vida_e[[#This Row],[AFV por semana]]+_2022___Atividade_física__sintomas_de_ansiedade_e_depressão_e_qualidade_de_vida_e[[#This Row],[Média AFM na semana]]</f>
        <v>120</v>
      </c>
      <c r="AI36">
        <v>2</v>
      </c>
      <c r="AJ36">
        <v>1</v>
      </c>
      <c r="AK36">
        <v>3</v>
      </c>
      <c r="AL36">
        <v>3</v>
      </c>
      <c r="AM36">
        <v>3</v>
      </c>
      <c r="AN36">
        <v>3</v>
      </c>
      <c r="AO36">
        <v>3</v>
      </c>
      <c r="AP36">
        <v>3</v>
      </c>
      <c r="AQ36">
        <v>3</v>
      </c>
      <c r="AR36">
        <v>3</v>
      </c>
      <c r="AS36">
        <v>3</v>
      </c>
      <c r="AT36">
        <v>3</v>
      </c>
      <c r="AU36">
        <v>3</v>
      </c>
      <c r="AV36">
        <v>3</v>
      </c>
      <c r="AW36">
        <v>3</v>
      </c>
      <c r="AX36">
        <v>3</v>
      </c>
      <c r="AY36">
        <v>3</v>
      </c>
      <c r="AZ36">
        <v>3</v>
      </c>
      <c r="BA36">
        <v>2</v>
      </c>
      <c r="BB36">
        <v>2</v>
      </c>
      <c r="BC36">
        <v>2</v>
      </c>
      <c r="BD3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57</v>
      </c>
      <c r="BE36">
        <v>2</v>
      </c>
      <c r="BF36">
        <v>1</v>
      </c>
      <c r="BG36">
        <v>3</v>
      </c>
      <c r="BH36">
        <v>2</v>
      </c>
      <c r="BI36">
        <v>3</v>
      </c>
      <c r="BJ36">
        <v>2</v>
      </c>
      <c r="BK36">
        <v>3</v>
      </c>
      <c r="BL36">
        <v>2</v>
      </c>
      <c r="BM36">
        <v>2</v>
      </c>
      <c r="BN36">
        <v>1</v>
      </c>
      <c r="BO36">
        <v>1</v>
      </c>
      <c r="BP36">
        <v>2</v>
      </c>
      <c r="BQ36">
        <v>1</v>
      </c>
      <c r="BR36">
        <v>3</v>
      </c>
      <c r="BS36">
        <v>2</v>
      </c>
      <c r="BT36">
        <v>1</v>
      </c>
      <c r="BU36">
        <v>2</v>
      </c>
      <c r="BV36">
        <v>2</v>
      </c>
      <c r="BW36">
        <v>0</v>
      </c>
      <c r="BX36">
        <v>1</v>
      </c>
      <c r="BY36">
        <v>0</v>
      </c>
      <c r="BZ36">
        <v>0</v>
      </c>
      <c r="CA36">
        <v>0</v>
      </c>
      <c r="CB36" s="1">
        <f>SUM(BE36:BV36,_2022___Atividade_física__sintomas_de_ansiedade_e_depressão_e_qualidade_de_vida_e[[#This Row],[18 considerar essa]:[_20]])</f>
        <v>35</v>
      </c>
      <c r="CC36">
        <v>4</v>
      </c>
      <c r="CD36">
        <v>2</v>
      </c>
      <c r="CE36">
        <v>2</v>
      </c>
      <c r="CF36">
        <v>3</v>
      </c>
      <c r="CG36">
        <v>3</v>
      </c>
      <c r="CH36">
        <v>2</v>
      </c>
      <c r="CI36">
        <v>3</v>
      </c>
      <c r="CJ36">
        <v>2</v>
      </c>
      <c r="CK36">
        <v>3</v>
      </c>
      <c r="CL36">
        <v>3</v>
      </c>
      <c r="CM36">
        <v>3</v>
      </c>
      <c r="CN36">
        <v>3</v>
      </c>
      <c r="CO36">
        <v>1</v>
      </c>
      <c r="CP36">
        <v>1</v>
      </c>
      <c r="CQ36">
        <v>1</v>
      </c>
      <c r="CR36">
        <v>1</v>
      </c>
      <c r="CS36">
        <v>1</v>
      </c>
      <c r="CT36">
        <v>1</v>
      </c>
      <c r="CU36">
        <v>1</v>
      </c>
      <c r="CV36">
        <v>5</v>
      </c>
      <c r="CW36">
        <v>5</v>
      </c>
      <c r="CX36">
        <v>4</v>
      </c>
      <c r="CY36">
        <v>5</v>
      </c>
      <c r="CZ36">
        <v>3</v>
      </c>
      <c r="DA36">
        <v>3</v>
      </c>
      <c r="DB36">
        <v>5</v>
      </c>
      <c r="DC36">
        <v>5</v>
      </c>
      <c r="DD36">
        <v>3</v>
      </c>
      <c r="DE36">
        <v>3</v>
      </c>
      <c r="DF36">
        <v>5</v>
      </c>
      <c r="DG36">
        <v>3</v>
      </c>
      <c r="DH36">
        <v>1</v>
      </c>
      <c r="DI36">
        <v>2</v>
      </c>
      <c r="DJ36">
        <v>3</v>
      </c>
      <c r="DK36">
        <v>3</v>
      </c>
      <c r="DL36">
        <v>4</v>
      </c>
      <c r="DM36">
        <f>IF(CC36=1,5,IF(CC36=2,4.4,IF(CC36=3,3.4,IF(CC36=4,2,IF(CC36=5,1,IF(CC36&gt;5,"Inválido",0))))))</f>
        <v>2</v>
      </c>
      <c r="DN36">
        <f>IF(CD36&gt;5,"Inválido",CD36)</f>
        <v>2</v>
      </c>
      <c r="DO36" s="7">
        <f>IF(CE36&gt;3,"Inválido",CE36)</f>
        <v>2</v>
      </c>
      <c r="DP36" s="7">
        <f>IF(CF36&gt;3,"Inválido",CF36)</f>
        <v>3</v>
      </c>
      <c r="DQ36" s="6">
        <f>IF(CG36&gt;3,"Inválido",CG36)</f>
        <v>3</v>
      </c>
      <c r="DR36" s="6">
        <f>IF(CH36&gt;3,"Inválido",CH36)</f>
        <v>2</v>
      </c>
      <c r="DS36" s="6">
        <f>IF(CI36&gt;3,"Inválido",CI36)</f>
        <v>3</v>
      </c>
      <c r="DT36" s="6">
        <f>IF(CJ36&gt;3,"Inválido",CJ36)</f>
        <v>2</v>
      </c>
      <c r="DU36" s="6">
        <f>IF(CK36&gt;3,"Inválido",CK36)</f>
        <v>3</v>
      </c>
      <c r="DV36" s="6">
        <f>IF(CL36&gt;3,"Inválido",CL36)</f>
        <v>3</v>
      </c>
      <c r="DW36" s="6">
        <f>IF(CM36&gt;3,"Inválido",CM36)</f>
        <v>3</v>
      </c>
      <c r="DX36" s="6">
        <f>IF(CN36&gt;3,"Inválido",CN36)</f>
        <v>3</v>
      </c>
      <c r="DY36" s="8">
        <f>IF(CO36&gt;5, "INVALIDO",CO36)</f>
        <v>1</v>
      </c>
      <c r="DZ36" s="8">
        <f>IF(CP36&gt;5, "INVALIDO",CP36)</f>
        <v>1</v>
      </c>
      <c r="EA36" s="8">
        <f>IF(CQ36&gt;5, "INVALIDO",CQ36)</f>
        <v>1</v>
      </c>
      <c r="EB36" s="8">
        <f>IF(CR36&gt;5, "INVALIDO",CR36)</f>
        <v>1</v>
      </c>
      <c r="EC36" s="7">
        <f>IF(CR36&gt;5, "INVALIDO",CR36)</f>
        <v>1</v>
      </c>
      <c r="ED3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
        <f>IF(CC36=1,5,IF(CC36=2,4,IF(CC36=3,3,IF(CC36=4,2,IF(CC36=5,1,IF(CC36&gt;5,"Inválido",0))))))</f>
        <v>2</v>
      </c>
      <c r="EG36">
        <f>IF(CW36=1,6,IF(CW36=2,5.4,IF(CW36=3,4.2,IF(CW36=4,3.1,IF(CW36=5,2.2,IF(CW36=6,1,IF(CW36&gt;6,"Inválido",0)))))))</f>
        <v>2.2000000000000002</v>
      </c>
      <c r="EH36">
        <f>IF(AND(CX36=1,CW36=1),6,IF(AND(CX36=1,CW36&lt;7),5,IF(AND(CX36&gt;1,CW36=1),"Inválido",IF(AND(CX36=2,CW36&lt;7),4,IF(AND(CX36=3,CW36&lt;7),3,IF(AND(CX36=4,CW36&lt;7),2,IF(AND(CX36=5,CW36&lt;7),1,0)))))))</f>
        <v>2</v>
      </c>
      <c r="EI36">
        <f>IF(CV36=1,6,IF(CV36=2,5,IF(CV36=3,3,IF(CV36=4,3,IF(CV36=5,2,IF(CV36=6,1,IF(CV36&gt;6,"iNVÁLIDO",0)))))))</f>
        <v>2</v>
      </c>
      <c r="EJ36" s="7">
        <f>IF(CZ36&gt;6,"Inválido",CZ36)</f>
        <v>3</v>
      </c>
      <c r="EK36" s="7">
        <f>IF(DA36&gt;6,"Inválido",DA36)</f>
        <v>3</v>
      </c>
      <c r="EL36">
        <f>IF(DB36=1,6,IF(DB36=2,5,IF(DB36=3,3,IF(DB36=4,3,IF(DB36=5,2,IF(DB36=6,1,IF(DB36&gt;6,"iNVÁLIDO",0)))))))</f>
        <v>2</v>
      </c>
      <c r="EM36">
        <f>IF(DC36=1,6,IF(DC36=2,5,IF(DC36=3,3,IF(DC36=4,3,IF(DC36=5,2,IF(DC36=6,1,IF(DC36&gt;6,"iNVÁLIDO",0)))))))</f>
        <v>2</v>
      </c>
      <c r="EN36" s="7">
        <f>IF(DD36&gt;6,"Inválido",DD36)</f>
        <v>3</v>
      </c>
      <c r="EO36">
        <f>IF(DE36&gt;6,"Inválido",DE36)</f>
        <v>3</v>
      </c>
      <c r="EP36">
        <f>IF(DF36=1,6,IF(DF36=2,5,IF(DF36=3,3,IF(DF36=4,3,IF(DF36=5,2,IF(DF36=6,1,IF(DF36&gt;6,"iNVÁLIDO",0)))))))</f>
        <v>2</v>
      </c>
      <c r="EQ36" s="7">
        <f>IF(DG36&gt;6,"Inválido",DG36)</f>
        <v>3</v>
      </c>
      <c r="ER36">
        <f>IF(DH36&gt;5,"Inválido",DH36)</f>
        <v>1</v>
      </c>
      <c r="ES36">
        <f>IF(DI36&gt;5,"Inválido",DI36)</f>
        <v>2</v>
      </c>
      <c r="ET36">
        <f>IF(DJ36=1,5,IF(DJ36=2,4,IF(DJ36=3,3,IF(DJ36=4,2,IF(DJ36=5,1,IF(DJ36&gt;5,"Inválido",0))))))</f>
        <v>3</v>
      </c>
      <c r="EU36">
        <f>IF(DK36&gt;5,"Inválido",DK36)</f>
        <v>3</v>
      </c>
      <c r="EV36">
        <f>IF(DL36=1,5,IF(DL36=2,4,IF(DL36=3,3,IF(DL36=4,2,IF(DL36=5,1,IF(DL36&gt;5,"Inválido",0))))))</f>
        <v>2</v>
      </c>
      <c r="EW36" s="7">
        <f>SUM(DO36,DP36,DQ36,DR36,DS36,DT36,DU36,DV36,DW36,DX36)</f>
        <v>27</v>
      </c>
      <c r="EX36" s="7">
        <f>(EW36-10)/20*100</f>
        <v>85</v>
      </c>
      <c r="EY36">
        <f>SUM(DY36,DZ36,EA36,EB36)</f>
        <v>4</v>
      </c>
      <c r="EZ36">
        <f>(_2022___Atividade_física__sintomas_de_ansiedade_e_depressão_e_qualidade_de_vida_e[[#This Row],[Aspecto físico]]-4)/4*100</f>
        <v>0</v>
      </c>
      <c r="FA36">
        <f>SUM(EG36,EH36)</f>
        <v>4.2</v>
      </c>
      <c r="FB36">
        <f>(FA36-2)/10*100</f>
        <v>22.000000000000004</v>
      </c>
      <c r="FC36">
        <f>SUM(DM36,ES36,ET36,EU36,EV36)</f>
        <v>12</v>
      </c>
      <c r="FD36" s="7">
        <f>(FC36-5)/20*100</f>
        <v>35</v>
      </c>
      <c r="FE36">
        <f>SUM(EI36,EM36,EO36,EQ36)</f>
        <v>10</v>
      </c>
      <c r="FF36" s="7">
        <f>(FE36-4)/20*100</f>
        <v>30</v>
      </c>
      <c r="FG36">
        <f>SUM(EF36,ER36)</f>
        <v>3</v>
      </c>
      <c r="FH36">
        <f>(FG36-2)/8*100</f>
        <v>12.5</v>
      </c>
      <c r="FI36">
        <f>SUM(EC36,ED36,EE36)</f>
        <v>3</v>
      </c>
      <c r="FJ36" s="7">
        <f>(FI36-3)/3*100</f>
        <v>0</v>
      </c>
      <c r="FK36">
        <f>SUM(EJ36,EK36,EL36,EN36,EP36)</f>
        <v>13</v>
      </c>
      <c r="FL36">
        <f>(FK36-5)/25*100</f>
        <v>32</v>
      </c>
      <c r="FM36">
        <f t="shared" si="0"/>
        <v>2</v>
      </c>
      <c r="FN36" s="7">
        <f t="shared" si="1"/>
        <v>35.5</v>
      </c>
      <c r="FO36" s="7">
        <f t="shared" si="2"/>
        <v>18.625</v>
      </c>
    </row>
    <row r="37" spans="1:171" ht="15" thickBot="1" x14ac:dyDescent="0.35">
      <c r="A37" t="s">
        <v>267</v>
      </c>
      <c r="B37" t="s">
        <v>268</v>
      </c>
      <c r="C37" t="s">
        <v>68</v>
      </c>
      <c r="D37" s="5">
        <v>37641</v>
      </c>
      <c r="E37" s="5">
        <v>44682</v>
      </c>
      <c r="F37" s="1">
        <f>DATEDIF(D36,E36,"Y")</f>
        <v>20</v>
      </c>
      <c r="G37">
        <v>2</v>
      </c>
      <c r="H37">
        <v>1</v>
      </c>
      <c r="I37" t="s">
        <v>269</v>
      </c>
      <c r="J37">
        <v>3</v>
      </c>
      <c r="K37">
        <v>1</v>
      </c>
      <c r="L37" t="s">
        <v>100</v>
      </c>
      <c r="M37" s="1">
        <v>1</v>
      </c>
      <c r="N37">
        <v>1</v>
      </c>
      <c r="O37">
        <v>2</v>
      </c>
      <c r="P37" t="s">
        <v>81</v>
      </c>
      <c r="Q37" s="16">
        <v>2</v>
      </c>
      <c r="R37">
        <v>1</v>
      </c>
      <c r="S37">
        <v>1</v>
      </c>
      <c r="T37">
        <v>2</v>
      </c>
      <c r="U37" t="s">
        <v>86</v>
      </c>
      <c r="V37">
        <v>5</v>
      </c>
      <c r="W37">
        <v>15</v>
      </c>
      <c r="X3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7">
        <v>0</v>
      </c>
      <c r="Z37">
        <v>15</v>
      </c>
      <c r="AA3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7">
        <v>0</v>
      </c>
      <c r="AC37">
        <v>0</v>
      </c>
      <c r="AD3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7">
        <v>15</v>
      </c>
      <c r="AF37">
        <v>20</v>
      </c>
      <c r="AG37" s="1">
        <f>AVERAGE(_2022___Atividade_física__sintomas_de_ansiedade_e_depressão_e_qualidade_de_vida_e[[#This Row],[a.	Quantas horas no total você gasta sentado durante um dia de semana? ]:[b.	Quantas horas no total você gasta sentado durante um dia de fim de semana?]])</f>
        <v>17.5</v>
      </c>
      <c r="AH37" s="1">
        <f>_2022___Atividade_física__sintomas_de_ansiedade_e_depressão_e_qualidade_de_vida_e[[#This Row],[AFV por semana]]+_2022___Atividade_física__sintomas_de_ansiedade_e_depressão_e_qualidade_de_vida_e[[#This Row],[Média AFM na semana]]</f>
        <v>0</v>
      </c>
      <c r="AI37">
        <v>2</v>
      </c>
      <c r="AJ37">
        <v>3</v>
      </c>
      <c r="AK37">
        <v>3</v>
      </c>
      <c r="AL37">
        <v>2</v>
      </c>
      <c r="AM37">
        <v>3</v>
      </c>
      <c r="AN37">
        <v>0</v>
      </c>
      <c r="AO37">
        <v>1</v>
      </c>
      <c r="AP37">
        <v>1</v>
      </c>
      <c r="AQ37">
        <v>3</v>
      </c>
      <c r="AR37">
        <v>3</v>
      </c>
      <c r="AS37">
        <v>2</v>
      </c>
      <c r="AT37">
        <v>2</v>
      </c>
      <c r="AU37">
        <v>1</v>
      </c>
      <c r="AV37">
        <v>2</v>
      </c>
      <c r="AW37">
        <v>2</v>
      </c>
      <c r="AX37">
        <v>1</v>
      </c>
      <c r="AY37">
        <v>2</v>
      </c>
      <c r="AZ37">
        <v>0</v>
      </c>
      <c r="BA37">
        <v>1</v>
      </c>
      <c r="BB37">
        <v>1</v>
      </c>
      <c r="BC37">
        <v>3</v>
      </c>
      <c r="BD3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38</v>
      </c>
      <c r="BE37">
        <v>3</v>
      </c>
      <c r="BF37">
        <v>0</v>
      </c>
      <c r="BG37">
        <v>2</v>
      </c>
      <c r="BH37">
        <v>2</v>
      </c>
      <c r="BI37">
        <v>3</v>
      </c>
      <c r="BJ37">
        <v>3</v>
      </c>
      <c r="BK37">
        <v>3</v>
      </c>
      <c r="BL37">
        <v>3</v>
      </c>
      <c r="BM37">
        <v>3</v>
      </c>
      <c r="BN37">
        <v>3</v>
      </c>
      <c r="BO37">
        <v>1</v>
      </c>
      <c r="BP37">
        <v>0</v>
      </c>
      <c r="BQ37">
        <v>0</v>
      </c>
      <c r="BR37">
        <v>0</v>
      </c>
      <c r="BS37">
        <v>2</v>
      </c>
      <c r="BT37">
        <v>3</v>
      </c>
      <c r="BU37">
        <v>3</v>
      </c>
      <c r="BV37">
        <v>2</v>
      </c>
      <c r="BW37">
        <v>2</v>
      </c>
      <c r="BX37">
        <v>2</v>
      </c>
      <c r="BY37">
        <f>_2022___Atividade_física__sintomas_de_ansiedade_e_depressão_e_qualidade_de_vida_e[[#This Row],[_18]]</f>
        <v>2</v>
      </c>
      <c r="BZ37">
        <v>2</v>
      </c>
      <c r="CA37">
        <v>2</v>
      </c>
      <c r="CB37" s="1">
        <f>SUM(BE37:BV37,_2022___Atividade_física__sintomas_de_ansiedade_e_depressão_e_qualidade_de_vida_e[[#This Row],[18 considerar essa]:[_20]])</f>
        <v>42</v>
      </c>
      <c r="CC37">
        <v>3</v>
      </c>
      <c r="CD37">
        <v>3</v>
      </c>
      <c r="CE37">
        <v>2</v>
      </c>
      <c r="CF37">
        <v>3</v>
      </c>
      <c r="CG37">
        <v>3</v>
      </c>
      <c r="CH37">
        <v>3</v>
      </c>
      <c r="CI37">
        <v>3</v>
      </c>
      <c r="CJ37">
        <v>1</v>
      </c>
      <c r="CK37">
        <v>3</v>
      </c>
      <c r="CL37">
        <v>3</v>
      </c>
      <c r="CM37">
        <v>3</v>
      </c>
      <c r="CN37">
        <v>1</v>
      </c>
      <c r="CO37">
        <v>1</v>
      </c>
      <c r="CP37">
        <v>1</v>
      </c>
      <c r="CQ37">
        <v>1</v>
      </c>
      <c r="CR37">
        <v>2</v>
      </c>
      <c r="CS37">
        <v>1</v>
      </c>
      <c r="CT37">
        <v>1</v>
      </c>
      <c r="CU37">
        <v>1</v>
      </c>
      <c r="CV37">
        <v>2</v>
      </c>
      <c r="CW37">
        <v>3</v>
      </c>
      <c r="CX37">
        <v>2</v>
      </c>
      <c r="CY37">
        <v>4</v>
      </c>
      <c r="CZ37">
        <v>3</v>
      </c>
      <c r="DA37">
        <v>2</v>
      </c>
      <c r="DB37">
        <v>4</v>
      </c>
      <c r="DC37">
        <v>5</v>
      </c>
      <c r="DD37">
        <v>2</v>
      </c>
      <c r="DE37">
        <v>1</v>
      </c>
      <c r="DF37">
        <v>5</v>
      </c>
      <c r="DG37">
        <v>1</v>
      </c>
      <c r="DH37">
        <v>1</v>
      </c>
      <c r="DI37">
        <v>5</v>
      </c>
      <c r="DJ37">
        <v>2</v>
      </c>
      <c r="DK37">
        <v>5</v>
      </c>
      <c r="DL37">
        <v>2</v>
      </c>
      <c r="DM37">
        <f>IF(CC37=1,5,IF(CC37=2,4.4,IF(CC37=3,3.4,IF(CC37=4,2,IF(CC37=5,1,IF(CC37&gt;5,"Inválido",0))))))</f>
        <v>3.4</v>
      </c>
      <c r="DN37">
        <f>IF(CD37&gt;5,"Inválido",CD37)</f>
        <v>3</v>
      </c>
      <c r="DO37" s="7">
        <f>IF(CE37&gt;3,"Inválido",CE37)</f>
        <v>2</v>
      </c>
      <c r="DP37" s="7">
        <f>IF(CF37&gt;3,"Inválido",CF37)</f>
        <v>3</v>
      </c>
      <c r="DQ37" s="6">
        <f>IF(CG37&gt;3,"Inválido",CG37)</f>
        <v>3</v>
      </c>
      <c r="DR37" s="6">
        <f>IF(CH37&gt;3,"Inválido",CH37)</f>
        <v>3</v>
      </c>
      <c r="DS37" s="6">
        <f>IF(CI37&gt;3,"Inválido",CI37)</f>
        <v>3</v>
      </c>
      <c r="DT37" s="6">
        <f>IF(CJ37&gt;3,"Inválido",CJ37)</f>
        <v>1</v>
      </c>
      <c r="DU37" s="6">
        <f>IF(CK37&gt;3,"Inválido",CK37)</f>
        <v>3</v>
      </c>
      <c r="DV37" s="6">
        <f>IF(CL37&gt;3,"Inválido",CL37)</f>
        <v>3</v>
      </c>
      <c r="DW37" s="6">
        <f>IF(CM37&gt;3,"Inválido",CM37)</f>
        <v>3</v>
      </c>
      <c r="DX37" s="6">
        <f>IF(CN37&gt;3,"Inválido",CN37)</f>
        <v>1</v>
      </c>
      <c r="DY37" s="8">
        <f>IF(CO37&gt;5, "INVALIDO",CO37)</f>
        <v>1</v>
      </c>
      <c r="DZ37" s="8">
        <f>IF(CP37&gt;5, "INVALIDO",CP37)</f>
        <v>1</v>
      </c>
      <c r="EA37" s="8">
        <f>IF(CQ37&gt;5, "INVALIDO",CQ37)</f>
        <v>1</v>
      </c>
      <c r="EB37" s="8">
        <f>IF(CR37&gt;5, "INVALIDO",CR37)</f>
        <v>2</v>
      </c>
      <c r="EC37" s="7">
        <f>IF(CR37&gt;5, "INVALIDO",CR37)</f>
        <v>2</v>
      </c>
      <c r="ED3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7">
        <f>IF(CC37=1,5,IF(CC37=2,4,IF(CC37=3,3,IF(CC37=4,2,IF(CC37=5,1,IF(CC37&gt;5,"Inválido",0))))))</f>
        <v>3</v>
      </c>
      <c r="EG37">
        <f>IF(CW37=1,6,IF(CW37=2,5.4,IF(CW37=3,4.2,IF(CW37=4,3.1,IF(CW37=5,2.2,IF(CW37=6,1,IF(CW37&gt;6,"Inválido",0)))))))</f>
        <v>4.2</v>
      </c>
      <c r="EH37">
        <f>IF(AND(CX37=1,CW37=1),6,IF(AND(CX37=1,CW37&lt;7),5,IF(AND(CX37&gt;1,CW37=1),"Inválido",IF(AND(CX37=2,CW37&lt;7),4,IF(AND(CX37=3,CW37&lt;7),3,IF(AND(CX37=4,CW37&lt;7),2,IF(AND(CX37=5,CW37&lt;7),1,0)))))))</f>
        <v>4</v>
      </c>
      <c r="EI37">
        <f>IF(CV37=1,6,IF(CV37=2,5,IF(CV37=3,3,IF(CV37=4,3,IF(CV37=5,2,IF(CV37=6,1,IF(CV37&gt;6,"iNVÁLIDO",0)))))))</f>
        <v>5</v>
      </c>
      <c r="EJ37" s="7">
        <f>IF(CZ37&gt;6,"Inválido",CZ37)</f>
        <v>3</v>
      </c>
      <c r="EK37" s="7">
        <f>IF(DA37&gt;6,"Inválido",DA37)</f>
        <v>2</v>
      </c>
      <c r="EL37">
        <f>IF(DB37=1,6,IF(DB37=2,5,IF(DB37=3,3,IF(DB37=4,3,IF(DB37=5,2,IF(DB37=6,1,IF(DB37&gt;6,"iNVÁLIDO",0)))))))</f>
        <v>3</v>
      </c>
      <c r="EM37">
        <f>IF(DC37=1,6,IF(DC37=2,5,IF(DC37=3,3,IF(DC37=4,3,IF(DC37=5,2,IF(DC37=6,1,IF(DC37&gt;6,"iNVÁLIDO",0)))))))</f>
        <v>2</v>
      </c>
      <c r="EN37" s="7">
        <f>IF(DD37&gt;6,"Inválido",DD37)</f>
        <v>2</v>
      </c>
      <c r="EO37">
        <f>IF(DE37&gt;6,"Inválido",DE37)</f>
        <v>1</v>
      </c>
      <c r="EP37">
        <f>IF(DF37=1,6,IF(DF37=2,5,IF(DF37=3,3,IF(DF37=4,3,IF(DF37=5,2,IF(DF37=6,1,IF(DF37&gt;6,"iNVÁLIDO",0)))))))</f>
        <v>2</v>
      </c>
      <c r="EQ37" s="7">
        <f>IF(DG37&gt;6,"Inválido",DG37)</f>
        <v>1</v>
      </c>
      <c r="ER37">
        <f>IF(DH37&gt;5,"Inválido",DH37)</f>
        <v>1</v>
      </c>
      <c r="ES37">
        <f>IF(DI37&gt;5,"Inválido",DI37)</f>
        <v>5</v>
      </c>
      <c r="ET37">
        <f>IF(DJ37=1,5,IF(DJ37=2,4,IF(DJ37=3,3,IF(DJ37=4,2,IF(DJ37=5,1,IF(DJ37&gt;5,"Inválido",0))))))</f>
        <v>4</v>
      </c>
      <c r="EU37">
        <f>IF(DK37&gt;5,"Inválido",DK37)</f>
        <v>5</v>
      </c>
      <c r="EV37">
        <f>IF(DL37=1,5,IF(DL37=2,4,IF(DL37=3,3,IF(DL37=4,2,IF(DL37=5,1,IF(DL37&gt;5,"Inválido",0))))))</f>
        <v>4</v>
      </c>
      <c r="EW37" s="7">
        <f>SUM(DO37,DP37,DQ37,DR37,DS37,DT37,DU37,DV37,DW37,DX37)</f>
        <v>25</v>
      </c>
      <c r="EX37" s="7">
        <f>(EW37-10)/20*100</f>
        <v>75</v>
      </c>
      <c r="EY37">
        <f>SUM(DY37,DZ37,EA37,EB37)</f>
        <v>5</v>
      </c>
      <c r="EZ37">
        <f>(_2022___Atividade_física__sintomas_de_ansiedade_e_depressão_e_qualidade_de_vida_e[[#This Row],[Aspecto físico]]-4)/4*100</f>
        <v>25</v>
      </c>
      <c r="FA37">
        <f>SUM(EG37,EH37)</f>
        <v>8.1999999999999993</v>
      </c>
      <c r="FB37">
        <f>(FA37-2)/10*100</f>
        <v>61.999999999999986</v>
      </c>
      <c r="FC37">
        <f>SUM(DM37,ES37,ET37,EU37,EV37)</f>
        <v>21.4</v>
      </c>
      <c r="FD37" s="7">
        <f>(FC37-5)/20*100</f>
        <v>82</v>
      </c>
      <c r="FE37">
        <f>SUM(EI37,EM37,EO37,EQ37)</f>
        <v>9</v>
      </c>
      <c r="FF37" s="7">
        <f>(FE37-4)/20*100</f>
        <v>25</v>
      </c>
      <c r="FG37">
        <f>SUM(EF37,ER37)</f>
        <v>4</v>
      </c>
      <c r="FH37">
        <f>(FG37-2)/8*100</f>
        <v>25</v>
      </c>
      <c r="FI37">
        <f>SUM(EC37,ED37,EE37)</f>
        <v>4</v>
      </c>
      <c r="FJ37" s="7">
        <f>(FI37-3)/3*100</f>
        <v>33.333333333333329</v>
      </c>
      <c r="FK37">
        <f>SUM(EJ37,EK37,EL37,EN37,EP37)</f>
        <v>12</v>
      </c>
      <c r="FL37">
        <f>(FK37-5)/25*100</f>
        <v>28.000000000000004</v>
      </c>
      <c r="FM37">
        <f t="shared" si="0"/>
        <v>3</v>
      </c>
      <c r="FN37" s="7">
        <f t="shared" si="1"/>
        <v>61</v>
      </c>
      <c r="FO37" s="7">
        <f t="shared" si="2"/>
        <v>27.833333333333332</v>
      </c>
    </row>
    <row r="38" spans="1:171" ht="15" thickBot="1" x14ac:dyDescent="0.35">
      <c r="A38" t="s">
        <v>328</v>
      </c>
      <c r="B38" t="s">
        <v>329</v>
      </c>
      <c r="C38" t="s">
        <v>68</v>
      </c>
      <c r="D38" s="5">
        <v>35088</v>
      </c>
      <c r="E38" s="5">
        <v>44682</v>
      </c>
      <c r="F38" s="1">
        <f>DATEDIF(D37,E37,"Y")</f>
        <v>19</v>
      </c>
      <c r="G38">
        <v>2</v>
      </c>
      <c r="H38">
        <v>1</v>
      </c>
      <c r="I38" t="s">
        <v>276</v>
      </c>
      <c r="J38">
        <v>7</v>
      </c>
      <c r="K38">
        <v>3</v>
      </c>
      <c r="L38" t="s">
        <v>100</v>
      </c>
      <c r="M38" s="1">
        <v>1</v>
      </c>
      <c r="N38">
        <v>1</v>
      </c>
      <c r="O38">
        <v>3</v>
      </c>
      <c r="P38" t="s">
        <v>81</v>
      </c>
      <c r="Q38" s="16">
        <v>2</v>
      </c>
      <c r="R38">
        <v>2</v>
      </c>
      <c r="S38">
        <v>1</v>
      </c>
      <c r="T38">
        <v>2</v>
      </c>
      <c r="U38" t="s">
        <v>86</v>
      </c>
      <c r="V38">
        <v>3</v>
      </c>
      <c r="W38">
        <v>39</v>
      </c>
      <c r="X3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117</v>
      </c>
      <c r="Y38">
        <v>5</v>
      </c>
      <c r="Z38">
        <v>39</v>
      </c>
      <c r="AA3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8">
        <v>0</v>
      </c>
      <c r="AC38">
        <v>0</v>
      </c>
      <c r="AD3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8">
        <v>11</v>
      </c>
      <c r="AF38">
        <v>8</v>
      </c>
      <c r="AG38" s="1">
        <f>AVERAGE(_2022___Atividade_física__sintomas_de_ansiedade_e_depressão_e_qualidade_de_vida_e[[#This Row],[a.	Quantas horas no total você gasta sentado durante um dia de semana? ]:[b.	Quantas horas no total você gasta sentado durante um dia de fim de semana?]])</f>
        <v>9.5</v>
      </c>
      <c r="AH38" s="1">
        <f>_2022___Atividade_física__sintomas_de_ansiedade_e_depressão_e_qualidade_de_vida_e[[#This Row],[AFV por semana]]+_2022___Atividade_física__sintomas_de_ansiedade_e_depressão_e_qualidade_de_vida_e[[#This Row],[Média AFM na semana]]</f>
        <v>195</v>
      </c>
      <c r="AI38">
        <v>0</v>
      </c>
      <c r="AJ38">
        <v>0</v>
      </c>
      <c r="AK38">
        <v>0</v>
      </c>
      <c r="AL38">
        <v>1</v>
      </c>
      <c r="AM38">
        <v>1</v>
      </c>
      <c r="AN38">
        <v>0</v>
      </c>
      <c r="AO38">
        <v>0</v>
      </c>
      <c r="AP38">
        <v>0</v>
      </c>
      <c r="AQ38">
        <v>0</v>
      </c>
      <c r="AR38">
        <v>0</v>
      </c>
      <c r="AS38">
        <v>0</v>
      </c>
      <c r="AT38">
        <v>0</v>
      </c>
      <c r="AU38">
        <v>0</v>
      </c>
      <c r="AV38">
        <v>1</v>
      </c>
      <c r="AW38">
        <v>1</v>
      </c>
      <c r="AX38">
        <v>0</v>
      </c>
      <c r="AY38">
        <v>0</v>
      </c>
      <c r="AZ38">
        <v>2</v>
      </c>
      <c r="BA38">
        <v>0</v>
      </c>
      <c r="BB38">
        <v>0</v>
      </c>
      <c r="BC38">
        <v>0</v>
      </c>
      <c r="BD3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38">
        <v>1</v>
      </c>
      <c r="BF38">
        <v>2</v>
      </c>
      <c r="BG38">
        <v>1</v>
      </c>
      <c r="BH38">
        <v>0</v>
      </c>
      <c r="BI38">
        <v>1</v>
      </c>
      <c r="BJ38">
        <v>0</v>
      </c>
      <c r="BK38">
        <v>0</v>
      </c>
      <c r="BL38">
        <v>2</v>
      </c>
      <c r="BM38">
        <v>1</v>
      </c>
      <c r="BN38">
        <v>1</v>
      </c>
      <c r="BO38">
        <v>1</v>
      </c>
      <c r="BP38">
        <v>2</v>
      </c>
      <c r="BQ38">
        <v>0</v>
      </c>
      <c r="BR38">
        <v>3</v>
      </c>
      <c r="BS38">
        <v>0</v>
      </c>
      <c r="BT38">
        <v>0</v>
      </c>
      <c r="BU38">
        <v>1</v>
      </c>
      <c r="BV38">
        <v>1</v>
      </c>
      <c r="BW38">
        <v>3</v>
      </c>
      <c r="BX38">
        <v>1</v>
      </c>
      <c r="BY38">
        <v>0</v>
      </c>
      <c r="BZ38">
        <v>1</v>
      </c>
      <c r="CA38">
        <v>0</v>
      </c>
      <c r="CB38" s="1">
        <f>SUM(BE38:BV38,_2022___Atividade_física__sintomas_de_ansiedade_e_depressão_e_qualidade_de_vida_e[[#This Row],[18 considerar essa]:[_20]])</f>
        <v>18</v>
      </c>
      <c r="CC38">
        <v>3</v>
      </c>
      <c r="CD38">
        <v>2</v>
      </c>
      <c r="CE38">
        <v>1</v>
      </c>
      <c r="CF38">
        <v>2</v>
      </c>
      <c r="CG38">
        <v>3</v>
      </c>
      <c r="CH38">
        <v>3</v>
      </c>
      <c r="CI38">
        <v>3</v>
      </c>
      <c r="CJ38">
        <v>3</v>
      </c>
      <c r="CK38">
        <v>3</v>
      </c>
      <c r="CL38">
        <v>3</v>
      </c>
      <c r="CM38">
        <v>3</v>
      </c>
      <c r="CN38">
        <v>3</v>
      </c>
      <c r="CO38">
        <v>1</v>
      </c>
      <c r="CP38">
        <v>1</v>
      </c>
      <c r="CQ38">
        <v>1</v>
      </c>
      <c r="CR38">
        <v>1</v>
      </c>
      <c r="CS38">
        <v>1</v>
      </c>
      <c r="CT38">
        <v>1</v>
      </c>
      <c r="CU38">
        <v>1</v>
      </c>
      <c r="CV38">
        <v>3</v>
      </c>
      <c r="CW38">
        <v>1</v>
      </c>
      <c r="CX38">
        <v>1</v>
      </c>
      <c r="CY38">
        <v>4</v>
      </c>
      <c r="CZ38">
        <v>4</v>
      </c>
      <c r="DA38">
        <v>4</v>
      </c>
      <c r="DB38">
        <v>3</v>
      </c>
      <c r="DC38">
        <v>3</v>
      </c>
      <c r="DD38">
        <v>4</v>
      </c>
      <c r="DE38">
        <v>4</v>
      </c>
      <c r="DF38">
        <v>4</v>
      </c>
      <c r="DG38">
        <v>3</v>
      </c>
      <c r="DH38">
        <v>4</v>
      </c>
      <c r="DI38">
        <v>4</v>
      </c>
      <c r="DJ38">
        <v>1</v>
      </c>
      <c r="DK38">
        <v>3</v>
      </c>
      <c r="DL38">
        <v>2</v>
      </c>
      <c r="DM38">
        <f>IF(CC38=1,5,IF(CC38=2,4.4,IF(CC38=3,3.4,IF(CC38=4,2,IF(CC38=5,1,IF(CC38&gt;5,"Inválido",0))))))</f>
        <v>3.4</v>
      </c>
      <c r="DN38">
        <f>IF(CD38&gt;5,"Inválido",CD38)</f>
        <v>2</v>
      </c>
      <c r="DO38" s="7">
        <f>IF(CE38&gt;3,"Inválido",CE38)</f>
        <v>1</v>
      </c>
      <c r="DP38" s="7">
        <f>IF(CF38&gt;3,"Inválido",CF38)</f>
        <v>2</v>
      </c>
      <c r="DQ38" s="6">
        <f>IF(CG38&gt;3,"Inválido",CG38)</f>
        <v>3</v>
      </c>
      <c r="DR38" s="6">
        <f>IF(CH38&gt;3,"Inválido",CH38)</f>
        <v>3</v>
      </c>
      <c r="DS38" s="6">
        <f>IF(CI38&gt;3,"Inválido",CI38)</f>
        <v>3</v>
      </c>
      <c r="DT38" s="6">
        <f>IF(CJ38&gt;3,"Inválido",CJ38)</f>
        <v>3</v>
      </c>
      <c r="DU38" s="6">
        <f>IF(CK38&gt;3,"Inválido",CK38)</f>
        <v>3</v>
      </c>
      <c r="DV38" s="6">
        <f>IF(CL38&gt;3,"Inválido",CL38)</f>
        <v>3</v>
      </c>
      <c r="DW38" s="6">
        <f>IF(CM38&gt;3,"Inválido",CM38)</f>
        <v>3</v>
      </c>
      <c r="DX38" s="6">
        <f>IF(CN38&gt;3,"Inválido",CN38)</f>
        <v>3</v>
      </c>
      <c r="DY38" s="8">
        <f>IF(CO38&gt;5, "INVALIDO",CO38)</f>
        <v>1</v>
      </c>
      <c r="DZ38" s="8">
        <f>IF(CP38&gt;5, "INVALIDO",CP38)</f>
        <v>1</v>
      </c>
      <c r="EA38" s="8">
        <f>IF(CQ38&gt;5, "INVALIDO",CQ38)</f>
        <v>1</v>
      </c>
      <c r="EB38" s="8">
        <f>IF(CR38&gt;5, "INVALIDO",CR38)</f>
        <v>1</v>
      </c>
      <c r="EC38" s="7">
        <f>IF(CR38&gt;5, "INVALIDO",CR38)</f>
        <v>1</v>
      </c>
      <c r="ED3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8">
        <f>IF(CC38=1,5,IF(CC38=2,4,IF(CC38=3,3,IF(CC38=4,2,IF(CC38=5,1,IF(CC38&gt;5,"Inválido",0))))))</f>
        <v>3</v>
      </c>
      <c r="EG38">
        <f>IF(CW38=1,6,IF(CW38=2,5.4,IF(CW38=3,4.2,IF(CW38=4,3.1,IF(CW38=5,2.2,IF(CW38=6,1,IF(CW38&gt;6,"Inválido",0)))))))</f>
        <v>6</v>
      </c>
      <c r="EH38">
        <f>IF(AND(CX38=1,CW38=1),6,IF(AND(CX38=1,CW38&lt;7),5,IF(AND(CX38&gt;1,CW38=1),"Inválido",IF(AND(CX38=2,CW38&lt;7),4,IF(AND(CX38=3,CW38&lt;7),3,IF(AND(CX38=4,CW38&lt;7),2,IF(AND(CX38=5,CW38&lt;7),1,0)))))))</f>
        <v>6</v>
      </c>
      <c r="EI38">
        <f>IF(CV38=1,6,IF(CV38=2,5,IF(CV38=3,3,IF(CV38=4,3,IF(CV38=5,2,IF(CV38=6,1,IF(CV38&gt;6,"iNVÁLIDO",0)))))))</f>
        <v>3</v>
      </c>
      <c r="EJ38" s="7">
        <f>IF(CZ38&gt;6,"Inválido",CZ38)</f>
        <v>4</v>
      </c>
      <c r="EK38" s="7">
        <f>IF(DA38&gt;6,"Inválido",DA38)</f>
        <v>4</v>
      </c>
      <c r="EL38">
        <f>IF(DB38=1,6,IF(DB38=2,5,IF(DB38=3,3,IF(DB38=4,3,IF(DB38=5,2,IF(DB38=6,1,IF(DB38&gt;6,"iNVÁLIDO",0)))))))</f>
        <v>3</v>
      </c>
      <c r="EM38">
        <f>IF(DC38=1,6,IF(DC38=2,5,IF(DC38=3,3,IF(DC38=4,3,IF(DC38=5,2,IF(DC38=6,1,IF(DC38&gt;6,"iNVÁLIDO",0)))))))</f>
        <v>3</v>
      </c>
      <c r="EN38" s="7">
        <f>IF(DD38&gt;6,"Inválido",DD38)</f>
        <v>4</v>
      </c>
      <c r="EO38">
        <f>IF(DE38&gt;6,"Inválido",DE38)</f>
        <v>4</v>
      </c>
      <c r="EP38">
        <f>IF(DF38=1,6,IF(DF38=2,5,IF(DF38=3,3,IF(DF38=4,3,IF(DF38=5,2,IF(DF38=6,1,IF(DF38&gt;6,"iNVÁLIDO",0)))))))</f>
        <v>3</v>
      </c>
      <c r="EQ38" s="7">
        <f>IF(DG38&gt;6,"Inválido",DG38)</f>
        <v>3</v>
      </c>
      <c r="ER38">
        <f>IF(DH38&gt;5,"Inválido",DH38)</f>
        <v>4</v>
      </c>
      <c r="ES38">
        <f>IF(DI38&gt;5,"Inválido",DI38)</f>
        <v>4</v>
      </c>
      <c r="ET38">
        <f>IF(DJ38=1,5,IF(DJ38=2,4,IF(DJ38=3,3,IF(DJ38=4,2,IF(DJ38=5,1,IF(DJ38&gt;5,"Inválido",0))))))</f>
        <v>5</v>
      </c>
      <c r="EU38">
        <f>IF(DK38&gt;5,"Inválido",DK38)</f>
        <v>3</v>
      </c>
      <c r="EV38">
        <f>IF(DL38=1,5,IF(DL38=2,4,IF(DL38=3,3,IF(DL38=4,2,IF(DL38=5,1,IF(DL38&gt;5,"Inválido",0))))))</f>
        <v>4</v>
      </c>
      <c r="EW38" s="7">
        <f>SUM(DO38,DP38,DQ38,DR38,DS38,DT38,DU38,DV38,DW38,DX38)</f>
        <v>27</v>
      </c>
      <c r="EX38" s="7">
        <f>(EW38-10)/20*100</f>
        <v>85</v>
      </c>
      <c r="EY38">
        <f>SUM(DY38,DZ38,EA38,EB38)</f>
        <v>4</v>
      </c>
      <c r="EZ38">
        <f>(_2022___Atividade_física__sintomas_de_ansiedade_e_depressão_e_qualidade_de_vida_e[[#This Row],[Aspecto físico]]-4)/4*100</f>
        <v>0</v>
      </c>
      <c r="FA38">
        <f>SUM(EG38,EH38)</f>
        <v>12</v>
      </c>
      <c r="FB38">
        <f>(FA38-2)/10*100</f>
        <v>100</v>
      </c>
      <c r="FC38">
        <f>SUM(DM38,ES38,ET38,EU38,EV38)</f>
        <v>19.399999999999999</v>
      </c>
      <c r="FD38" s="7">
        <f>(FC38-5)/20*100</f>
        <v>72</v>
      </c>
      <c r="FE38">
        <f>SUM(EI38,EM38,EO38,EQ38)</f>
        <v>13</v>
      </c>
      <c r="FF38" s="7">
        <f>(FE38-4)/20*100</f>
        <v>45</v>
      </c>
      <c r="FG38">
        <f>SUM(EF38,ER38)</f>
        <v>7</v>
      </c>
      <c r="FH38">
        <f>(FG38-2)/8*100</f>
        <v>62.5</v>
      </c>
      <c r="FI38">
        <f>SUM(EC38,ED38,EE38)</f>
        <v>3</v>
      </c>
      <c r="FJ38" s="7">
        <f>(FI38-3)/3*100</f>
        <v>0</v>
      </c>
      <c r="FK38">
        <f>SUM(EJ38,EK38,EL38,EN38,EP38)</f>
        <v>18</v>
      </c>
      <c r="FL38">
        <f>(FK38-5)/25*100</f>
        <v>52</v>
      </c>
      <c r="FM38">
        <f t="shared" si="0"/>
        <v>2</v>
      </c>
      <c r="FN38" s="7">
        <f t="shared" si="1"/>
        <v>64.25</v>
      </c>
      <c r="FO38" s="7">
        <f t="shared" si="2"/>
        <v>39.875</v>
      </c>
    </row>
    <row r="39" spans="1:171" ht="15" thickBot="1" x14ac:dyDescent="0.35">
      <c r="A39" t="s">
        <v>330</v>
      </c>
      <c r="B39" t="s">
        <v>331</v>
      </c>
      <c r="C39" t="s">
        <v>68</v>
      </c>
      <c r="D39" s="5">
        <v>31128</v>
      </c>
      <c r="E39" s="5">
        <v>44682</v>
      </c>
      <c r="F39" s="1">
        <f>DATEDIF(D38,E38,"Y")</f>
        <v>26</v>
      </c>
      <c r="G39">
        <v>2</v>
      </c>
      <c r="H39">
        <v>1</v>
      </c>
      <c r="I39" t="s">
        <v>108</v>
      </c>
      <c r="J39">
        <v>9</v>
      </c>
      <c r="K39">
        <v>2</v>
      </c>
      <c r="L39" t="s">
        <v>100</v>
      </c>
      <c r="M39" s="1">
        <v>1</v>
      </c>
      <c r="N39">
        <v>1</v>
      </c>
      <c r="O39">
        <v>1</v>
      </c>
      <c r="P39" t="s">
        <v>81</v>
      </c>
      <c r="Q39" s="16">
        <v>2</v>
      </c>
      <c r="R39">
        <v>2</v>
      </c>
      <c r="S39">
        <v>1</v>
      </c>
      <c r="T39">
        <v>2</v>
      </c>
      <c r="U39" t="s">
        <v>86</v>
      </c>
      <c r="V39">
        <v>3</v>
      </c>
      <c r="W39">
        <v>60</v>
      </c>
      <c r="X3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39">
        <v>0</v>
      </c>
      <c r="Z39">
        <v>0</v>
      </c>
      <c r="AA3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9">
        <v>0</v>
      </c>
      <c r="AC39">
        <v>0</v>
      </c>
      <c r="AD3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9">
        <v>6</v>
      </c>
      <c r="AF39">
        <v>4</v>
      </c>
      <c r="AG39" s="1">
        <f>AVERAGE(_2022___Atividade_física__sintomas_de_ansiedade_e_depressão_e_qualidade_de_vida_e[[#This Row],[a.	Quantas horas no total você gasta sentado durante um dia de semana? ]:[b.	Quantas horas no total você gasta sentado durante um dia de fim de semana?]])</f>
        <v>5</v>
      </c>
      <c r="AH39" s="1">
        <f>_2022___Atividade_física__sintomas_de_ansiedade_e_depressão_e_qualidade_de_vida_e[[#This Row],[AFV por semana]]+_2022___Atividade_física__sintomas_de_ansiedade_e_depressão_e_qualidade_de_vida_e[[#This Row],[Média AFM na semana]]</f>
        <v>0</v>
      </c>
      <c r="AI39">
        <v>2</v>
      </c>
      <c r="AJ39">
        <v>1</v>
      </c>
      <c r="AK39">
        <v>2</v>
      </c>
      <c r="AL39">
        <v>2</v>
      </c>
      <c r="AM39">
        <v>3</v>
      </c>
      <c r="AN39">
        <v>2</v>
      </c>
      <c r="AO39">
        <v>3</v>
      </c>
      <c r="AP39">
        <v>1</v>
      </c>
      <c r="AQ39">
        <v>1</v>
      </c>
      <c r="AR39">
        <v>2</v>
      </c>
      <c r="AS39">
        <v>2</v>
      </c>
      <c r="AT39">
        <v>1</v>
      </c>
      <c r="AU39">
        <v>1</v>
      </c>
      <c r="AV39">
        <v>1</v>
      </c>
      <c r="AW39">
        <v>2</v>
      </c>
      <c r="AX39">
        <v>2</v>
      </c>
      <c r="AY39">
        <v>2</v>
      </c>
      <c r="AZ39">
        <v>1</v>
      </c>
      <c r="BA39">
        <v>1</v>
      </c>
      <c r="BB39">
        <v>1</v>
      </c>
      <c r="BC39">
        <v>1</v>
      </c>
      <c r="BD3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34</v>
      </c>
      <c r="BE39">
        <v>1</v>
      </c>
      <c r="BF39">
        <v>1</v>
      </c>
      <c r="BG39">
        <v>0</v>
      </c>
      <c r="BH39">
        <v>1</v>
      </c>
      <c r="BI39">
        <v>1</v>
      </c>
      <c r="BJ39">
        <v>0</v>
      </c>
      <c r="BK39">
        <v>0</v>
      </c>
      <c r="BL39">
        <v>0</v>
      </c>
      <c r="BM39">
        <v>0</v>
      </c>
      <c r="BN39">
        <v>1</v>
      </c>
      <c r="BO39">
        <v>2</v>
      </c>
      <c r="BP39">
        <v>1</v>
      </c>
      <c r="BQ39">
        <v>1</v>
      </c>
      <c r="BR39">
        <v>0</v>
      </c>
      <c r="BS39">
        <v>1</v>
      </c>
      <c r="BT39">
        <v>1</v>
      </c>
      <c r="BU39">
        <v>1</v>
      </c>
      <c r="BV39">
        <v>0</v>
      </c>
      <c r="BW39">
        <v>0</v>
      </c>
      <c r="BX39">
        <v>1</v>
      </c>
      <c r="BY39">
        <v>0</v>
      </c>
      <c r="BZ39">
        <v>1</v>
      </c>
      <c r="CA39">
        <v>0</v>
      </c>
      <c r="CB39" s="1">
        <f>SUM(BE39:BV39,_2022___Atividade_física__sintomas_de_ansiedade_e_depressão_e_qualidade_de_vida_e[[#This Row],[18 considerar essa]:[_20]])</f>
        <v>13</v>
      </c>
      <c r="CC39">
        <v>2</v>
      </c>
      <c r="CD39">
        <v>3</v>
      </c>
      <c r="CE39">
        <v>3</v>
      </c>
      <c r="CF39">
        <v>3</v>
      </c>
      <c r="CG39">
        <v>3</v>
      </c>
      <c r="CH39">
        <v>3</v>
      </c>
      <c r="CI39">
        <v>3</v>
      </c>
      <c r="CJ39">
        <v>3</v>
      </c>
      <c r="CK39">
        <v>3</v>
      </c>
      <c r="CL39">
        <v>3</v>
      </c>
      <c r="CM39">
        <v>3</v>
      </c>
      <c r="CN39">
        <v>3</v>
      </c>
      <c r="CO39">
        <v>1</v>
      </c>
      <c r="CP39">
        <v>1</v>
      </c>
      <c r="CQ39">
        <v>1</v>
      </c>
      <c r="CR39">
        <v>1</v>
      </c>
      <c r="CS39">
        <v>2</v>
      </c>
      <c r="CT39">
        <v>2</v>
      </c>
      <c r="CU39">
        <v>2</v>
      </c>
      <c r="CV39">
        <v>2</v>
      </c>
      <c r="CW39">
        <v>2</v>
      </c>
      <c r="CX39">
        <v>1</v>
      </c>
      <c r="CY39">
        <v>4</v>
      </c>
      <c r="CZ39">
        <v>3</v>
      </c>
      <c r="DA39">
        <v>3</v>
      </c>
      <c r="DB39">
        <v>5</v>
      </c>
      <c r="DC39">
        <v>5</v>
      </c>
      <c r="DD39">
        <v>3</v>
      </c>
      <c r="DE39">
        <v>3</v>
      </c>
      <c r="DF39">
        <v>4</v>
      </c>
      <c r="DG39">
        <v>3</v>
      </c>
      <c r="DH39">
        <v>1</v>
      </c>
      <c r="DI39">
        <v>5</v>
      </c>
      <c r="DJ39">
        <v>1</v>
      </c>
      <c r="DK39">
        <v>5</v>
      </c>
      <c r="DL39">
        <v>1</v>
      </c>
      <c r="DM39">
        <f>IF(CC39=1,5,IF(CC39=2,4.4,IF(CC39=3,3.4,IF(CC39=4,2,IF(CC39=5,1,IF(CC39&gt;5,"Inválido",0))))))</f>
        <v>4.4000000000000004</v>
      </c>
      <c r="DN39">
        <f>IF(CD39&gt;5,"Inválido",CD39)</f>
        <v>3</v>
      </c>
      <c r="DO39" s="7">
        <f>IF(CE39&gt;3,"Inválido",CE39)</f>
        <v>3</v>
      </c>
      <c r="DP39" s="7">
        <f>IF(CF39&gt;3,"Inválido",CF39)</f>
        <v>3</v>
      </c>
      <c r="DQ39" s="6">
        <f>IF(CG39&gt;3,"Inválido",CG39)</f>
        <v>3</v>
      </c>
      <c r="DR39" s="6">
        <f>IF(CH39&gt;3,"Inválido",CH39)</f>
        <v>3</v>
      </c>
      <c r="DS39" s="6">
        <f>IF(CI39&gt;3,"Inválido",CI39)</f>
        <v>3</v>
      </c>
      <c r="DT39" s="6">
        <f>IF(CJ39&gt;3,"Inválido",CJ39)</f>
        <v>3</v>
      </c>
      <c r="DU39" s="6">
        <f>IF(CK39&gt;3,"Inválido",CK39)</f>
        <v>3</v>
      </c>
      <c r="DV39" s="6">
        <f>IF(CL39&gt;3,"Inválido",CL39)</f>
        <v>3</v>
      </c>
      <c r="DW39" s="6">
        <f>IF(CM39&gt;3,"Inválido",CM39)</f>
        <v>3</v>
      </c>
      <c r="DX39" s="6">
        <f>IF(CN39&gt;3,"Inválido",CN39)</f>
        <v>3</v>
      </c>
      <c r="DY39" s="8">
        <f>IF(CO39&gt;5, "INVALIDO",CO39)</f>
        <v>1</v>
      </c>
      <c r="DZ39" s="8">
        <f>IF(CP39&gt;5, "INVALIDO",CP39)</f>
        <v>1</v>
      </c>
      <c r="EA39" s="8">
        <f>IF(CQ39&gt;5, "INVALIDO",CQ39)</f>
        <v>1</v>
      </c>
      <c r="EB39" s="8">
        <f>IF(CR39&gt;5, "INVALIDO",CR39)</f>
        <v>1</v>
      </c>
      <c r="EC39" s="7">
        <f>IF(CR39&gt;5, "INVALIDO",CR39)</f>
        <v>1</v>
      </c>
      <c r="ED3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9">
        <f>IF(CC39=1,5,IF(CC39=2,4,IF(CC39=3,3,IF(CC39=4,2,IF(CC39=5,1,IF(CC39&gt;5,"Inválido",0))))))</f>
        <v>4</v>
      </c>
      <c r="EG39">
        <f>IF(CW39=1,6,IF(CW39=2,5.4,IF(CW39=3,4.2,IF(CW39=4,3.1,IF(CW39=5,2.2,IF(CW39=6,1,IF(CW39&gt;6,"Inválido",0)))))))</f>
        <v>5.4</v>
      </c>
      <c r="EH39">
        <f>IF(AND(CX39=1,CW39=1),6,IF(AND(CX39=1,CW39&lt;7),5,IF(AND(CX39&gt;1,CW39=1),"Inválido",IF(AND(CX39=2,CW39&lt;7),4,IF(AND(CX39=3,CW39&lt;7),3,IF(AND(CX39=4,CW39&lt;7),2,IF(AND(CX39=5,CW39&lt;7),1,0)))))))</f>
        <v>5</v>
      </c>
      <c r="EI39">
        <f>IF(CV39=1,6,IF(CV39=2,5,IF(CV39=3,3,IF(CV39=4,3,IF(CV39=5,2,IF(CV39=6,1,IF(CV39&gt;6,"iNVÁLIDO",0)))))))</f>
        <v>5</v>
      </c>
      <c r="EJ39" s="7">
        <f>IF(CZ39&gt;6,"Inválido",CZ39)</f>
        <v>3</v>
      </c>
      <c r="EK39" s="7">
        <f>IF(DA39&gt;6,"Inválido",DA39)</f>
        <v>3</v>
      </c>
      <c r="EL39">
        <f>IF(DB39=1,6,IF(DB39=2,5,IF(DB39=3,3,IF(DB39=4,3,IF(DB39=5,2,IF(DB39=6,1,IF(DB39&gt;6,"iNVÁLIDO",0)))))))</f>
        <v>2</v>
      </c>
      <c r="EM39">
        <f>IF(DC39=1,6,IF(DC39=2,5,IF(DC39=3,3,IF(DC39=4,3,IF(DC39=5,2,IF(DC39=6,1,IF(DC39&gt;6,"iNVÁLIDO",0)))))))</f>
        <v>2</v>
      </c>
      <c r="EN39" s="7">
        <f>IF(DD39&gt;6,"Inválido",DD39)</f>
        <v>3</v>
      </c>
      <c r="EO39">
        <f>IF(DE39&gt;6,"Inválido",DE39)</f>
        <v>3</v>
      </c>
      <c r="EP39">
        <f>IF(DF39=1,6,IF(DF39=2,5,IF(DF39=3,3,IF(DF39=4,3,IF(DF39=5,2,IF(DF39=6,1,IF(DF39&gt;6,"iNVÁLIDO",0)))))))</f>
        <v>3</v>
      </c>
      <c r="EQ39" s="7">
        <f>IF(DG39&gt;6,"Inválido",DG39)</f>
        <v>3</v>
      </c>
      <c r="ER39">
        <f>IF(DH39&gt;5,"Inválido",DH39)</f>
        <v>1</v>
      </c>
      <c r="ES39">
        <f>IF(DI39&gt;5,"Inválido",DI39)</f>
        <v>5</v>
      </c>
      <c r="ET39">
        <f>IF(DJ39=1,5,IF(DJ39=2,4,IF(DJ39=3,3,IF(DJ39=4,2,IF(DJ39=5,1,IF(DJ39&gt;5,"Inválido",0))))))</f>
        <v>5</v>
      </c>
      <c r="EU39">
        <f>IF(DK39&gt;5,"Inválido",DK39)</f>
        <v>5</v>
      </c>
      <c r="EV39">
        <f>IF(DL39=1,5,IF(DL39=2,4,IF(DL39=3,3,IF(DL39=4,2,IF(DL39=5,1,IF(DL39&gt;5,"Inválido",0))))))</f>
        <v>5</v>
      </c>
      <c r="EW39" s="7">
        <f>SUM(DO39,DP39,DQ39,DR39,DS39,DT39,DU39,DV39,DW39,DX39)</f>
        <v>30</v>
      </c>
      <c r="EX39" s="7">
        <f>(EW39-10)/20*100</f>
        <v>100</v>
      </c>
      <c r="EY39">
        <f>SUM(DY39,DZ39,EA39,EB39)</f>
        <v>4</v>
      </c>
      <c r="EZ39">
        <f>(_2022___Atividade_física__sintomas_de_ansiedade_e_depressão_e_qualidade_de_vida_e[[#This Row],[Aspecto físico]]-4)/4*100</f>
        <v>0</v>
      </c>
      <c r="FA39">
        <f>SUM(EG39,EH39)</f>
        <v>10.4</v>
      </c>
      <c r="FB39">
        <f>(FA39-2)/10*100</f>
        <v>84.000000000000014</v>
      </c>
      <c r="FC39">
        <f>SUM(DM39,ES39,ET39,EU39,EV39)</f>
        <v>24.4</v>
      </c>
      <c r="FD39" s="7">
        <f>(FC39-5)/20*100</f>
        <v>97</v>
      </c>
      <c r="FE39">
        <f>SUM(EI39,EM39,EO39,EQ39)</f>
        <v>13</v>
      </c>
      <c r="FF39" s="7">
        <f>(FE39-4)/20*100</f>
        <v>45</v>
      </c>
      <c r="FG39">
        <f>SUM(EF39,ER39)</f>
        <v>5</v>
      </c>
      <c r="FH39">
        <f>(FG39-2)/8*100</f>
        <v>37.5</v>
      </c>
      <c r="FI39">
        <f>SUM(EC39,ED39,EE39)</f>
        <v>5</v>
      </c>
      <c r="FJ39" s="7">
        <f>(FI39-3)/3*100</f>
        <v>66.666666666666657</v>
      </c>
      <c r="FK39">
        <f>SUM(EJ39,EK39,EL39,EN39,EP39)</f>
        <v>14</v>
      </c>
      <c r="FL39">
        <f>(FK39-5)/25*100</f>
        <v>36</v>
      </c>
      <c r="FM39">
        <f t="shared" si="0"/>
        <v>3</v>
      </c>
      <c r="FN39" s="7">
        <f t="shared" si="1"/>
        <v>70.25</v>
      </c>
      <c r="FO39" s="7">
        <f t="shared" si="2"/>
        <v>46.291666666666664</v>
      </c>
    </row>
    <row r="40" spans="1:171" ht="15" thickBot="1" x14ac:dyDescent="0.35">
      <c r="A40" t="s">
        <v>337</v>
      </c>
      <c r="B40" t="s">
        <v>338</v>
      </c>
      <c r="C40" t="s">
        <v>68</v>
      </c>
      <c r="D40" s="5">
        <v>31135</v>
      </c>
      <c r="E40" s="5">
        <v>44682</v>
      </c>
      <c r="F40" s="1">
        <f>DATEDIF(D39,E39,"Y")</f>
        <v>37</v>
      </c>
      <c r="G40">
        <v>2</v>
      </c>
      <c r="H40">
        <v>1</v>
      </c>
      <c r="I40" t="s">
        <v>128</v>
      </c>
      <c r="J40">
        <v>4</v>
      </c>
      <c r="K40">
        <v>2</v>
      </c>
      <c r="L40" t="s">
        <v>100</v>
      </c>
      <c r="M40" s="1">
        <v>1</v>
      </c>
      <c r="N40">
        <v>1</v>
      </c>
      <c r="O40">
        <v>1</v>
      </c>
      <c r="P40" t="s">
        <v>81</v>
      </c>
      <c r="Q40" s="16">
        <v>2</v>
      </c>
      <c r="R40">
        <v>2</v>
      </c>
      <c r="S40">
        <v>2</v>
      </c>
      <c r="T40">
        <v>1</v>
      </c>
      <c r="U40" t="s">
        <v>71</v>
      </c>
      <c r="V40">
        <v>6</v>
      </c>
      <c r="W40">
        <v>15</v>
      </c>
      <c r="X4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90</v>
      </c>
      <c r="Y40">
        <v>0</v>
      </c>
      <c r="Z40">
        <v>0</v>
      </c>
      <c r="AA4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0">
        <v>0</v>
      </c>
      <c r="AC40">
        <v>0</v>
      </c>
      <c r="AD4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0">
        <v>10</v>
      </c>
      <c r="AF40">
        <v>20</v>
      </c>
      <c r="AG40" s="1">
        <f>AVERAGE(_2022___Atividade_física__sintomas_de_ansiedade_e_depressão_e_qualidade_de_vida_e[[#This Row],[a.	Quantas horas no total você gasta sentado durante um dia de semana? ]:[b.	Quantas horas no total você gasta sentado durante um dia de fim de semana?]])</f>
        <v>15</v>
      </c>
      <c r="AH40" s="1">
        <f>_2022___Atividade_física__sintomas_de_ansiedade_e_depressão_e_qualidade_de_vida_e[[#This Row],[AFV por semana]]+_2022___Atividade_física__sintomas_de_ansiedade_e_depressão_e_qualidade_de_vida_e[[#This Row],[Média AFM na semana]]</f>
        <v>0</v>
      </c>
      <c r="AI40">
        <v>2</v>
      </c>
      <c r="AJ40">
        <v>3</v>
      </c>
      <c r="AK40">
        <v>3</v>
      </c>
      <c r="AL40">
        <v>3</v>
      </c>
      <c r="AM40">
        <v>3</v>
      </c>
      <c r="AN40">
        <v>3</v>
      </c>
      <c r="AO40">
        <v>3</v>
      </c>
      <c r="AP40">
        <v>3</v>
      </c>
      <c r="AQ40">
        <v>3</v>
      </c>
      <c r="AR40">
        <v>3</v>
      </c>
      <c r="AS40">
        <v>3</v>
      </c>
      <c r="AT40">
        <v>3</v>
      </c>
      <c r="AU40">
        <v>3</v>
      </c>
      <c r="AV40">
        <v>3</v>
      </c>
      <c r="AW40">
        <v>3</v>
      </c>
      <c r="AX40">
        <v>3</v>
      </c>
      <c r="AY40">
        <v>3</v>
      </c>
      <c r="AZ40">
        <v>3</v>
      </c>
      <c r="BA40">
        <v>3</v>
      </c>
      <c r="BB40">
        <v>3</v>
      </c>
      <c r="BC40">
        <v>3</v>
      </c>
      <c r="BD4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62</v>
      </c>
      <c r="BE40">
        <v>2</v>
      </c>
      <c r="BF40">
        <v>2</v>
      </c>
      <c r="BG40">
        <v>3</v>
      </c>
      <c r="BH40">
        <v>3</v>
      </c>
      <c r="BI40">
        <v>1</v>
      </c>
      <c r="BJ40">
        <v>2</v>
      </c>
      <c r="BK40">
        <v>3</v>
      </c>
      <c r="BL40">
        <v>2</v>
      </c>
      <c r="BM40">
        <v>3</v>
      </c>
      <c r="BN40">
        <v>3</v>
      </c>
      <c r="BO40">
        <v>2</v>
      </c>
      <c r="BP40">
        <v>1</v>
      </c>
      <c r="BQ40">
        <v>3</v>
      </c>
      <c r="BR40">
        <v>3</v>
      </c>
      <c r="BS40">
        <v>2</v>
      </c>
      <c r="BT40">
        <v>2</v>
      </c>
      <c r="BU40">
        <v>3</v>
      </c>
      <c r="BV40">
        <v>3</v>
      </c>
      <c r="BW40">
        <v>0</v>
      </c>
      <c r="BX40">
        <v>1</v>
      </c>
      <c r="BY40">
        <v>0</v>
      </c>
      <c r="BZ40">
        <v>3</v>
      </c>
      <c r="CA40">
        <v>1</v>
      </c>
      <c r="CB40" s="1">
        <f>SUM(BE40:BV40,_2022___Atividade_física__sintomas_de_ansiedade_e_depressão_e_qualidade_de_vida_e[[#This Row],[18 considerar essa]:[_20]])</f>
        <v>47</v>
      </c>
      <c r="CC40">
        <v>4</v>
      </c>
      <c r="CD40">
        <v>4</v>
      </c>
      <c r="CE40">
        <v>1</v>
      </c>
      <c r="CF40">
        <v>2</v>
      </c>
      <c r="CG40">
        <v>2</v>
      </c>
      <c r="CH40">
        <v>2</v>
      </c>
      <c r="CI40">
        <v>2</v>
      </c>
      <c r="CJ40">
        <v>1</v>
      </c>
      <c r="CK40">
        <v>1</v>
      </c>
      <c r="CL40">
        <v>1</v>
      </c>
      <c r="CM40">
        <v>1</v>
      </c>
      <c r="CN40">
        <v>2</v>
      </c>
      <c r="CO40">
        <v>2</v>
      </c>
      <c r="CP40">
        <v>1</v>
      </c>
      <c r="CQ40">
        <v>1</v>
      </c>
      <c r="CR40">
        <v>1</v>
      </c>
      <c r="CS40">
        <v>2</v>
      </c>
      <c r="CT40">
        <v>1</v>
      </c>
      <c r="CU40">
        <v>1</v>
      </c>
      <c r="CV40">
        <v>4</v>
      </c>
      <c r="CW40">
        <v>5</v>
      </c>
      <c r="CX40">
        <v>4</v>
      </c>
      <c r="CY40">
        <v>6</v>
      </c>
      <c r="CZ40">
        <v>1</v>
      </c>
      <c r="DA40">
        <v>1</v>
      </c>
      <c r="DB40">
        <v>6</v>
      </c>
      <c r="DC40">
        <v>6</v>
      </c>
      <c r="DD40">
        <v>1</v>
      </c>
      <c r="DE40">
        <v>1</v>
      </c>
      <c r="DF40">
        <v>6</v>
      </c>
      <c r="DG40">
        <v>1</v>
      </c>
      <c r="DH40">
        <v>1</v>
      </c>
      <c r="DI40">
        <v>2</v>
      </c>
      <c r="DJ40">
        <v>2</v>
      </c>
      <c r="DK40">
        <v>1</v>
      </c>
      <c r="DL40">
        <v>5</v>
      </c>
      <c r="DM40">
        <f>IF(CC40=1,5,IF(CC40=2,4.4,IF(CC40=3,3.4,IF(CC40=4,2,IF(CC40=5,1,IF(CC40&gt;5,"Inválido",0))))))</f>
        <v>2</v>
      </c>
      <c r="DN40">
        <f>IF(CD40&gt;5,"Inválido",CD40)</f>
        <v>4</v>
      </c>
      <c r="DO40" s="7">
        <f>IF(CE40&gt;3,"Inválido",CE40)</f>
        <v>1</v>
      </c>
      <c r="DP40" s="7">
        <f>IF(CF40&gt;3,"Inválido",CF40)</f>
        <v>2</v>
      </c>
      <c r="DQ40" s="6">
        <f>IF(CG40&gt;3,"Inválido",CG40)</f>
        <v>2</v>
      </c>
      <c r="DR40" s="6">
        <f>IF(CH40&gt;3,"Inválido",CH40)</f>
        <v>2</v>
      </c>
      <c r="DS40" s="6">
        <f>IF(CI40&gt;3,"Inválido",CI40)</f>
        <v>2</v>
      </c>
      <c r="DT40" s="6">
        <f>IF(CJ40&gt;3,"Inválido",CJ40)</f>
        <v>1</v>
      </c>
      <c r="DU40" s="6">
        <f>IF(CK40&gt;3,"Inválido",CK40)</f>
        <v>1</v>
      </c>
      <c r="DV40" s="6">
        <f>IF(CL40&gt;3,"Inválido",CL40)</f>
        <v>1</v>
      </c>
      <c r="DW40" s="6">
        <f>IF(CM40&gt;3,"Inválido",CM40)</f>
        <v>1</v>
      </c>
      <c r="DX40" s="6">
        <f>IF(CN40&gt;3,"Inválido",CN40)</f>
        <v>2</v>
      </c>
      <c r="DY40" s="8">
        <f>IF(CO40&gt;5, "INVALIDO",CO40)</f>
        <v>2</v>
      </c>
      <c r="DZ40" s="8">
        <f>IF(CP40&gt;5, "INVALIDO",CP40)</f>
        <v>1</v>
      </c>
      <c r="EA40" s="8">
        <f>IF(CQ40&gt;5, "INVALIDO",CQ40)</f>
        <v>1</v>
      </c>
      <c r="EB40" s="8">
        <f>IF(CR40&gt;5, "INVALIDO",CR40)</f>
        <v>1</v>
      </c>
      <c r="EC40" s="7">
        <f>IF(CR40&gt;5, "INVALIDO",CR40)</f>
        <v>1</v>
      </c>
      <c r="ED4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0">
        <f>IF(CC40=1,5,IF(CC40=2,4,IF(CC40=3,3,IF(CC40=4,2,IF(CC40=5,1,IF(CC40&gt;5,"Inválido",0))))))</f>
        <v>2</v>
      </c>
      <c r="EG40">
        <f>IF(CW40=1,6,IF(CW40=2,5.4,IF(CW40=3,4.2,IF(CW40=4,3.1,IF(CW40=5,2.2,IF(CW40=6,1,IF(CW40&gt;6,"Inválido",0)))))))</f>
        <v>2.2000000000000002</v>
      </c>
      <c r="EH40">
        <f>IF(AND(CX40=1,CW40=1),6,IF(AND(CX40=1,CW40&lt;7),5,IF(AND(CX40&gt;1,CW40=1),"Inválido",IF(AND(CX40=2,CW40&lt;7),4,IF(AND(CX40=3,CW40&lt;7),3,IF(AND(CX40=4,CW40&lt;7),2,IF(AND(CX40=5,CW40&lt;7),1,0)))))))</f>
        <v>2</v>
      </c>
      <c r="EI40">
        <f>IF(CV40=1,6,IF(CV40=2,5,IF(CV40=3,3,IF(CV40=4,3,IF(CV40=5,2,IF(CV40=6,1,IF(CV40&gt;6,"iNVÁLIDO",0)))))))</f>
        <v>3</v>
      </c>
      <c r="EJ40" s="7">
        <f>IF(CZ40&gt;6,"Inválido",CZ40)</f>
        <v>1</v>
      </c>
      <c r="EK40" s="7">
        <f>IF(DA40&gt;6,"Inválido",DA40)</f>
        <v>1</v>
      </c>
      <c r="EL40">
        <f>IF(DB40=1,6,IF(DB40=2,5,IF(DB40=3,3,IF(DB40=4,3,IF(DB40=5,2,IF(DB40=6,1,IF(DB40&gt;6,"iNVÁLIDO",0)))))))</f>
        <v>1</v>
      </c>
      <c r="EM40">
        <f>IF(DC40=1,6,IF(DC40=2,5,IF(DC40=3,3,IF(DC40=4,3,IF(DC40=5,2,IF(DC40=6,1,IF(DC40&gt;6,"iNVÁLIDO",0)))))))</f>
        <v>1</v>
      </c>
      <c r="EN40" s="7">
        <f>IF(DD40&gt;6,"Inválido",DD40)</f>
        <v>1</v>
      </c>
      <c r="EO40">
        <f>IF(DE40&gt;6,"Inválido",DE40)</f>
        <v>1</v>
      </c>
      <c r="EP40">
        <f>IF(DF40=1,6,IF(DF40=2,5,IF(DF40=3,3,IF(DF40=4,3,IF(DF40=5,2,IF(DF40=6,1,IF(DF40&gt;6,"iNVÁLIDO",0)))))))</f>
        <v>1</v>
      </c>
      <c r="EQ40" s="7">
        <f>IF(DG40&gt;6,"Inválido",DG40)</f>
        <v>1</v>
      </c>
      <c r="ER40">
        <f>IF(DH40&gt;5,"Inválido",DH40)</f>
        <v>1</v>
      </c>
      <c r="ES40">
        <f>IF(DI40&gt;5,"Inválido",DI40)</f>
        <v>2</v>
      </c>
      <c r="ET40">
        <f>IF(DJ40=1,5,IF(DJ40=2,4,IF(DJ40=3,3,IF(DJ40=4,2,IF(DJ40=5,1,IF(DJ40&gt;5,"Inválido",0))))))</f>
        <v>4</v>
      </c>
      <c r="EU40">
        <f>IF(DK40&gt;5,"Inválido",DK40)</f>
        <v>1</v>
      </c>
      <c r="EV40">
        <f>IF(DL40=1,5,IF(DL40=2,4,IF(DL40=3,3,IF(DL40=4,2,IF(DL40=5,1,IF(DL40&gt;5,"Inválido",0))))))</f>
        <v>1</v>
      </c>
      <c r="EW40" s="7">
        <f>SUM(DO40,DP40,DQ40,DR40,DS40,DT40,DU40,DV40,DW40,DX40)</f>
        <v>15</v>
      </c>
      <c r="EX40" s="7">
        <f>(EW40-10)/20*100</f>
        <v>25</v>
      </c>
      <c r="EY40">
        <f>SUM(DY40,DZ40,EA40,EB40)</f>
        <v>5</v>
      </c>
      <c r="EZ40">
        <f>(_2022___Atividade_física__sintomas_de_ansiedade_e_depressão_e_qualidade_de_vida_e[[#This Row],[Aspecto físico]]-4)/4*100</f>
        <v>25</v>
      </c>
      <c r="FA40">
        <f>SUM(EG40,EH40)</f>
        <v>4.2</v>
      </c>
      <c r="FB40">
        <f>(FA40-2)/10*100</f>
        <v>22.000000000000004</v>
      </c>
      <c r="FC40">
        <f>SUM(DM40,ES40,ET40,EU40,EV40)</f>
        <v>10</v>
      </c>
      <c r="FD40" s="7">
        <f>(FC40-5)/20*100</f>
        <v>25</v>
      </c>
      <c r="FE40">
        <f>SUM(EI40,EM40,EO40,EQ40)</f>
        <v>6</v>
      </c>
      <c r="FF40" s="7">
        <f>(FE40-4)/20*100</f>
        <v>10</v>
      </c>
      <c r="FG40">
        <f>SUM(EF40,ER40)</f>
        <v>3</v>
      </c>
      <c r="FH40">
        <f>(FG40-2)/8*100</f>
        <v>12.5</v>
      </c>
      <c r="FI40">
        <f>SUM(EC40,ED40,EE40)</f>
        <v>3</v>
      </c>
      <c r="FJ40" s="7">
        <f>(FI40-3)/3*100</f>
        <v>0</v>
      </c>
      <c r="FK40">
        <f>SUM(EJ40,EK40,EL40,EN40,EP40)</f>
        <v>5</v>
      </c>
      <c r="FL40">
        <f>(FK40-5)/25*100</f>
        <v>0</v>
      </c>
      <c r="FM40">
        <f t="shared" si="0"/>
        <v>4</v>
      </c>
      <c r="FN40" s="7">
        <f t="shared" si="1"/>
        <v>24.25</v>
      </c>
      <c r="FO40" s="7">
        <f t="shared" si="2"/>
        <v>5.625</v>
      </c>
    </row>
    <row r="41" spans="1:171" ht="15" thickBot="1" x14ac:dyDescent="0.35">
      <c r="A41" t="s">
        <v>347</v>
      </c>
      <c r="B41" t="s">
        <v>348</v>
      </c>
      <c r="C41" t="s">
        <v>68</v>
      </c>
      <c r="D41" s="5">
        <v>27729</v>
      </c>
      <c r="E41" s="5">
        <v>44682</v>
      </c>
      <c r="F41" s="1">
        <f>DATEDIF(D40,E40,"Y")</f>
        <v>37</v>
      </c>
      <c r="G41">
        <v>2</v>
      </c>
      <c r="H41">
        <v>2</v>
      </c>
      <c r="I41" t="s">
        <v>74</v>
      </c>
      <c r="J41">
        <v>3</v>
      </c>
      <c r="K41">
        <v>2</v>
      </c>
      <c r="L41" t="s">
        <v>197</v>
      </c>
      <c r="M41" s="1">
        <v>2</v>
      </c>
      <c r="N41">
        <v>2</v>
      </c>
      <c r="O41">
        <v>3</v>
      </c>
      <c r="P41" t="s">
        <v>81</v>
      </c>
      <c r="Q41" s="16">
        <v>2</v>
      </c>
      <c r="R41">
        <v>2</v>
      </c>
      <c r="S41">
        <v>1</v>
      </c>
      <c r="T41">
        <v>1</v>
      </c>
      <c r="U41" t="s">
        <v>71</v>
      </c>
      <c r="V41">
        <v>7</v>
      </c>
      <c r="W41">
        <v>49</v>
      </c>
      <c r="X4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41">
        <v>3</v>
      </c>
      <c r="Z41">
        <v>59</v>
      </c>
      <c r="AA4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41">
        <v>2</v>
      </c>
      <c r="AC41">
        <v>29</v>
      </c>
      <c r="AD4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58</v>
      </c>
      <c r="AE41">
        <v>6</v>
      </c>
      <c r="AF41">
        <v>3</v>
      </c>
      <c r="AG41" s="1">
        <f>AVERAGE(_2022___Atividade_física__sintomas_de_ansiedade_e_depressão_e_qualidade_de_vida_e[[#This Row],[a.	Quantas horas no total você gasta sentado durante um dia de semana? ]:[b.	Quantas horas no total você gasta sentado durante um dia de fim de semana?]])</f>
        <v>4.5</v>
      </c>
      <c r="AH41" s="1">
        <f>_2022___Atividade_física__sintomas_de_ansiedade_e_depressão_e_qualidade_de_vida_e[[#This Row],[AFV por semana]]+_2022___Atividade_física__sintomas_de_ansiedade_e_depressão_e_qualidade_de_vida_e[[#This Row],[Média AFM na semana]]</f>
        <v>235</v>
      </c>
      <c r="AI41">
        <v>1</v>
      </c>
      <c r="AJ41">
        <v>0</v>
      </c>
      <c r="AK41">
        <v>1</v>
      </c>
      <c r="AL41">
        <v>1</v>
      </c>
      <c r="AM41">
        <v>0</v>
      </c>
      <c r="AN41">
        <v>0</v>
      </c>
      <c r="AO41">
        <v>1</v>
      </c>
      <c r="AP41">
        <v>1</v>
      </c>
      <c r="AQ41">
        <v>0</v>
      </c>
      <c r="AR41">
        <v>1</v>
      </c>
      <c r="AS41">
        <v>0</v>
      </c>
      <c r="AT41">
        <v>1</v>
      </c>
      <c r="AU41">
        <v>0</v>
      </c>
      <c r="AV41">
        <v>1</v>
      </c>
      <c r="AW41">
        <v>1</v>
      </c>
      <c r="AX41">
        <v>0</v>
      </c>
      <c r="AY41">
        <v>0</v>
      </c>
      <c r="AZ41">
        <v>1</v>
      </c>
      <c r="BA41">
        <v>1</v>
      </c>
      <c r="BB41">
        <v>0</v>
      </c>
      <c r="BC41">
        <v>0</v>
      </c>
      <c r="BD4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41">
        <v>2</v>
      </c>
      <c r="BF41">
        <v>3</v>
      </c>
      <c r="BG41">
        <v>0</v>
      </c>
      <c r="BH41">
        <v>3</v>
      </c>
      <c r="BI41">
        <v>0</v>
      </c>
      <c r="BJ41">
        <v>0</v>
      </c>
      <c r="BK41">
        <v>1</v>
      </c>
      <c r="BL41">
        <v>0</v>
      </c>
      <c r="BM41">
        <v>0</v>
      </c>
      <c r="BN41">
        <v>1</v>
      </c>
      <c r="BO41">
        <v>1</v>
      </c>
      <c r="BP41">
        <v>1</v>
      </c>
      <c r="BQ41">
        <v>2</v>
      </c>
      <c r="BR41">
        <v>0</v>
      </c>
      <c r="BS41">
        <v>1</v>
      </c>
      <c r="BT41">
        <v>2</v>
      </c>
      <c r="BU41">
        <v>2</v>
      </c>
      <c r="BV41">
        <v>1</v>
      </c>
      <c r="BW41">
        <v>1</v>
      </c>
      <c r="BX41">
        <v>2</v>
      </c>
      <c r="BY41">
        <f>_2022___Atividade_física__sintomas_de_ansiedade_e_depressão_e_qualidade_de_vida_e[[#This Row],[_18]]</f>
        <v>1</v>
      </c>
      <c r="BZ41">
        <v>1</v>
      </c>
      <c r="CA41">
        <v>3</v>
      </c>
      <c r="CB41" s="1">
        <f>SUM(BE41:BV41,_2022___Atividade_física__sintomas_de_ansiedade_e_depressão_e_qualidade_de_vida_e[[#This Row],[18 considerar essa]:[_20]])</f>
        <v>25</v>
      </c>
      <c r="CC41">
        <v>4</v>
      </c>
      <c r="CD41">
        <v>4</v>
      </c>
      <c r="CE41">
        <v>1</v>
      </c>
      <c r="CF41">
        <v>2</v>
      </c>
      <c r="CG41">
        <v>2</v>
      </c>
      <c r="CH41">
        <v>1</v>
      </c>
      <c r="CI41">
        <v>2</v>
      </c>
      <c r="CJ41">
        <v>1</v>
      </c>
      <c r="CK41">
        <v>1</v>
      </c>
      <c r="CL41">
        <v>1</v>
      </c>
      <c r="CM41">
        <v>2</v>
      </c>
      <c r="CN41">
        <v>2</v>
      </c>
      <c r="CO41">
        <v>1</v>
      </c>
      <c r="CP41">
        <v>1</v>
      </c>
      <c r="CQ41">
        <v>1</v>
      </c>
      <c r="CR41">
        <v>1</v>
      </c>
      <c r="CS41">
        <v>1</v>
      </c>
      <c r="CT41">
        <v>1</v>
      </c>
      <c r="CU41">
        <v>1</v>
      </c>
      <c r="CV41">
        <v>3</v>
      </c>
      <c r="CW41">
        <v>3</v>
      </c>
      <c r="CX41">
        <v>2</v>
      </c>
      <c r="CY41">
        <v>4</v>
      </c>
      <c r="CZ41">
        <v>2</v>
      </c>
      <c r="DA41">
        <v>3</v>
      </c>
      <c r="DB41">
        <v>4</v>
      </c>
      <c r="DC41">
        <v>4</v>
      </c>
      <c r="DD41">
        <v>4</v>
      </c>
      <c r="DE41">
        <v>4</v>
      </c>
      <c r="DF41">
        <v>4</v>
      </c>
      <c r="DG41">
        <v>4</v>
      </c>
      <c r="DH41">
        <v>5</v>
      </c>
      <c r="DI41">
        <v>1</v>
      </c>
      <c r="DJ41">
        <v>3</v>
      </c>
      <c r="DK41">
        <v>3</v>
      </c>
      <c r="DL41">
        <v>2</v>
      </c>
      <c r="DM41">
        <f>IF(CC41=1,5,IF(CC41=2,4.4,IF(CC41=3,3.4,IF(CC41=4,2,IF(CC41=5,1,IF(CC41&gt;5,"Inválido",0))))))</f>
        <v>2</v>
      </c>
      <c r="DN41">
        <f>IF(CD41&gt;5,"Inválido",CD41)</f>
        <v>4</v>
      </c>
      <c r="DO41" s="7">
        <f>IF(CE41&gt;3,"Inválido",CE41)</f>
        <v>1</v>
      </c>
      <c r="DP41" s="7">
        <f>IF(CF41&gt;3,"Inválido",CF41)</f>
        <v>2</v>
      </c>
      <c r="DQ41" s="6">
        <f>IF(CG41&gt;3,"Inválido",CG41)</f>
        <v>2</v>
      </c>
      <c r="DR41" s="6">
        <f>IF(CH41&gt;3,"Inválido",CH41)</f>
        <v>1</v>
      </c>
      <c r="DS41" s="6">
        <f>IF(CI41&gt;3,"Inválido",CI41)</f>
        <v>2</v>
      </c>
      <c r="DT41" s="6">
        <f>IF(CJ41&gt;3,"Inválido",CJ41)</f>
        <v>1</v>
      </c>
      <c r="DU41" s="6">
        <f>IF(CK41&gt;3,"Inválido",CK41)</f>
        <v>1</v>
      </c>
      <c r="DV41" s="6">
        <f>IF(CL41&gt;3,"Inválido",CL41)</f>
        <v>1</v>
      </c>
      <c r="DW41" s="6">
        <f>IF(CM41&gt;3,"Inválido",CM41)</f>
        <v>2</v>
      </c>
      <c r="DX41" s="6">
        <f>IF(CN41&gt;3,"Inválido",CN41)</f>
        <v>2</v>
      </c>
      <c r="DY41" s="8">
        <f>IF(CO41&gt;5, "INVALIDO",CO41)</f>
        <v>1</v>
      </c>
      <c r="DZ41" s="8">
        <f>IF(CP41&gt;5, "INVALIDO",CP41)</f>
        <v>1</v>
      </c>
      <c r="EA41" s="8">
        <f>IF(CQ41&gt;5, "INVALIDO",CQ41)</f>
        <v>1</v>
      </c>
      <c r="EB41" s="8">
        <f>IF(CR41&gt;5, "INVALIDO",CR41)</f>
        <v>1</v>
      </c>
      <c r="EC41" s="7">
        <f>IF(CR41&gt;5, "INVALIDO",CR41)</f>
        <v>1</v>
      </c>
      <c r="ED4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1">
        <f>IF(CC41=1,5,IF(CC41=2,4,IF(CC41=3,3,IF(CC41=4,2,IF(CC41=5,1,IF(CC41&gt;5,"Inválido",0))))))</f>
        <v>2</v>
      </c>
      <c r="EG41">
        <f>IF(CW41=1,6,IF(CW41=2,5.4,IF(CW41=3,4.2,IF(CW41=4,3.1,IF(CW41=5,2.2,IF(CW41=6,1,IF(CW41&gt;6,"Inválido",0)))))))</f>
        <v>4.2</v>
      </c>
      <c r="EH41">
        <f>IF(AND(CX41=1,CW41=1),6,IF(AND(CX41=1,CW41&lt;7),5,IF(AND(CX41&gt;1,CW41=1),"Inválido",IF(AND(CX41=2,CW41&lt;7),4,IF(AND(CX41=3,CW41&lt;7),3,IF(AND(CX41=4,CW41&lt;7),2,IF(AND(CX41=5,CW41&lt;7),1,0)))))))</f>
        <v>4</v>
      </c>
      <c r="EI41">
        <f>IF(CV41=1,6,IF(CV41=2,5,IF(CV41=3,3,IF(CV41=4,3,IF(CV41=5,2,IF(CV41=6,1,IF(CV41&gt;6,"iNVÁLIDO",0)))))))</f>
        <v>3</v>
      </c>
      <c r="EJ41" s="7">
        <f>IF(CZ41&gt;6,"Inválido",CZ41)</f>
        <v>2</v>
      </c>
      <c r="EK41" s="7">
        <f>IF(DA41&gt;6,"Inválido",DA41)</f>
        <v>3</v>
      </c>
      <c r="EL41">
        <f>IF(DB41=1,6,IF(DB41=2,5,IF(DB41=3,3,IF(DB41=4,3,IF(DB41=5,2,IF(DB41=6,1,IF(DB41&gt;6,"iNVÁLIDO",0)))))))</f>
        <v>3</v>
      </c>
      <c r="EM41">
        <f>IF(DC41=1,6,IF(DC41=2,5,IF(DC41=3,3,IF(DC41=4,3,IF(DC41=5,2,IF(DC41=6,1,IF(DC41&gt;6,"iNVÁLIDO",0)))))))</f>
        <v>3</v>
      </c>
      <c r="EN41" s="7">
        <f>IF(DD41&gt;6,"Inválido",DD41)</f>
        <v>4</v>
      </c>
      <c r="EO41">
        <f>IF(DE41&gt;6,"Inválido",DE41)</f>
        <v>4</v>
      </c>
      <c r="EP41">
        <f>IF(DF41=1,6,IF(DF41=2,5,IF(DF41=3,3,IF(DF41=4,3,IF(DF41=5,2,IF(DF41=6,1,IF(DF41&gt;6,"iNVÁLIDO",0)))))))</f>
        <v>3</v>
      </c>
      <c r="EQ41" s="7">
        <f>IF(DG41&gt;6,"Inválido",DG41)</f>
        <v>4</v>
      </c>
      <c r="ER41">
        <f>IF(DH41&gt;5,"Inválido",DH41)</f>
        <v>5</v>
      </c>
      <c r="ES41">
        <f>IF(DI41&gt;5,"Inválido",DI41)</f>
        <v>1</v>
      </c>
      <c r="ET41">
        <f>IF(DJ41=1,5,IF(DJ41=2,4,IF(DJ41=3,3,IF(DJ41=4,2,IF(DJ41=5,1,IF(DJ41&gt;5,"Inválido",0))))))</f>
        <v>3</v>
      </c>
      <c r="EU41">
        <f>IF(DK41&gt;5,"Inválido",DK41)</f>
        <v>3</v>
      </c>
      <c r="EV41">
        <f>IF(DL41=1,5,IF(DL41=2,4,IF(DL41=3,3,IF(DL41=4,2,IF(DL41=5,1,IF(DL41&gt;5,"Inválido",0))))))</f>
        <v>4</v>
      </c>
      <c r="EW41" s="7">
        <f>SUM(DO41,DP41,DQ41,DR41,DS41,DT41,DU41,DV41,DW41,DX41)</f>
        <v>15</v>
      </c>
      <c r="EX41" s="7">
        <f>(EW41-10)/20*100</f>
        <v>25</v>
      </c>
      <c r="EY41">
        <f>SUM(DY41,DZ41,EA41,EB41)</f>
        <v>4</v>
      </c>
      <c r="EZ41">
        <f>(_2022___Atividade_física__sintomas_de_ansiedade_e_depressão_e_qualidade_de_vida_e[[#This Row],[Aspecto físico]]-4)/4*100</f>
        <v>0</v>
      </c>
      <c r="FA41">
        <f>SUM(EG41,EH41)</f>
        <v>8.1999999999999993</v>
      </c>
      <c r="FB41">
        <f>(FA41-2)/10*100</f>
        <v>61.999999999999986</v>
      </c>
      <c r="FC41">
        <f>SUM(DM41,ES41,ET41,EU41,EV41)</f>
        <v>13</v>
      </c>
      <c r="FD41" s="7">
        <f>(FC41-5)/20*100</f>
        <v>40</v>
      </c>
      <c r="FE41">
        <f>SUM(EI41,EM41,EO41,EQ41)</f>
        <v>14</v>
      </c>
      <c r="FF41" s="7">
        <f>(FE41-4)/20*100</f>
        <v>50</v>
      </c>
      <c r="FG41">
        <f>SUM(EF41,ER41)</f>
        <v>7</v>
      </c>
      <c r="FH41">
        <f>(FG41-2)/8*100</f>
        <v>62.5</v>
      </c>
      <c r="FI41">
        <f>SUM(EC41,ED41,EE41)</f>
        <v>3</v>
      </c>
      <c r="FJ41" s="7">
        <f>(FI41-3)/3*100</f>
        <v>0</v>
      </c>
      <c r="FK41">
        <f>SUM(EJ41,EK41,EL41,EN41,EP41)</f>
        <v>15</v>
      </c>
      <c r="FL41">
        <f>(FK41-5)/25*100</f>
        <v>40</v>
      </c>
      <c r="FM41">
        <f t="shared" si="0"/>
        <v>4</v>
      </c>
      <c r="FN41" s="7">
        <f t="shared" si="1"/>
        <v>31.749999999999996</v>
      </c>
      <c r="FO41" s="7">
        <f t="shared" si="2"/>
        <v>38.125</v>
      </c>
    </row>
    <row r="42" spans="1:171" ht="15" thickBot="1" x14ac:dyDescent="0.35">
      <c r="A42" t="s">
        <v>388</v>
      </c>
      <c r="B42" t="s">
        <v>389</v>
      </c>
      <c r="C42" t="s">
        <v>68</v>
      </c>
      <c r="D42" s="5">
        <v>36227</v>
      </c>
      <c r="E42" s="5">
        <v>44682</v>
      </c>
      <c r="F42" s="1">
        <f>DATEDIF(D41,E41,"Y")</f>
        <v>46</v>
      </c>
      <c r="G42">
        <v>2</v>
      </c>
      <c r="H42">
        <v>1</v>
      </c>
      <c r="I42" t="s">
        <v>276</v>
      </c>
      <c r="J42">
        <v>7</v>
      </c>
      <c r="K42">
        <v>3</v>
      </c>
      <c r="L42" t="s">
        <v>100</v>
      </c>
      <c r="M42" s="1">
        <v>1</v>
      </c>
      <c r="N42">
        <v>1</v>
      </c>
      <c r="O42">
        <v>1</v>
      </c>
      <c r="P42" t="s">
        <v>81</v>
      </c>
      <c r="Q42" s="16">
        <v>2</v>
      </c>
      <c r="R42">
        <v>2</v>
      </c>
      <c r="S42">
        <v>1</v>
      </c>
      <c r="T42">
        <v>1</v>
      </c>
      <c r="U42" t="s">
        <v>115</v>
      </c>
      <c r="V42">
        <v>4</v>
      </c>
      <c r="W42">
        <v>15</v>
      </c>
      <c r="X4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42">
        <v>0</v>
      </c>
      <c r="Z42">
        <v>0</v>
      </c>
      <c r="AA4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2">
        <v>0</v>
      </c>
      <c r="AC42">
        <v>0</v>
      </c>
      <c r="AD4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2">
        <v>14</v>
      </c>
      <c r="AF42">
        <v>10</v>
      </c>
      <c r="AG42" s="1">
        <f>AVERAGE(_2022___Atividade_física__sintomas_de_ansiedade_e_depressão_e_qualidade_de_vida_e[[#This Row],[a.	Quantas horas no total você gasta sentado durante um dia de semana? ]:[b.	Quantas horas no total você gasta sentado durante um dia de fim de semana?]])</f>
        <v>12</v>
      </c>
      <c r="AH42" s="1">
        <f>_2022___Atividade_física__sintomas_de_ansiedade_e_depressão_e_qualidade_de_vida_e[[#This Row],[AFV por semana]]+_2022___Atividade_física__sintomas_de_ansiedade_e_depressão_e_qualidade_de_vida_e[[#This Row],[Média AFM na semana]]</f>
        <v>0</v>
      </c>
      <c r="AI42">
        <v>1</v>
      </c>
      <c r="AJ42">
        <v>2</v>
      </c>
      <c r="AK42">
        <v>2</v>
      </c>
      <c r="AL42">
        <v>3</v>
      </c>
      <c r="AM42">
        <v>1</v>
      </c>
      <c r="AN42">
        <v>1</v>
      </c>
      <c r="AO42">
        <v>2</v>
      </c>
      <c r="AP42">
        <v>1</v>
      </c>
      <c r="AQ42">
        <v>0</v>
      </c>
      <c r="AR42">
        <v>3</v>
      </c>
      <c r="AS42">
        <v>2</v>
      </c>
      <c r="AT42">
        <v>3</v>
      </c>
      <c r="AU42">
        <v>1</v>
      </c>
      <c r="AV42">
        <v>1</v>
      </c>
      <c r="AW42">
        <v>1</v>
      </c>
      <c r="AX42">
        <v>0</v>
      </c>
      <c r="AY42">
        <v>0</v>
      </c>
      <c r="AZ42">
        <v>3</v>
      </c>
      <c r="BA42">
        <v>1</v>
      </c>
      <c r="BB42">
        <v>0</v>
      </c>
      <c r="BC42">
        <v>1</v>
      </c>
      <c r="BD4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42">
        <v>1</v>
      </c>
      <c r="BF42">
        <v>1</v>
      </c>
      <c r="BG42">
        <v>0</v>
      </c>
      <c r="BH42">
        <v>1</v>
      </c>
      <c r="BI42">
        <v>1</v>
      </c>
      <c r="BJ42">
        <v>0</v>
      </c>
      <c r="BK42">
        <v>1</v>
      </c>
      <c r="BL42">
        <v>2</v>
      </c>
      <c r="BM42">
        <v>0</v>
      </c>
      <c r="BN42">
        <v>0</v>
      </c>
      <c r="BO42">
        <v>1</v>
      </c>
      <c r="BP42">
        <v>2</v>
      </c>
      <c r="BQ42">
        <v>2</v>
      </c>
      <c r="BR42">
        <v>3</v>
      </c>
      <c r="BS42">
        <v>2</v>
      </c>
      <c r="BT42">
        <v>3</v>
      </c>
      <c r="BU42">
        <v>1</v>
      </c>
      <c r="BV42">
        <v>1</v>
      </c>
      <c r="BW42">
        <v>0</v>
      </c>
      <c r="BX42">
        <v>2</v>
      </c>
      <c r="BY42">
        <f>_2022___Atividade_física__sintomas_de_ansiedade_e_depressão_e_qualidade_de_vida_e[[#This Row],[_18]]</f>
        <v>0</v>
      </c>
      <c r="BZ42">
        <v>1</v>
      </c>
      <c r="CA42">
        <v>1</v>
      </c>
      <c r="CB42" s="1">
        <f>SUM(BE42:BV42,_2022___Atividade_física__sintomas_de_ansiedade_e_depressão_e_qualidade_de_vida_e[[#This Row],[18 considerar essa]:[_20]])</f>
        <v>24</v>
      </c>
      <c r="CC42">
        <v>4</v>
      </c>
      <c r="CD42">
        <v>3</v>
      </c>
      <c r="CE42">
        <v>1</v>
      </c>
      <c r="CF42">
        <v>2</v>
      </c>
      <c r="CG42">
        <v>1</v>
      </c>
      <c r="CH42">
        <v>1</v>
      </c>
      <c r="CI42">
        <v>2</v>
      </c>
      <c r="CJ42">
        <v>2</v>
      </c>
      <c r="CK42">
        <v>1</v>
      </c>
      <c r="CL42">
        <v>1</v>
      </c>
      <c r="CM42">
        <v>2</v>
      </c>
      <c r="CN42">
        <v>3</v>
      </c>
      <c r="CO42">
        <v>1</v>
      </c>
      <c r="CP42">
        <v>1</v>
      </c>
      <c r="CQ42">
        <v>2</v>
      </c>
      <c r="CR42">
        <v>1</v>
      </c>
      <c r="CS42">
        <v>1</v>
      </c>
      <c r="CT42">
        <v>1</v>
      </c>
      <c r="CU42">
        <v>1</v>
      </c>
      <c r="CV42">
        <v>2</v>
      </c>
      <c r="CW42">
        <v>3</v>
      </c>
      <c r="CX42">
        <v>2</v>
      </c>
      <c r="CY42">
        <v>6</v>
      </c>
      <c r="CZ42">
        <v>1</v>
      </c>
      <c r="DA42">
        <v>4</v>
      </c>
      <c r="DB42">
        <v>5</v>
      </c>
      <c r="DC42">
        <v>5</v>
      </c>
      <c r="DD42">
        <v>3</v>
      </c>
      <c r="DE42">
        <v>2</v>
      </c>
      <c r="DF42">
        <v>4</v>
      </c>
      <c r="DG42">
        <v>1</v>
      </c>
      <c r="DH42">
        <v>1</v>
      </c>
      <c r="DI42">
        <v>1</v>
      </c>
      <c r="DJ42">
        <v>4</v>
      </c>
      <c r="DK42">
        <v>2</v>
      </c>
      <c r="DL42">
        <v>5</v>
      </c>
      <c r="DM42">
        <f>IF(CC42=1,5,IF(CC42=2,4.4,IF(CC42=3,3.4,IF(CC42=4,2,IF(CC42=5,1,IF(CC42&gt;5,"Inválido",0))))))</f>
        <v>2</v>
      </c>
      <c r="DN42">
        <f>IF(CD42&gt;5,"Inválido",CD42)</f>
        <v>3</v>
      </c>
      <c r="DO42" s="7">
        <f>IF(CE42&gt;3,"Inválido",CE42)</f>
        <v>1</v>
      </c>
      <c r="DP42" s="7">
        <f>IF(CF42&gt;3,"Inválido",CF42)</f>
        <v>2</v>
      </c>
      <c r="DQ42" s="6">
        <f>IF(CG42&gt;3,"Inválido",CG42)</f>
        <v>1</v>
      </c>
      <c r="DR42" s="6">
        <f>IF(CH42&gt;3,"Inválido",CH42)</f>
        <v>1</v>
      </c>
      <c r="DS42" s="6">
        <f>IF(CI42&gt;3,"Inválido",CI42)</f>
        <v>2</v>
      </c>
      <c r="DT42" s="6">
        <f>IF(CJ42&gt;3,"Inválido",CJ42)</f>
        <v>2</v>
      </c>
      <c r="DU42" s="6">
        <f>IF(CK42&gt;3,"Inválido",CK42)</f>
        <v>1</v>
      </c>
      <c r="DV42" s="6">
        <f>IF(CL42&gt;3,"Inválido",CL42)</f>
        <v>1</v>
      </c>
      <c r="DW42" s="6">
        <f>IF(CM42&gt;3,"Inválido",CM42)</f>
        <v>2</v>
      </c>
      <c r="DX42" s="6">
        <f>IF(CN42&gt;3,"Inválido",CN42)</f>
        <v>3</v>
      </c>
      <c r="DY42" s="8">
        <f>IF(CO42&gt;5, "INVALIDO",CO42)</f>
        <v>1</v>
      </c>
      <c r="DZ42" s="8">
        <f>IF(CP42&gt;5, "INVALIDO",CP42)</f>
        <v>1</v>
      </c>
      <c r="EA42" s="8">
        <f>IF(CQ42&gt;5, "INVALIDO",CQ42)</f>
        <v>2</v>
      </c>
      <c r="EB42" s="8">
        <f>IF(CR42&gt;5, "INVALIDO",CR42)</f>
        <v>1</v>
      </c>
      <c r="EC42" s="7">
        <f>IF(CR42&gt;5, "INVALIDO",CR42)</f>
        <v>1</v>
      </c>
      <c r="ED4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2">
        <f>IF(CC42=1,5,IF(CC42=2,4,IF(CC42=3,3,IF(CC42=4,2,IF(CC42=5,1,IF(CC42&gt;5,"Inválido",0))))))</f>
        <v>2</v>
      </c>
      <c r="EG42">
        <f>IF(CW42=1,6,IF(CW42=2,5.4,IF(CW42=3,4.2,IF(CW42=4,3.1,IF(CW42=5,2.2,IF(CW42=6,1,IF(CW42&gt;6,"Inválido",0)))))))</f>
        <v>4.2</v>
      </c>
      <c r="EH42">
        <f>IF(AND(CX42=1,CW42=1),6,IF(AND(CX42=1,CW42&lt;7),5,IF(AND(CX42&gt;1,CW42=1),"Inválido",IF(AND(CX42=2,CW42&lt;7),4,IF(AND(CX42=3,CW42&lt;7),3,IF(AND(CX42=4,CW42&lt;7),2,IF(AND(CX42=5,CW42&lt;7),1,0)))))))</f>
        <v>4</v>
      </c>
      <c r="EI42">
        <f>IF(CV42=1,6,IF(CV42=2,5,IF(CV42=3,3,IF(CV42=4,3,IF(CV42=5,2,IF(CV42=6,1,IF(CV42&gt;6,"iNVÁLIDO",0)))))))</f>
        <v>5</v>
      </c>
      <c r="EJ42" s="7">
        <f>IF(CZ42&gt;6,"Inválido",CZ42)</f>
        <v>1</v>
      </c>
      <c r="EK42" s="7">
        <f>IF(DA42&gt;6,"Inválido",DA42)</f>
        <v>4</v>
      </c>
      <c r="EL42">
        <f>IF(DB42=1,6,IF(DB42=2,5,IF(DB42=3,3,IF(DB42=4,3,IF(DB42=5,2,IF(DB42=6,1,IF(DB42&gt;6,"iNVÁLIDO",0)))))))</f>
        <v>2</v>
      </c>
      <c r="EM42">
        <f>IF(DC42=1,6,IF(DC42=2,5,IF(DC42=3,3,IF(DC42=4,3,IF(DC42=5,2,IF(DC42=6,1,IF(DC42&gt;6,"iNVÁLIDO",0)))))))</f>
        <v>2</v>
      </c>
      <c r="EN42" s="7">
        <f>IF(DD42&gt;6,"Inválido",DD42)</f>
        <v>3</v>
      </c>
      <c r="EO42">
        <f>IF(DE42&gt;6,"Inválido",DE42)</f>
        <v>2</v>
      </c>
      <c r="EP42">
        <f>IF(DF42=1,6,IF(DF42=2,5,IF(DF42=3,3,IF(DF42=4,3,IF(DF42=5,2,IF(DF42=6,1,IF(DF42&gt;6,"iNVÁLIDO",0)))))))</f>
        <v>3</v>
      </c>
      <c r="EQ42" s="7">
        <f>IF(DG42&gt;6,"Inválido",DG42)</f>
        <v>1</v>
      </c>
      <c r="ER42">
        <f>IF(DH42&gt;5,"Inválido",DH42)</f>
        <v>1</v>
      </c>
      <c r="ES42">
        <f>IF(DI42&gt;5,"Inválido",DI42)</f>
        <v>1</v>
      </c>
      <c r="ET42">
        <f>IF(DJ42=1,5,IF(DJ42=2,4,IF(DJ42=3,3,IF(DJ42=4,2,IF(DJ42=5,1,IF(DJ42&gt;5,"Inválido",0))))))</f>
        <v>2</v>
      </c>
      <c r="EU42">
        <f>IF(DK42&gt;5,"Inválido",DK42)</f>
        <v>2</v>
      </c>
      <c r="EV42">
        <f>IF(DL42=1,5,IF(DL42=2,4,IF(DL42=3,3,IF(DL42=4,2,IF(DL42=5,1,IF(DL42&gt;5,"Inválido",0))))))</f>
        <v>1</v>
      </c>
      <c r="EW42" s="7">
        <f>SUM(DO42,DP42,DQ42,DR42,DS42,DT42,DU42,DV42,DW42,DX42)</f>
        <v>16</v>
      </c>
      <c r="EX42" s="7">
        <f>(EW42-10)/20*100</f>
        <v>30</v>
      </c>
      <c r="EY42">
        <f>SUM(DY42,DZ42,EA42,EB42)</f>
        <v>5</v>
      </c>
      <c r="EZ42">
        <f>(_2022___Atividade_física__sintomas_de_ansiedade_e_depressão_e_qualidade_de_vida_e[[#This Row],[Aspecto físico]]-4)/4*100</f>
        <v>25</v>
      </c>
      <c r="FA42">
        <f>SUM(EG42,EH42)</f>
        <v>8.1999999999999993</v>
      </c>
      <c r="FB42">
        <f>(FA42-2)/10*100</f>
        <v>61.999999999999986</v>
      </c>
      <c r="FC42">
        <f>SUM(DM42,ES42,ET42,EU42,EV42)</f>
        <v>8</v>
      </c>
      <c r="FD42" s="7">
        <f>(FC42-5)/20*100</f>
        <v>15</v>
      </c>
      <c r="FE42">
        <f>SUM(EI42,EM42,EO42,EQ42)</f>
        <v>10</v>
      </c>
      <c r="FF42" s="7">
        <f>(FE42-4)/20*100</f>
        <v>30</v>
      </c>
      <c r="FG42">
        <f>SUM(EF42,ER42)</f>
        <v>3</v>
      </c>
      <c r="FH42">
        <f>(FG42-2)/8*100</f>
        <v>12.5</v>
      </c>
      <c r="FI42">
        <f>SUM(EC42,ED42,EE42)</f>
        <v>3</v>
      </c>
      <c r="FJ42" s="7">
        <f>(FI42-3)/3*100</f>
        <v>0</v>
      </c>
      <c r="FK42">
        <f>SUM(EJ42,EK42,EL42,EN42,EP42)</f>
        <v>13</v>
      </c>
      <c r="FL42">
        <f>(FK42-5)/25*100</f>
        <v>32</v>
      </c>
      <c r="FM42">
        <f t="shared" si="0"/>
        <v>3</v>
      </c>
      <c r="FN42" s="7">
        <f t="shared" si="1"/>
        <v>33</v>
      </c>
      <c r="FO42" s="7">
        <f t="shared" si="2"/>
        <v>18.625</v>
      </c>
    </row>
    <row r="43" spans="1:171" ht="15" thickBot="1" x14ac:dyDescent="0.35">
      <c r="A43" t="s">
        <v>396</v>
      </c>
      <c r="B43" t="s">
        <v>397</v>
      </c>
      <c r="C43" t="s">
        <v>68</v>
      </c>
      <c r="D43" s="5">
        <v>37342</v>
      </c>
      <c r="E43" s="5">
        <v>44682</v>
      </c>
      <c r="F43" s="1">
        <f>DATEDIF(D42,E42,"Y")</f>
        <v>23</v>
      </c>
      <c r="G43">
        <v>1</v>
      </c>
      <c r="H43">
        <v>1</v>
      </c>
      <c r="I43" t="s">
        <v>276</v>
      </c>
      <c r="J43">
        <v>3</v>
      </c>
      <c r="K43">
        <v>3</v>
      </c>
      <c r="L43" t="s">
        <v>100</v>
      </c>
      <c r="M43" s="1">
        <v>1</v>
      </c>
      <c r="N43">
        <v>1</v>
      </c>
      <c r="O43">
        <v>1</v>
      </c>
      <c r="P43" t="s">
        <v>81</v>
      </c>
      <c r="Q43" s="16">
        <v>2</v>
      </c>
      <c r="R43">
        <v>2</v>
      </c>
      <c r="S43">
        <v>2</v>
      </c>
      <c r="T43">
        <v>2</v>
      </c>
      <c r="U43" t="s">
        <v>86</v>
      </c>
      <c r="V43">
        <v>4</v>
      </c>
      <c r="W43">
        <v>29</v>
      </c>
      <c r="X4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116</v>
      </c>
      <c r="Y43">
        <v>0</v>
      </c>
      <c r="Z43">
        <v>0</v>
      </c>
      <c r="AA4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3">
        <v>0</v>
      </c>
      <c r="AC43">
        <v>0</v>
      </c>
      <c r="AD4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3">
        <v>12</v>
      </c>
      <c r="AF43">
        <v>14</v>
      </c>
      <c r="AG43" s="1">
        <f>AVERAGE(_2022___Atividade_física__sintomas_de_ansiedade_e_depressão_e_qualidade_de_vida_e[[#This Row],[a.	Quantas horas no total você gasta sentado durante um dia de semana? ]:[b.	Quantas horas no total você gasta sentado durante um dia de fim de semana?]])</f>
        <v>13</v>
      </c>
      <c r="AH43" s="1">
        <f>_2022___Atividade_física__sintomas_de_ansiedade_e_depressão_e_qualidade_de_vida_e[[#This Row],[AFV por semana]]+_2022___Atividade_física__sintomas_de_ansiedade_e_depressão_e_qualidade_de_vida_e[[#This Row],[Média AFM na semana]]</f>
        <v>0</v>
      </c>
      <c r="AI43">
        <v>0</v>
      </c>
      <c r="AJ43">
        <v>0</v>
      </c>
      <c r="AK43">
        <v>0</v>
      </c>
      <c r="AL43">
        <v>2</v>
      </c>
      <c r="AM43">
        <v>3</v>
      </c>
      <c r="AN43">
        <v>0</v>
      </c>
      <c r="AO43">
        <v>3</v>
      </c>
      <c r="AP43">
        <v>0</v>
      </c>
      <c r="AQ43">
        <v>0</v>
      </c>
      <c r="AR43">
        <v>0</v>
      </c>
      <c r="AS43">
        <v>0</v>
      </c>
      <c r="AT43">
        <v>0</v>
      </c>
      <c r="AU43">
        <v>0</v>
      </c>
      <c r="AV43">
        <v>0</v>
      </c>
      <c r="AW43">
        <v>1</v>
      </c>
      <c r="AX43">
        <v>0</v>
      </c>
      <c r="AY43">
        <v>0</v>
      </c>
      <c r="AZ43">
        <v>1</v>
      </c>
      <c r="BA43">
        <v>2</v>
      </c>
      <c r="BB43">
        <v>0</v>
      </c>
      <c r="BC43">
        <v>1</v>
      </c>
      <c r="BD4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43">
        <v>2</v>
      </c>
      <c r="BF43">
        <v>2</v>
      </c>
      <c r="BG43">
        <v>1</v>
      </c>
      <c r="BH43">
        <v>1</v>
      </c>
      <c r="BI43">
        <v>1</v>
      </c>
      <c r="BJ43">
        <v>3</v>
      </c>
      <c r="BK43">
        <v>2</v>
      </c>
      <c r="BL43">
        <v>1</v>
      </c>
      <c r="BM43">
        <v>1</v>
      </c>
      <c r="BN43">
        <v>1</v>
      </c>
      <c r="BO43">
        <v>0</v>
      </c>
      <c r="BP43">
        <v>3</v>
      </c>
      <c r="BQ43">
        <v>0</v>
      </c>
      <c r="BR43">
        <v>3</v>
      </c>
      <c r="BS43">
        <v>1</v>
      </c>
      <c r="BT43">
        <v>2</v>
      </c>
      <c r="BU43">
        <v>1</v>
      </c>
      <c r="BV43">
        <v>0</v>
      </c>
      <c r="BW43">
        <v>2</v>
      </c>
      <c r="BX43">
        <v>1</v>
      </c>
      <c r="BY43">
        <v>0</v>
      </c>
      <c r="BZ43">
        <v>1</v>
      </c>
      <c r="CA43">
        <v>0</v>
      </c>
      <c r="CB43" s="1">
        <f>SUM(BE43:BV43,_2022___Atividade_física__sintomas_de_ansiedade_e_depressão_e_qualidade_de_vida_e[[#This Row],[18 considerar essa]:[_20]])</f>
        <v>26</v>
      </c>
      <c r="CC43">
        <v>4</v>
      </c>
      <c r="CD43">
        <v>5</v>
      </c>
      <c r="CE43">
        <v>3</v>
      </c>
      <c r="CF43">
        <v>3</v>
      </c>
      <c r="CG43">
        <v>3</v>
      </c>
      <c r="CH43">
        <v>3</v>
      </c>
      <c r="CI43">
        <v>3</v>
      </c>
      <c r="CJ43">
        <v>3</v>
      </c>
      <c r="CK43">
        <v>3</v>
      </c>
      <c r="CL43">
        <v>3</v>
      </c>
      <c r="CM43">
        <v>3</v>
      </c>
      <c r="CN43">
        <v>3</v>
      </c>
      <c r="CO43">
        <v>2</v>
      </c>
      <c r="CP43">
        <v>2</v>
      </c>
      <c r="CQ43">
        <v>2</v>
      </c>
      <c r="CR43">
        <v>2</v>
      </c>
      <c r="CS43">
        <v>1</v>
      </c>
      <c r="CT43">
        <v>1</v>
      </c>
      <c r="CU43">
        <v>1</v>
      </c>
      <c r="CV43">
        <v>5</v>
      </c>
      <c r="CW43">
        <v>3</v>
      </c>
      <c r="CX43">
        <v>2</v>
      </c>
      <c r="CY43">
        <v>6</v>
      </c>
      <c r="CZ43">
        <v>6</v>
      </c>
      <c r="DA43">
        <v>4</v>
      </c>
      <c r="DB43">
        <v>5</v>
      </c>
      <c r="DC43">
        <v>6</v>
      </c>
      <c r="DD43">
        <v>2</v>
      </c>
      <c r="DE43">
        <v>2</v>
      </c>
      <c r="DF43">
        <v>6</v>
      </c>
      <c r="DG43">
        <v>3</v>
      </c>
      <c r="DH43">
        <v>3</v>
      </c>
      <c r="DI43">
        <v>5</v>
      </c>
      <c r="DJ43">
        <v>4</v>
      </c>
      <c r="DK43">
        <v>2</v>
      </c>
      <c r="DL43">
        <v>5</v>
      </c>
      <c r="DM43">
        <f>IF(CC43=1,5,IF(CC43=2,4.4,IF(CC43=3,3.4,IF(CC43=4,2,IF(CC43=5,1,IF(CC43&gt;5,"Inválido",0))))))</f>
        <v>2</v>
      </c>
      <c r="DN43">
        <f>IF(CD43&gt;5,"Inválido",CD43)</f>
        <v>5</v>
      </c>
      <c r="DO43" s="7">
        <f>IF(CE43&gt;3,"Inválido",CE43)</f>
        <v>3</v>
      </c>
      <c r="DP43" s="7">
        <f>IF(CF43&gt;3,"Inválido",CF43)</f>
        <v>3</v>
      </c>
      <c r="DQ43" s="6">
        <f>IF(CG43&gt;3,"Inválido",CG43)</f>
        <v>3</v>
      </c>
      <c r="DR43" s="6">
        <f>IF(CH43&gt;3,"Inválido",CH43)</f>
        <v>3</v>
      </c>
      <c r="DS43" s="6">
        <f>IF(CI43&gt;3,"Inválido",CI43)</f>
        <v>3</v>
      </c>
      <c r="DT43" s="6">
        <f>IF(CJ43&gt;3,"Inválido",CJ43)</f>
        <v>3</v>
      </c>
      <c r="DU43" s="6">
        <f>IF(CK43&gt;3,"Inválido",CK43)</f>
        <v>3</v>
      </c>
      <c r="DV43" s="6">
        <f>IF(CL43&gt;3,"Inválido",CL43)</f>
        <v>3</v>
      </c>
      <c r="DW43" s="6">
        <f>IF(CM43&gt;3,"Inválido",CM43)</f>
        <v>3</v>
      </c>
      <c r="DX43" s="6">
        <f>IF(CN43&gt;3,"Inválido",CN43)</f>
        <v>3</v>
      </c>
      <c r="DY43" s="8">
        <f>IF(CO43&gt;5, "INVALIDO",CO43)</f>
        <v>2</v>
      </c>
      <c r="DZ43" s="8">
        <f>IF(CP43&gt;5, "INVALIDO",CP43)</f>
        <v>2</v>
      </c>
      <c r="EA43" s="8">
        <f>IF(CQ43&gt;5, "INVALIDO",CQ43)</f>
        <v>2</v>
      </c>
      <c r="EB43" s="8">
        <f>IF(CR43&gt;5, "INVALIDO",CR43)</f>
        <v>2</v>
      </c>
      <c r="EC43" s="7">
        <f>IF(CR43&gt;5, "INVALIDO",CR43)</f>
        <v>2</v>
      </c>
      <c r="ED4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3">
        <f>IF(CC43=1,5,IF(CC43=2,4,IF(CC43=3,3,IF(CC43=4,2,IF(CC43=5,1,IF(CC43&gt;5,"Inválido",0))))))</f>
        <v>2</v>
      </c>
      <c r="EG43">
        <f>IF(CW43=1,6,IF(CW43=2,5.4,IF(CW43=3,4.2,IF(CW43=4,3.1,IF(CW43=5,2.2,IF(CW43=6,1,IF(CW43&gt;6,"Inválido",0)))))))</f>
        <v>4.2</v>
      </c>
      <c r="EH43">
        <f>IF(AND(CX43=1,CW43=1),6,IF(AND(CX43=1,CW43&lt;7),5,IF(AND(CX43&gt;1,CW43=1),"Inválido",IF(AND(CX43=2,CW43&lt;7),4,IF(AND(CX43=3,CW43&lt;7),3,IF(AND(CX43=4,CW43&lt;7),2,IF(AND(CX43=5,CW43&lt;7),1,0)))))))</f>
        <v>4</v>
      </c>
      <c r="EI43">
        <f>IF(CV43=1,6,IF(CV43=2,5,IF(CV43=3,3,IF(CV43=4,3,IF(CV43=5,2,IF(CV43=6,1,IF(CV43&gt;6,"iNVÁLIDO",0)))))))</f>
        <v>2</v>
      </c>
      <c r="EJ43" s="7">
        <f>IF(CZ43&gt;6,"Inválido",CZ43)</f>
        <v>6</v>
      </c>
      <c r="EK43" s="7">
        <f>IF(DA43&gt;6,"Inválido",DA43)</f>
        <v>4</v>
      </c>
      <c r="EL43">
        <f>IF(DB43=1,6,IF(DB43=2,5,IF(DB43=3,3,IF(DB43=4,3,IF(DB43=5,2,IF(DB43=6,1,IF(DB43&gt;6,"iNVÁLIDO",0)))))))</f>
        <v>2</v>
      </c>
      <c r="EM43">
        <f>IF(DC43=1,6,IF(DC43=2,5,IF(DC43=3,3,IF(DC43=4,3,IF(DC43=5,2,IF(DC43=6,1,IF(DC43&gt;6,"iNVÁLIDO",0)))))))</f>
        <v>1</v>
      </c>
      <c r="EN43" s="7">
        <f>IF(DD43&gt;6,"Inválido",DD43)</f>
        <v>2</v>
      </c>
      <c r="EO43">
        <f>IF(DE43&gt;6,"Inválido",DE43)</f>
        <v>2</v>
      </c>
      <c r="EP43">
        <f>IF(DF43=1,6,IF(DF43=2,5,IF(DF43=3,3,IF(DF43=4,3,IF(DF43=5,2,IF(DF43=6,1,IF(DF43&gt;6,"iNVÁLIDO",0)))))))</f>
        <v>1</v>
      </c>
      <c r="EQ43" s="7">
        <f>IF(DG43&gt;6,"Inválido",DG43)</f>
        <v>3</v>
      </c>
      <c r="ER43">
        <f>IF(DH43&gt;5,"Inválido",DH43)</f>
        <v>3</v>
      </c>
      <c r="ES43">
        <f>IF(DI43&gt;5,"Inválido",DI43)</f>
        <v>5</v>
      </c>
      <c r="ET43">
        <f>IF(DJ43=1,5,IF(DJ43=2,4,IF(DJ43=3,3,IF(DJ43=4,2,IF(DJ43=5,1,IF(DJ43&gt;5,"Inválido",0))))))</f>
        <v>2</v>
      </c>
      <c r="EU43">
        <f>IF(DK43&gt;5,"Inválido",DK43)</f>
        <v>2</v>
      </c>
      <c r="EV43">
        <f>IF(DL43=1,5,IF(DL43=2,4,IF(DL43=3,3,IF(DL43=4,2,IF(DL43=5,1,IF(DL43&gt;5,"Inválido",0))))))</f>
        <v>1</v>
      </c>
      <c r="EW43" s="7">
        <f>SUM(DO43,DP43,DQ43,DR43,DS43,DT43,DU43,DV43,DW43,DX43)</f>
        <v>30</v>
      </c>
      <c r="EX43" s="7">
        <f>(EW43-10)/20*100</f>
        <v>100</v>
      </c>
      <c r="EY43">
        <f>SUM(DY43,DZ43,EA43,EB43)</f>
        <v>8</v>
      </c>
      <c r="EZ43">
        <f>(_2022___Atividade_física__sintomas_de_ansiedade_e_depressão_e_qualidade_de_vida_e[[#This Row],[Aspecto físico]]-4)/4*100</f>
        <v>100</v>
      </c>
      <c r="FA43">
        <f>SUM(EG43,EH43)</f>
        <v>8.1999999999999993</v>
      </c>
      <c r="FB43">
        <f>(FA43-2)/10*100</f>
        <v>61.999999999999986</v>
      </c>
      <c r="FC43">
        <f>SUM(DM43,ES43,ET43,EU43,EV43)</f>
        <v>12</v>
      </c>
      <c r="FD43" s="7">
        <f>(FC43-5)/20*100</f>
        <v>35</v>
      </c>
      <c r="FE43">
        <f>SUM(EI43,EM43,EO43,EQ43)</f>
        <v>8</v>
      </c>
      <c r="FF43" s="7">
        <f>(FE43-4)/20*100</f>
        <v>20</v>
      </c>
      <c r="FG43">
        <f>SUM(EF43,ER43)</f>
        <v>5</v>
      </c>
      <c r="FH43">
        <f>(FG43-2)/8*100</f>
        <v>37.5</v>
      </c>
      <c r="FI43">
        <f>SUM(EC43,ED43,EE43)</f>
        <v>4</v>
      </c>
      <c r="FJ43" s="7">
        <f>(FI43-3)/3*100</f>
        <v>33.333333333333329</v>
      </c>
      <c r="FK43">
        <f>SUM(EJ43,EK43,EL43,EN43,EP43)</f>
        <v>15</v>
      </c>
      <c r="FL43">
        <f>(FK43-5)/25*100</f>
        <v>40</v>
      </c>
      <c r="FM43">
        <f t="shared" si="0"/>
        <v>5</v>
      </c>
      <c r="FN43" s="7">
        <f t="shared" si="1"/>
        <v>74.25</v>
      </c>
      <c r="FO43" s="7">
        <f t="shared" si="2"/>
        <v>32.708333333333329</v>
      </c>
    </row>
    <row r="44" spans="1:171" ht="15" thickBot="1" x14ac:dyDescent="0.35">
      <c r="A44" t="s">
        <v>421</v>
      </c>
      <c r="B44" t="s">
        <v>422</v>
      </c>
      <c r="C44" t="s">
        <v>68</v>
      </c>
      <c r="D44" s="5">
        <v>34422</v>
      </c>
      <c r="E44" s="5">
        <v>44682</v>
      </c>
      <c r="F44" s="1">
        <f>DATEDIF(D43,E43,"Y")</f>
        <v>20</v>
      </c>
      <c r="G44">
        <v>1</v>
      </c>
      <c r="H44">
        <v>2</v>
      </c>
      <c r="I44" t="s">
        <v>79</v>
      </c>
      <c r="J44">
        <v>4</v>
      </c>
      <c r="K44">
        <v>2</v>
      </c>
      <c r="L44" t="s">
        <v>100</v>
      </c>
      <c r="M44" s="1">
        <v>1</v>
      </c>
      <c r="N44">
        <v>2</v>
      </c>
      <c r="O44">
        <v>1</v>
      </c>
      <c r="P44" t="s">
        <v>81</v>
      </c>
      <c r="Q44" s="16">
        <v>2</v>
      </c>
      <c r="R44">
        <v>2</v>
      </c>
      <c r="S44">
        <v>2</v>
      </c>
      <c r="T44">
        <v>2</v>
      </c>
      <c r="U44" t="s">
        <v>86</v>
      </c>
      <c r="V44">
        <v>2</v>
      </c>
      <c r="W44">
        <v>60</v>
      </c>
      <c r="X4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120</v>
      </c>
      <c r="Y44">
        <v>0</v>
      </c>
      <c r="Z44">
        <v>0</v>
      </c>
      <c r="AA4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4">
        <v>0</v>
      </c>
      <c r="AC44">
        <v>0</v>
      </c>
      <c r="AD4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4">
        <v>5</v>
      </c>
      <c r="AF44">
        <v>5</v>
      </c>
      <c r="AG44" s="1">
        <f>AVERAGE(_2022___Atividade_física__sintomas_de_ansiedade_e_depressão_e_qualidade_de_vida_e[[#This Row],[a.	Quantas horas no total você gasta sentado durante um dia de semana? ]:[b.	Quantas horas no total você gasta sentado durante um dia de fim de semana?]])</f>
        <v>5</v>
      </c>
      <c r="AH44" s="1">
        <f>_2022___Atividade_física__sintomas_de_ansiedade_e_depressão_e_qualidade_de_vida_e[[#This Row],[AFV por semana]]+_2022___Atividade_física__sintomas_de_ansiedade_e_depressão_e_qualidade_de_vida_e[[#This Row],[Média AFM na semana]]</f>
        <v>0</v>
      </c>
      <c r="AI44">
        <v>2</v>
      </c>
      <c r="AJ44">
        <v>2</v>
      </c>
      <c r="AK44">
        <v>2</v>
      </c>
      <c r="AL44">
        <v>2</v>
      </c>
      <c r="AM44">
        <v>2</v>
      </c>
      <c r="AN44">
        <v>2</v>
      </c>
      <c r="AO44">
        <v>2</v>
      </c>
      <c r="AP44">
        <v>2</v>
      </c>
      <c r="AQ44">
        <v>2</v>
      </c>
      <c r="AR44">
        <v>2</v>
      </c>
      <c r="AS44">
        <v>2</v>
      </c>
      <c r="AT44">
        <v>2</v>
      </c>
      <c r="AU44">
        <v>2</v>
      </c>
      <c r="AV44">
        <v>2</v>
      </c>
      <c r="AW44">
        <v>2</v>
      </c>
      <c r="AX44">
        <v>2</v>
      </c>
      <c r="AY44">
        <v>2</v>
      </c>
      <c r="AZ44">
        <v>1</v>
      </c>
      <c r="BA44">
        <v>1</v>
      </c>
      <c r="BB44">
        <v>2</v>
      </c>
      <c r="BC44">
        <v>1</v>
      </c>
      <c r="BD4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39</v>
      </c>
      <c r="BE44">
        <v>2</v>
      </c>
      <c r="BF44">
        <v>2</v>
      </c>
      <c r="BG44">
        <v>2</v>
      </c>
      <c r="BH44">
        <v>1</v>
      </c>
      <c r="BI44">
        <v>1</v>
      </c>
      <c r="BJ44">
        <v>1</v>
      </c>
      <c r="BK44">
        <v>1</v>
      </c>
      <c r="BL44">
        <v>2</v>
      </c>
      <c r="BM44">
        <v>1</v>
      </c>
      <c r="BN44">
        <v>0</v>
      </c>
      <c r="BO44">
        <v>2</v>
      </c>
      <c r="BP44">
        <v>1</v>
      </c>
      <c r="BQ44">
        <v>2</v>
      </c>
      <c r="BR44">
        <v>1</v>
      </c>
      <c r="BS44">
        <v>2</v>
      </c>
      <c r="BT44">
        <v>2</v>
      </c>
      <c r="BU44">
        <v>1</v>
      </c>
      <c r="BV44">
        <v>0</v>
      </c>
      <c r="BW44">
        <v>0</v>
      </c>
      <c r="BX44">
        <v>2</v>
      </c>
      <c r="BY44">
        <f>_2022___Atividade_física__sintomas_de_ansiedade_e_depressão_e_qualidade_de_vida_e[[#This Row],[_18]]</f>
        <v>0</v>
      </c>
      <c r="BZ44">
        <v>1</v>
      </c>
      <c r="CA44">
        <v>0</v>
      </c>
      <c r="CB44" s="1">
        <f>SUM(BE44:BV44,_2022___Atividade_física__sintomas_de_ansiedade_e_depressão_e_qualidade_de_vida_e[[#This Row],[18 considerar essa]:[_20]])</f>
        <v>25</v>
      </c>
      <c r="CC44">
        <v>3</v>
      </c>
      <c r="CD44">
        <v>4</v>
      </c>
      <c r="CE44">
        <v>2</v>
      </c>
      <c r="CF44">
        <v>2</v>
      </c>
      <c r="CG44">
        <v>3</v>
      </c>
      <c r="CH44">
        <v>2</v>
      </c>
      <c r="CI44">
        <v>3</v>
      </c>
      <c r="CJ44">
        <v>2</v>
      </c>
      <c r="CK44">
        <v>3</v>
      </c>
      <c r="CL44">
        <v>3</v>
      </c>
      <c r="CM44">
        <v>3</v>
      </c>
      <c r="CN44">
        <v>3</v>
      </c>
      <c r="CO44">
        <v>1</v>
      </c>
      <c r="CP44">
        <v>1</v>
      </c>
      <c r="CQ44">
        <v>1</v>
      </c>
      <c r="CR44">
        <v>1</v>
      </c>
      <c r="CS44">
        <v>1</v>
      </c>
      <c r="CT44">
        <v>1</v>
      </c>
      <c r="CU44">
        <v>1</v>
      </c>
      <c r="CV44">
        <v>4</v>
      </c>
      <c r="CW44">
        <v>3</v>
      </c>
      <c r="CX44">
        <v>3</v>
      </c>
      <c r="CY44">
        <v>5</v>
      </c>
      <c r="CZ44">
        <v>2</v>
      </c>
      <c r="DA44">
        <v>2</v>
      </c>
      <c r="DB44">
        <v>4</v>
      </c>
      <c r="DC44">
        <v>5</v>
      </c>
      <c r="DD44">
        <v>2</v>
      </c>
      <c r="DE44">
        <v>2</v>
      </c>
      <c r="DF44">
        <v>5</v>
      </c>
      <c r="DG44">
        <v>2</v>
      </c>
      <c r="DH44">
        <v>1</v>
      </c>
      <c r="DI44">
        <v>3</v>
      </c>
      <c r="DJ44">
        <v>3</v>
      </c>
      <c r="DK44">
        <v>2</v>
      </c>
      <c r="DL44">
        <v>3</v>
      </c>
      <c r="DM44">
        <f>IF(CC44=1,5,IF(CC44=2,4.4,IF(CC44=3,3.4,IF(CC44=4,2,IF(CC44=5,1,IF(CC44&gt;5,"Inválido",0))))))</f>
        <v>3.4</v>
      </c>
      <c r="DN44">
        <f>IF(CD44&gt;5,"Inválido",CD44)</f>
        <v>4</v>
      </c>
      <c r="DO44" s="7">
        <f>IF(CE44&gt;3,"Inválido",CE44)</f>
        <v>2</v>
      </c>
      <c r="DP44" s="7">
        <f>IF(CF44&gt;3,"Inválido",CF44)</f>
        <v>2</v>
      </c>
      <c r="DQ44" s="6">
        <f>IF(CG44&gt;3,"Inválido",CG44)</f>
        <v>3</v>
      </c>
      <c r="DR44" s="6">
        <f>IF(CH44&gt;3,"Inválido",CH44)</f>
        <v>2</v>
      </c>
      <c r="DS44" s="6">
        <f>IF(CI44&gt;3,"Inválido",CI44)</f>
        <v>3</v>
      </c>
      <c r="DT44" s="6">
        <f>IF(CJ44&gt;3,"Inválido",CJ44)</f>
        <v>2</v>
      </c>
      <c r="DU44" s="6">
        <f>IF(CK44&gt;3,"Inválido",CK44)</f>
        <v>3</v>
      </c>
      <c r="DV44" s="6">
        <f>IF(CL44&gt;3,"Inválido",CL44)</f>
        <v>3</v>
      </c>
      <c r="DW44" s="6">
        <f>IF(CM44&gt;3,"Inválido",CM44)</f>
        <v>3</v>
      </c>
      <c r="DX44" s="6">
        <f>IF(CN44&gt;3,"Inválido",CN44)</f>
        <v>3</v>
      </c>
      <c r="DY44" s="8">
        <f>IF(CO44&gt;5, "INVALIDO",CO44)</f>
        <v>1</v>
      </c>
      <c r="DZ44" s="8">
        <f>IF(CP44&gt;5, "INVALIDO",CP44)</f>
        <v>1</v>
      </c>
      <c r="EA44" s="8">
        <f>IF(CQ44&gt;5, "INVALIDO",CQ44)</f>
        <v>1</v>
      </c>
      <c r="EB44" s="8">
        <f>IF(CR44&gt;5, "INVALIDO",CR44)</f>
        <v>1</v>
      </c>
      <c r="EC44" s="7">
        <f>IF(CR44&gt;5, "INVALIDO",CR44)</f>
        <v>1</v>
      </c>
      <c r="ED4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4">
        <f>IF(CC44=1,5,IF(CC44=2,4,IF(CC44=3,3,IF(CC44=4,2,IF(CC44=5,1,IF(CC44&gt;5,"Inválido",0))))))</f>
        <v>3</v>
      </c>
      <c r="EG44">
        <f>IF(CW44=1,6,IF(CW44=2,5.4,IF(CW44=3,4.2,IF(CW44=4,3.1,IF(CW44=5,2.2,IF(CW44=6,1,IF(CW44&gt;6,"Inválido",0)))))))</f>
        <v>4.2</v>
      </c>
      <c r="EH44">
        <f>IF(AND(CX44=1,CW44=1),6,IF(AND(CX44=1,CW44&lt;7),5,IF(AND(CX44&gt;1,CW44=1),"Inválido",IF(AND(CX44=2,CW44&lt;7),4,IF(AND(CX44=3,CW44&lt;7),3,IF(AND(CX44=4,CW44&lt;7),2,IF(AND(CX44=5,CW44&lt;7),1,0)))))))</f>
        <v>3</v>
      </c>
      <c r="EI44">
        <f>IF(CV44=1,6,IF(CV44=2,5,IF(CV44=3,3,IF(CV44=4,3,IF(CV44=5,2,IF(CV44=6,1,IF(CV44&gt;6,"iNVÁLIDO",0)))))))</f>
        <v>3</v>
      </c>
      <c r="EJ44" s="7">
        <f>IF(CZ44&gt;6,"Inválido",CZ44)</f>
        <v>2</v>
      </c>
      <c r="EK44" s="7">
        <f>IF(DA44&gt;6,"Inválido",DA44)</f>
        <v>2</v>
      </c>
      <c r="EL44">
        <f>IF(DB44=1,6,IF(DB44=2,5,IF(DB44=3,3,IF(DB44=4,3,IF(DB44=5,2,IF(DB44=6,1,IF(DB44&gt;6,"iNVÁLIDO",0)))))))</f>
        <v>3</v>
      </c>
      <c r="EM44">
        <f>IF(DC44=1,6,IF(DC44=2,5,IF(DC44=3,3,IF(DC44=4,3,IF(DC44=5,2,IF(DC44=6,1,IF(DC44&gt;6,"iNVÁLIDO",0)))))))</f>
        <v>2</v>
      </c>
      <c r="EN44" s="7">
        <f>IF(DD44&gt;6,"Inválido",DD44)</f>
        <v>2</v>
      </c>
      <c r="EO44">
        <f>IF(DE44&gt;6,"Inválido",DE44)</f>
        <v>2</v>
      </c>
      <c r="EP44">
        <f>IF(DF44=1,6,IF(DF44=2,5,IF(DF44=3,3,IF(DF44=4,3,IF(DF44=5,2,IF(DF44=6,1,IF(DF44&gt;6,"iNVÁLIDO",0)))))))</f>
        <v>2</v>
      </c>
      <c r="EQ44" s="7">
        <f>IF(DG44&gt;6,"Inválido",DG44)</f>
        <v>2</v>
      </c>
      <c r="ER44">
        <f>IF(DH44&gt;5,"Inválido",DH44)</f>
        <v>1</v>
      </c>
      <c r="ES44">
        <f>IF(DI44&gt;5,"Inválido",DI44)</f>
        <v>3</v>
      </c>
      <c r="ET44">
        <f>IF(DJ44=1,5,IF(DJ44=2,4,IF(DJ44=3,3,IF(DJ44=4,2,IF(DJ44=5,1,IF(DJ44&gt;5,"Inválido",0))))))</f>
        <v>3</v>
      </c>
      <c r="EU44">
        <f>IF(DK44&gt;5,"Inválido",DK44)</f>
        <v>2</v>
      </c>
      <c r="EV44">
        <f>IF(DL44=1,5,IF(DL44=2,4,IF(DL44=3,3,IF(DL44=4,2,IF(DL44=5,1,IF(DL44&gt;5,"Inválido",0))))))</f>
        <v>3</v>
      </c>
      <c r="EW44" s="7">
        <f>SUM(DO44,DP44,DQ44,DR44,DS44,DT44,DU44,DV44,DW44,DX44)</f>
        <v>26</v>
      </c>
      <c r="EX44" s="7">
        <f>(EW44-10)/20*100</f>
        <v>80</v>
      </c>
      <c r="EY44">
        <f>SUM(DY44,DZ44,EA44,EB44)</f>
        <v>4</v>
      </c>
      <c r="EZ44">
        <f>(_2022___Atividade_física__sintomas_de_ansiedade_e_depressão_e_qualidade_de_vida_e[[#This Row],[Aspecto físico]]-4)/4*100</f>
        <v>0</v>
      </c>
      <c r="FA44">
        <f>SUM(EG44,EH44)</f>
        <v>7.2</v>
      </c>
      <c r="FB44">
        <f>(FA44-2)/10*100</f>
        <v>52</v>
      </c>
      <c r="FC44">
        <f>SUM(DM44,ES44,ET44,EU44,EV44)</f>
        <v>14.4</v>
      </c>
      <c r="FD44" s="7">
        <f>(FC44-5)/20*100</f>
        <v>47</v>
      </c>
      <c r="FE44">
        <f>SUM(EI44,EM44,EO44,EQ44)</f>
        <v>9</v>
      </c>
      <c r="FF44" s="7">
        <f>(FE44-4)/20*100</f>
        <v>25</v>
      </c>
      <c r="FG44">
        <f>SUM(EF44,ER44)</f>
        <v>4</v>
      </c>
      <c r="FH44">
        <f>(FG44-2)/8*100</f>
        <v>25</v>
      </c>
      <c r="FI44">
        <f>SUM(EC44,ED44,EE44)</f>
        <v>3</v>
      </c>
      <c r="FJ44" s="7">
        <f>(FI44-3)/3*100</f>
        <v>0</v>
      </c>
      <c r="FK44">
        <f>SUM(EJ44,EK44,EL44,EN44,EP44)</f>
        <v>11</v>
      </c>
      <c r="FL44">
        <f>(FK44-5)/25*100</f>
        <v>24</v>
      </c>
      <c r="FM44">
        <f t="shared" si="0"/>
        <v>4</v>
      </c>
      <c r="FN44" s="7">
        <f t="shared" si="1"/>
        <v>44.75</v>
      </c>
      <c r="FO44" s="7">
        <f t="shared" si="2"/>
        <v>18.5</v>
      </c>
    </row>
    <row r="45" spans="1:171" ht="15" thickBot="1" x14ac:dyDescent="0.35">
      <c r="A45" t="s">
        <v>443</v>
      </c>
      <c r="B45" t="s">
        <v>444</v>
      </c>
      <c r="C45" t="s">
        <v>68</v>
      </c>
      <c r="D45" s="5">
        <v>29201</v>
      </c>
      <c r="E45" s="5">
        <v>44682</v>
      </c>
      <c r="F45" s="1">
        <f>DATEDIF(D44,E44,"Y")</f>
        <v>28</v>
      </c>
      <c r="G45">
        <v>2</v>
      </c>
      <c r="H45">
        <v>1</v>
      </c>
      <c r="I45" t="s">
        <v>445</v>
      </c>
      <c r="J45">
        <v>12</v>
      </c>
      <c r="K45">
        <v>2</v>
      </c>
      <c r="L45" t="s">
        <v>446</v>
      </c>
      <c r="M45" s="1">
        <v>2</v>
      </c>
      <c r="N45">
        <v>2</v>
      </c>
      <c r="O45">
        <v>1</v>
      </c>
      <c r="P45" t="s">
        <v>81</v>
      </c>
      <c r="Q45" s="16">
        <v>1</v>
      </c>
      <c r="R45">
        <v>2</v>
      </c>
      <c r="S45">
        <v>2</v>
      </c>
      <c r="T45">
        <v>1</v>
      </c>
      <c r="U45" t="s">
        <v>71</v>
      </c>
      <c r="V45">
        <v>3</v>
      </c>
      <c r="W45">
        <v>15</v>
      </c>
      <c r="X4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45">
        <v>0</v>
      </c>
      <c r="Z45">
        <v>0</v>
      </c>
      <c r="AA4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5">
        <v>0</v>
      </c>
      <c r="AC45">
        <v>0</v>
      </c>
      <c r="AD4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5">
        <v>5</v>
      </c>
      <c r="AF45">
        <v>5</v>
      </c>
      <c r="AG45" s="1">
        <f>AVERAGE(_2022___Atividade_física__sintomas_de_ansiedade_e_depressão_e_qualidade_de_vida_e[[#This Row],[a.	Quantas horas no total você gasta sentado durante um dia de semana? ]:[b.	Quantas horas no total você gasta sentado durante um dia de fim de semana?]])</f>
        <v>5</v>
      </c>
      <c r="AH45" s="1">
        <f>_2022___Atividade_física__sintomas_de_ansiedade_e_depressão_e_qualidade_de_vida_e[[#This Row],[AFV por semana]]+_2022___Atividade_física__sintomas_de_ansiedade_e_depressão_e_qualidade_de_vida_e[[#This Row],[Média AFM na semana]]</f>
        <v>0</v>
      </c>
      <c r="AI45">
        <v>3</v>
      </c>
      <c r="AJ45">
        <v>0</v>
      </c>
      <c r="AK45">
        <v>3</v>
      </c>
      <c r="AL45">
        <v>3</v>
      </c>
      <c r="AM45">
        <v>0</v>
      </c>
      <c r="AN45">
        <v>1</v>
      </c>
      <c r="AO45">
        <v>0</v>
      </c>
      <c r="AP45">
        <v>0</v>
      </c>
      <c r="AQ45">
        <v>0</v>
      </c>
      <c r="AR45">
        <v>2</v>
      </c>
      <c r="AS45">
        <v>2</v>
      </c>
      <c r="AT45">
        <v>3</v>
      </c>
      <c r="AU45">
        <v>2</v>
      </c>
      <c r="AV45">
        <v>0</v>
      </c>
      <c r="AW45">
        <v>0</v>
      </c>
      <c r="AX45">
        <v>0</v>
      </c>
      <c r="AY45">
        <v>0</v>
      </c>
      <c r="AZ45">
        <v>2</v>
      </c>
      <c r="BA45">
        <v>0</v>
      </c>
      <c r="BB45">
        <v>0</v>
      </c>
      <c r="BC45">
        <v>1</v>
      </c>
      <c r="BD4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45">
        <v>2</v>
      </c>
      <c r="BF45">
        <v>3</v>
      </c>
      <c r="BG45">
        <v>1</v>
      </c>
      <c r="BH45">
        <v>1</v>
      </c>
      <c r="BI45">
        <v>1</v>
      </c>
      <c r="BJ45">
        <v>3</v>
      </c>
      <c r="BK45">
        <v>1</v>
      </c>
      <c r="BL45">
        <v>1</v>
      </c>
      <c r="BM45">
        <v>3</v>
      </c>
      <c r="BN45">
        <v>2</v>
      </c>
      <c r="BO45">
        <v>3</v>
      </c>
      <c r="BP45">
        <v>2</v>
      </c>
      <c r="BQ45">
        <v>1</v>
      </c>
      <c r="BR45">
        <v>1</v>
      </c>
      <c r="BS45">
        <v>1</v>
      </c>
      <c r="BT45">
        <v>1</v>
      </c>
      <c r="BU45">
        <v>1</v>
      </c>
      <c r="BV45">
        <v>1</v>
      </c>
      <c r="BW45">
        <v>1</v>
      </c>
      <c r="BX45">
        <v>2</v>
      </c>
      <c r="BY45">
        <f>_2022___Atividade_física__sintomas_de_ansiedade_e_depressão_e_qualidade_de_vida_e[[#This Row],[_18]]</f>
        <v>1</v>
      </c>
      <c r="BZ45">
        <v>2</v>
      </c>
      <c r="CA45">
        <v>3</v>
      </c>
      <c r="CB45" s="1">
        <f>SUM(BE45:BV45,_2022___Atividade_física__sintomas_de_ansiedade_e_depressão_e_qualidade_de_vida_e[[#This Row],[18 considerar essa]:[_20]])</f>
        <v>35</v>
      </c>
      <c r="CC45">
        <v>5</v>
      </c>
      <c r="CD45">
        <v>5</v>
      </c>
      <c r="CE45">
        <v>1</v>
      </c>
      <c r="CF45">
        <v>1</v>
      </c>
      <c r="CG45">
        <v>1</v>
      </c>
      <c r="CH45">
        <v>1</v>
      </c>
      <c r="CI45">
        <v>1</v>
      </c>
      <c r="CJ45">
        <v>1</v>
      </c>
      <c r="CK45">
        <v>1</v>
      </c>
      <c r="CL45">
        <v>1</v>
      </c>
      <c r="CM45">
        <v>2</v>
      </c>
      <c r="CN45">
        <v>3</v>
      </c>
      <c r="CO45">
        <v>1</v>
      </c>
      <c r="CP45">
        <v>1</v>
      </c>
      <c r="CQ45">
        <v>2</v>
      </c>
      <c r="CR45">
        <v>1</v>
      </c>
      <c r="CS45">
        <v>1</v>
      </c>
      <c r="CT45">
        <v>1</v>
      </c>
      <c r="CU45">
        <v>1</v>
      </c>
      <c r="CV45">
        <v>5</v>
      </c>
      <c r="CW45">
        <v>6</v>
      </c>
      <c r="CX45">
        <v>5</v>
      </c>
      <c r="CY45">
        <v>5</v>
      </c>
      <c r="CZ45">
        <v>2</v>
      </c>
      <c r="DA45">
        <v>1</v>
      </c>
      <c r="DB45">
        <v>5</v>
      </c>
      <c r="DC45">
        <v>6</v>
      </c>
      <c r="DD45">
        <v>1</v>
      </c>
      <c r="DE45">
        <v>1</v>
      </c>
      <c r="DF45">
        <v>1</v>
      </c>
      <c r="DG45">
        <v>1</v>
      </c>
      <c r="DH45">
        <v>1</v>
      </c>
      <c r="DI45">
        <v>1</v>
      </c>
      <c r="DJ45">
        <v>5</v>
      </c>
      <c r="DK45">
        <v>1</v>
      </c>
      <c r="DL45">
        <v>5</v>
      </c>
      <c r="DM45">
        <f>IF(CC45=1,5,IF(CC45=2,4.4,IF(CC45=3,3.4,IF(CC45=4,2,IF(CC45=5,1,IF(CC45&gt;5,"Inválido",0))))))</f>
        <v>1</v>
      </c>
      <c r="DN45">
        <f>IF(CD45&gt;5,"Inválido",CD45)</f>
        <v>5</v>
      </c>
      <c r="DO45" s="7">
        <f>IF(CE45&gt;3,"Inválido",CE45)</f>
        <v>1</v>
      </c>
      <c r="DP45" s="7">
        <f>IF(CF45&gt;3,"Inválido",CF45)</f>
        <v>1</v>
      </c>
      <c r="DQ45" s="6">
        <f>IF(CG45&gt;3,"Inválido",CG45)</f>
        <v>1</v>
      </c>
      <c r="DR45" s="6">
        <f>IF(CH45&gt;3,"Inválido",CH45)</f>
        <v>1</v>
      </c>
      <c r="DS45" s="6">
        <f>IF(CI45&gt;3,"Inválido",CI45)</f>
        <v>1</v>
      </c>
      <c r="DT45" s="6">
        <f>IF(CJ45&gt;3,"Inválido",CJ45)</f>
        <v>1</v>
      </c>
      <c r="DU45" s="6">
        <f>IF(CK45&gt;3,"Inválido",CK45)</f>
        <v>1</v>
      </c>
      <c r="DV45" s="6">
        <f>IF(CL45&gt;3,"Inválido",CL45)</f>
        <v>1</v>
      </c>
      <c r="DW45" s="6">
        <f>IF(CM45&gt;3,"Inválido",CM45)</f>
        <v>2</v>
      </c>
      <c r="DX45" s="6">
        <f>IF(CN45&gt;3,"Inválido",CN45)</f>
        <v>3</v>
      </c>
      <c r="DY45" s="8">
        <f>IF(CO45&gt;5, "INVALIDO",CO45)</f>
        <v>1</v>
      </c>
      <c r="DZ45" s="8">
        <f>IF(CP45&gt;5, "INVALIDO",CP45)</f>
        <v>1</v>
      </c>
      <c r="EA45" s="8">
        <f>IF(CQ45&gt;5, "INVALIDO",CQ45)</f>
        <v>2</v>
      </c>
      <c r="EB45" s="8">
        <f>IF(CR45&gt;5, "INVALIDO",CR45)</f>
        <v>1</v>
      </c>
      <c r="EC45" s="7">
        <f>IF(CR45&gt;5, "INVALIDO",CR45)</f>
        <v>1</v>
      </c>
      <c r="ED4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5">
        <f>IF(CC45=1,5,IF(CC45=2,4,IF(CC45=3,3,IF(CC45=4,2,IF(CC45=5,1,IF(CC45&gt;5,"Inválido",0))))))</f>
        <v>1</v>
      </c>
      <c r="EG45">
        <f>IF(CW45=1,6,IF(CW45=2,5.4,IF(CW45=3,4.2,IF(CW45=4,3.1,IF(CW45=5,2.2,IF(CW45=6,1,IF(CW45&gt;6,"Inválido",0)))))))</f>
        <v>1</v>
      </c>
      <c r="EH45">
        <f>IF(AND(CX45=1,CW45=1),6,IF(AND(CX45=1,CW45&lt;7),5,IF(AND(CX45&gt;1,CW45=1),"Inválido",IF(AND(CX45=2,CW45&lt;7),4,IF(AND(CX45=3,CW45&lt;7),3,IF(AND(CX45=4,CW45&lt;7),2,IF(AND(CX45=5,CW45&lt;7),1,0)))))))</f>
        <v>1</v>
      </c>
      <c r="EI45">
        <f>IF(CV45=1,6,IF(CV45=2,5,IF(CV45=3,3,IF(CV45=4,3,IF(CV45=5,2,IF(CV45=6,1,IF(CV45&gt;6,"iNVÁLIDO",0)))))))</f>
        <v>2</v>
      </c>
      <c r="EJ45" s="7">
        <f>IF(CZ45&gt;6,"Inválido",CZ45)</f>
        <v>2</v>
      </c>
      <c r="EK45" s="7">
        <f>IF(DA45&gt;6,"Inválido",DA45)</f>
        <v>1</v>
      </c>
      <c r="EL45">
        <f>IF(DB45=1,6,IF(DB45=2,5,IF(DB45=3,3,IF(DB45=4,3,IF(DB45=5,2,IF(DB45=6,1,IF(DB45&gt;6,"iNVÁLIDO",0)))))))</f>
        <v>2</v>
      </c>
      <c r="EM45">
        <f>IF(DC45=1,6,IF(DC45=2,5,IF(DC45=3,3,IF(DC45=4,3,IF(DC45=5,2,IF(DC45=6,1,IF(DC45&gt;6,"iNVÁLIDO",0)))))))</f>
        <v>1</v>
      </c>
      <c r="EN45" s="7">
        <f>IF(DD45&gt;6,"Inválido",DD45)</f>
        <v>1</v>
      </c>
      <c r="EO45">
        <f>IF(DE45&gt;6,"Inválido",DE45)</f>
        <v>1</v>
      </c>
      <c r="EP45">
        <f>IF(DF45=1,6,IF(DF45=2,5,IF(DF45=3,3,IF(DF45=4,3,IF(DF45=5,2,IF(DF45=6,1,IF(DF45&gt;6,"iNVÁLIDO",0)))))))</f>
        <v>6</v>
      </c>
      <c r="EQ45" s="7">
        <f>IF(DG45&gt;6,"Inválido",DG45)</f>
        <v>1</v>
      </c>
      <c r="ER45">
        <f>IF(DH45&gt;5,"Inválido",DH45)</f>
        <v>1</v>
      </c>
      <c r="ES45">
        <f>IF(DI45&gt;5,"Inválido",DI45)</f>
        <v>1</v>
      </c>
      <c r="ET45">
        <f>IF(DJ45=1,5,IF(DJ45=2,4,IF(DJ45=3,3,IF(DJ45=4,2,IF(DJ45=5,1,IF(DJ45&gt;5,"Inválido",0))))))</f>
        <v>1</v>
      </c>
      <c r="EU45">
        <f>IF(DK45&gt;5,"Inválido",DK45)</f>
        <v>1</v>
      </c>
      <c r="EV45">
        <f>IF(DL45=1,5,IF(DL45=2,4,IF(DL45=3,3,IF(DL45=4,2,IF(DL45=5,1,IF(DL45&gt;5,"Inválido",0))))))</f>
        <v>1</v>
      </c>
      <c r="EW45" s="7">
        <f>SUM(DO45,DP45,DQ45,DR45,DS45,DT45,DU45,DV45,DW45,DX45)</f>
        <v>13</v>
      </c>
      <c r="EX45" s="7">
        <f>(EW45-10)/20*100</f>
        <v>15</v>
      </c>
      <c r="EY45">
        <f>SUM(DY45,DZ45,EA45,EB45)</f>
        <v>5</v>
      </c>
      <c r="EZ45">
        <f>(_2022___Atividade_física__sintomas_de_ansiedade_e_depressão_e_qualidade_de_vida_e[[#This Row],[Aspecto físico]]-4)/4*100</f>
        <v>25</v>
      </c>
      <c r="FA45">
        <f>SUM(EG45,EH45)</f>
        <v>2</v>
      </c>
      <c r="FB45">
        <f>(FA45-2)/10*100</f>
        <v>0</v>
      </c>
      <c r="FC45">
        <f>SUM(DM45,ES45,ET45,EU45,EV45)</f>
        <v>5</v>
      </c>
      <c r="FD45" s="7">
        <f>(FC45-5)/20*100</f>
        <v>0</v>
      </c>
      <c r="FE45">
        <f>SUM(EI45,EM45,EO45,EQ45)</f>
        <v>5</v>
      </c>
      <c r="FF45" s="7">
        <f>(FE45-4)/20*100</f>
        <v>5</v>
      </c>
      <c r="FG45">
        <f>SUM(EF45,ER45)</f>
        <v>2</v>
      </c>
      <c r="FH45">
        <f>(FG45-2)/8*100</f>
        <v>0</v>
      </c>
      <c r="FI45">
        <f>SUM(EC45,ED45,EE45)</f>
        <v>3</v>
      </c>
      <c r="FJ45" s="7">
        <f>(FI45-3)/3*100</f>
        <v>0</v>
      </c>
      <c r="FK45">
        <f>SUM(EJ45,EK45,EL45,EN45,EP45)</f>
        <v>12</v>
      </c>
      <c r="FL45">
        <f>(FK45-5)/25*100</f>
        <v>28.000000000000004</v>
      </c>
      <c r="FM45">
        <f t="shared" si="0"/>
        <v>5</v>
      </c>
      <c r="FN45" s="7">
        <f t="shared" si="1"/>
        <v>10</v>
      </c>
      <c r="FO45" s="7">
        <f t="shared" si="2"/>
        <v>8.25</v>
      </c>
    </row>
    <row r="46" spans="1:171" ht="15" thickBot="1" x14ac:dyDescent="0.35">
      <c r="A46" t="s">
        <v>462</v>
      </c>
      <c r="B46" t="s">
        <v>463</v>
      </c>
      <c r="C46" t="s">
        <v>68</v>
      </c>
      <c r="D46" s="5">
        <v>36769</v>
      </c>
      <c r="E46" s="5">
        <v>44682</v>
      </c>
      <c r="F46" s="1">
        <f>DATEDIF(D45,E45,"Y")</f>
        <v>42</v>
      </c>
      <c r="G46">
        <v>2</v>
      </c>
      <c r="H46">
        <v>1</v>
      </c>
      <c r="I46" t="s">
        <v>276</v>
      </c>
      <c r="J46">
        <v>3</v>
      </c>
      <c r="K46">
        <v>3</v>
      </c>
      <c r="L46" t="s">
        <v>100</v>
      </c>
      <c r="M46" s="1">
        <v>1</v>
      </c>
      <c r="N46">
        <v>1</v>
      </c>
      <c r="O46">
        <v>1</v>
      </c>
      <c r="P46" t="s">
        <v>81</v>
      </c>
      <c r="Q46" s="16">
        <v>2</v>
      </c>
      <c r="R46">
        <v>1</v>
      </c>
      <c r="S46">
        <v>2</v>
      </c>
      <c r="T46">
        <v>1</v>
      </c>
      <c r="U46" t="s">
        <v>115</v>
      </c>
      <c r="V46">
        <v>2</v>
      </c>
      <c r="W46">
        <v>15</v>
      </c>
      <c r="X4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46">
        <v>0</v>
      </c>
      <c r="Z46">
        <v>0</v>
      </c>
      <c r="AA4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6">
        <v>0</v>
      </c>
      <c r="AC46">
        <v>0</v>
      </c>
      <c r="AD4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6">
        <v>8</v>
      </c>
      <c r="AF46">
        <v>5</v>
      </c>
      <c r="AG46" s="1">
        <f>AVERAGE(_2022___Atividade_física__sintomas_de_ansiedade_e_depressão_e_qualidade_de_vida_e[[#This Row],[a.	Quantas horas no total você gasta sentado durante um dia de semana? ]:[b.	Quantas horas no total você gasta sentado durante um dia de fim de semana?]])</f>
        <v>6.5</v>
      </c>
      <c r="AH46" s="1">
        <f>_2022___Atividade_física__sintomas_de_ansiedade_e_depressão_e_qualidade_de_vida_e[[#This Row],[AFV por semana]]+_2022___Atividade_física__sintomas_de_ansiedade_e_depressão_e_qualidade_de_vida_e[[#This Row],[Média AFM na semana]]</f>
        <v>0</v>
      </c>
      <c r="AI46">
        <v>1</v>
      </c>
      <c r="AJ46">
        <v>1</v>
      </c>
      <c r="AK46">
        <v>2</v>
      </c>
      <c r="AL46">
        <v>2</v>
      </c>
      <c r="AM46">
        <v>1</v>
      </c>
      <c r="AN46">
        <v>1</v>
      </c>
      <c r="AO46">
        <v>0</v>
      </c>
      <c r="AP46">
        <v>0</v>
      </c>
      <c r="AQ46">
        <v>0</v>
      </c>
      <c r="AR46">
        <v>2</v>
      </c>
      <c r="AS46">
        <v>2</v>
      </c>
      <c r="AT46">
        <v>0</v>
      </c>
      <c r="AU46">
        <v>0</v>
      </c>
      <c r="AV46">
        <v>2</v>
      </c>
      <c r="AW46">
        <v>3</v>
      </c>
      <c r="AX46">
        <v>3</v>
      </c>
      <c r="AY46">
        <v>0</v>
      </c>
      <c r="AZ46">
        <v>2</v>
      </c>
      <c r="BA46">
        <v>0</v>
      </c>
      <c r="BB46">
        <v>0</v>
      </c>
      <c r="BC46">
        <v>0</v>
      </c>
      <c r="BD4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46">
        <v>3</v>
      </c>
      <c r="BF46">
        <v>2</v>
      </c>
      <c r="BG46">
        <v>2</v>
      </c>
      <c r="BH46">
        <v>2</v>
      </c>
      <c r="BI46">
        <v>3</v>
      </c>
      <c r="BJ46">
        <v>1</v>
      </c>
      <c r="BK46">
        <v>2</v>
      </c>
      <c r="BL46">
        <v>2</v>
      </c>
      <c r="BM46">
        <v>1</v>
      </c>
      <c r="BN46">
        <v>1</v>
      </c>
      <c r="BO46">
        <v>1</v>
      </c>
      <c r="BP46">
        <v>2</v>
      </c>
      <c r="BQ46">
        <v>1</v>
      </c>
      <c r="BR46">
        <v>3</v>
      </c>
      <c r="BS46">
        <v>1</v>
      </c>
      <c r="BT46">
        <v>1</v>
      </c>
      <c r="BU46">
        <v>1</v>
      </c>
      <c r="BV46">
        <v>0</v>
      </c>
      <c r="BW46">
        <v>0</v>
      </c>
      <c r="BX46">
        <v>2</v>
      </c>
      <c r="BY46">
        <f>_2022___Atividade_física__sintomas_de_ansiedade_e_depressão_e_qualidade_de_vida_e[[#This Row],[_18]]</f>
        <v>0</v>
      </c>
      <c r="BZ46">
        <v>1</v>
      </c>
      <c r="CA46">
        <v>2</v>
      </c>
      <c r="CB46" s="1">
        <f>SUM(BE46:BV46,_2022___Atividade_física__sintomas_de_ansiedade_e_depressão_e_qualidade_de_vida_e[[#This Row],[18 considerar essa]:[_20]])</f>
        <v>32</v>
      </c>
      <c r="CC46">
        <v>3</v>
      </c>
      <c r="CD46">
        <v>2</v>
      </c>
      <c r="CE46">
        <v>2</v>
      </c>
      <c r="CF46">
        <v>2</v>
      </c>
      <c r="CG46">
        <v>3</v>
      </c>
      <c r="CH46">
        <v>3</v>
      </c>
      <c r="CI46">
        <v>3</v>
      </c>
      <c r="CJ46">
        <v>3</v>
      </c>
      <c r="CK46">
        <v>3</v>
      </c>
      <c r="CL46">
        <v>3</v>
      </c>
      <c r="CM46">
        <v>3</v>
      </c>
      <c r="CN46">
        <v>3</v>
      </c>
      <c r="CO46">
        <v>2</v>
      </c>
      <c r="CP46">
        <v>2</v>
      </c>
      <c r="CQ46">
        <v>2</v>
      </c>
      <c r="CR46">
        <v>2</v>
      </c>
      <c r="CS46">
        <v>1</v>
      </c>
      <c r="CT46">
        <v>1</v>
      </c>
      <c r="CU46">
        <v>1</v>
      </c>
      <c r="CV46">
        <v>3</v>
      </c>
      <c r="CW46">
        <v>3</v>
      </c>
      <c r="CX46">
        <v>1</v>
      </c>
      <c r="CY46">
        <v>3</v>
      </c>
      <c r="CZ46">
        <v>2</v>
      </c>
      <c r="DA46">
        <v>2</v>
      </c>
      <c r="DB46">
        <v>3</v>
      </c>
      <c r="DC46">
        <v>3</v>
      </c>
      <c r="DD46">
        <v>2</v>
      </c>
      <c r="DE46">
        <v>1</v>
      </c>
      <c r="DF46">
        <v>5</v>
      </c>
      <c r="DG46">
        <v>2</v>
      </c>
      <c r="DH46">
        <v>4</v>
      </c>
      <c r="DI46">
        <v>5</v>
      </c>
      <c r="DJ46">
        <v>1</v>
      </c>
      <c r="DK46">
        <v>4</v>
      </c>
      <c r="DL46">
        <v>2</v>
      </c>
      <c r="DM46">
        <f>IF(CC46=1,5,IF(CC46=2,4.4,IF(CC46=3,3.4,IF(CC46=4,2,IF(CC46=5,1,IF(CC46&gt;5,"Inválido",0))))))</f>
        <v>3.4</v>
      </c>
      <c r="DN46">
        <f>IF(CD46&gt;5,"Inválido",CD46)</f>
        <v>2</v>
      </c>
      <c r="DO46" s="7">
        <f>IF(CE46&gt;3,"Inválido",CE46)</f>
        <v>2</v>
      </c>
      <c r="DP46" s="7">
        <f>IF(CF46&gt;3,"Inválido",CF46)</f>
        <v>2</v>
      </c>
      <c r="DQ46" s="6">
        <f>IF(CG46&gt;3,"Inválido",CG46)</f>
        <v>3</v>
      </c>
      <c r="DR46" s="6">
        <f>IF(CH46&gt;3,"Inválido",CH46)</f>
        <v>3</v>
      </c>
      <c r="DS46" s="6">
        <f>IF(CI46&gt;3,"Inválido",CI46)</f>
        <v>3</v>
      </c>
      <c r="DT46" s="6">
        <f>IF(CJ46&gt;3,"Inválido",CJ46)</f>
        <v>3</v>
      </c>
      <c r="DU46" s="6">
        <f>IF(CK46&gt;3,"Inválido",CK46)</f>
        <v>3</v>
      </c>
      <c r="DV46" s="6">
        <f>IF(CL46&gt;3,"Inválido",CL46)</f>
        <v>3</v>
      </c>
      <c r="DW46" s="6">
        <f>IF(CM46&gt;3,"Inválido",CM46)</f>
        <v>3</v>
      </c>
      <c r="DX46" s="6">
        <f>IF(CN46&gt;3,"Inválido",CN46)</f>
        <v>3</v>
      </c>
      <c r="DY46" s="8">
        <f>IF(CO46&gt;5, "INVALIDO",CO46)</f>
        <v>2</v>
      </c>
      <c r="DZ46" s="8">
        <f>IF(CP46&gt;5, "INVALIDO",CP46)</f>
        <v>2</v>
      </c>
      <c r="EA46" s="8">
        <f>IF(CQ46&gt;5, "INVALIDO",CQ46)</f>
        <v>2</v>
      </c>
      <c r="EB46" s="8">
        <f>IF(CR46&gt;5, "INVALIDO",CR46)</f>
        <v>2</v>
      </c>
      <c r="EC46" s="7">
        <f>IF(CR46&gt;5, "INVALIDO",CR46)</f>
        <v>2</v>
      </c>
      <c r="ED4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6">
        <f>IF(CC46=1,5,IF(CC46=2,4,IF(CC46=3,3,IF(CC46=4,2,IF(CC46=5,1,IF(CC46&gt;5,"Inválido",0))))))</f>
        <v>3</v>
      </c>
      <c r="EG46">
        <f>IF(CW46=1,6,IF(CW46=2,5.4,IF(CW46=3,4.2,IF(CW46=4,3.1,IF(CW46=5,2.2,IF(CW46=6,1,IF(CW46&gt;6,"Inválido",0)))))))</f>
        <v>4.2</v>
      </c>
      <c r="EH46">
        <f>IF(AND(CX46=1,CW46=1),6,IF(AND(CX46=1,CW46&lt;7),5,IF(AND(CX46&gt;1,CW46=1),"Inválido",IF(AND(CX46=2,CW46&lt;7),4,IF(AND(CX46=3,CW46&lt;7),3,IF(AND(CX46=4,CW46&lt;7),2,IF(AND(CX46=5,CW46&lt;7),1,0)))))))</f>
        <v>5</v>
      </c>
      <c r="EI46">
        <f>IF(CV46=1,6,IF(CV46=2,5,IF(CV46=3,3,IF(CV46=4,3,IF(CV46=5,2,IF(CV46=6,1,IF(CV46&gt;6,"iNVÁLIDO",0)))))))</f>
        <v>3</v>
      </c>
      <c r="EJ46" s="7">
        <f>IF(CZ46&gt;6,"Inválido",CZ46)</f>
        <v>2</v>
      </c>
      <c r="EK46" s="7">
        <f>IF(DA46&gt;6,"Inválido",DA46)</f>
        <v>2</v>
      </c>
      <c r="EL46">
        <f>IF(DB46=1,6,IF(DB46=2,5,IF(DB46=3,3,IF(DB46=4,3,IF(DB46=5,2,IF(DB46=6,1,IF(DB46&gt;6,"iNVÁLIDO",0)))))))</f>
        <v>3</v>
      </c>
      <c r="EM46">
        <f>IF(DC46=1,6,IF(DC46=2,5,IF(DC46=3,3,IF(DC46=4,3,IF(DC46=5,2,IF(DC46=6,1,IF(DC46&gt;6,"iNVÁLIDO",0)))))))</f>
        <v>3</v>
      </c>
      <c r="EN46" s="7">
        <f>IF(DD46&gt;6,"Inválido",DD46)</f>
        <v>2</v>
      </c>
      <c r="EO46">
        <f>IF(DE46&gt;6,"Inválido",DE46)</f>
        <v>1</v>
      </c>
      <c r="EP46">
        <f>IF(DF46=1,6,IF(DF46=2,5,IF(DF46=3,3,IF(DF46=4,3,IF(DF46=5,2,IF(DF46=6,1,IF(DF46&gt;6,"iNVÁLIDO",0)))))))</f>
        <v>2</v>
      </c>
      <c r="EQ46" s="7">
        <f>IF(DG46&gt;6,"Inválido",DG46)</f>
        <v>2</v>
      </c>
      <c r="ER46">
        <f>IF(DH46&gt;5,"Inválido",DH46)</f>
        <v>4</v>
      </c>
      <c r="ES46">
        <f>IF(DI46&gt;5,"Inválido",DI46)</f>
        <v>5</v>
      </c>
      <c r="ET46">
        <f>IF(DJ46=1,5,IF(DJ46=2,4,IF(DJ46=3,3,IF(DJ46=4,2,IF(DJ46=5,1,IF(DJ46&gt;5,"Inválido",0))))))</f>
        <v>5</v>
      </c>
      <c r="EU46">
        <f>IF(DK46&gt;5,"Inválido",DK46)</f>
        <v>4</v>
      </c>
      <c r="EV46">
        <f>IF(DL46=1,5,IF(DL46=2,4,IF(DL46=3,3,IF(DL46=4,2,IF(DL46=5,1,IF(DL46&gt;5,"Inválido",0))))))</f>
        <v>4</v>
      </c>
      <c r="EW46" s="7">
        <f>SUM(DO46,DP46,DQ46,DR46,DS46,DT46,DU46,DV46,DW46,DX46)</f>
        <v>28</v>
      </c>
      <c r="EX46" s="7">
        <f>(EW46-10)/20*100</f>
        <v>90</v>
      </c>
      <c r="EY46">
        <f>SUM(DY46,DZ46,EA46,EB46)</f>
        <v>8</v>
      </c>
      <c r="EZ46">
        <f>(_2022___Atividade_física__sintomas_de_ansiedade_e_depressão_e_qualidade_de_vida_e[[#This Row],[Aspecto físico]]-4)/4*100</f>
        <v>100</v>
      </c>
      <c r="FA46">
        <f>SUM(EG46,EH46)</f>
        <v>9.1999999999999993</v>
      </c>
      <c r="FB46">
        <f>(FA46-2)/10*100</f>
        <v>72</v>
      </c>
      <c r="FC46">
        <f>SUM(DM46,ES46,ET46,EU46,EV46)</f>
        <v>21.4</v>
      </c>
      <c r="FD46" s="7">
        <f>(FC46-5)/20*100</f>
        <v>82</v>
      </c>
      <c r="FE46">
        <f>SUM(EI46,EM46,EO46,EQ46)</f>
        <v>9</v>
      </c>
      <c r="FF46" s="7">
        <f>(FE46-4)/20*100</f>
        <v>25</v>
      </c>
      <c r="FG46">
        <f>SUM(EF46,ER46)</f>
        <v>7</v>
      </c>
      <c r="FH46">
        <f>(FG46-2)/8*100</f>
        <v>62.5</v>
      </c>
      <c r="FI46">
        <f>SUM(EC46,ED46,EE46)</f>
        <v>4</v>
      </c>
      <c r="FJ46" s="7">
        <f>(FI46-3)/3*100</f>
        <v>33.333333333333329</v>
      </c>
      <c r="FK46">
        <f>SUM(EJ46,EK46,EL46,EN46,EP46)</f>
        <v>11</v>
      </c>
      <c r="FL46">
        <f>(FK46-5)/25*100</f>
        <v>24</v>
      </c>
      <c r="FM46">
        <f t="shared" si="0"/>
        <v>2</v>
      </c>
      <c r="FN46" s="7">
        <f t="shared" si="1"/>
        <v>86</v>
      </c>
      <c r="FO46" s="7">
        <f t="shared" si="2"/>
        <v>36.208333333333329</v>
      </c>
    </row>
    <row r="47" spans="1:171" ht="15" thickBot="1" x14ac:dyDescent="0.35">
      <c r="A47" t="s">
        <v>475</v>
      </c>
      <c r="B47" t="s">
        <v>476</v>
      </c>
      <c r="C47" t="s">
        <v>68</v>
      </c>
      <c r="D47" s="5">
        <v>29300</v>
      </c>
      <c r="E47" s="5">
        <v>44682</v>
      </c>
      <c r="F47" s="1">
        <f>DATEDIF(D46,E46,"Y")</f>
        <v>21</v>
      </c>
      <c r="G47">
        <v>2</v>
      </c>
      <c r="H47">
        <v>3</v>
      </c>
      <c r="I47" t="s">
        <v>193</v>
      </c>
      <c r="J47">
        <v>8</v>
      </c>
      <c r="K47">
        <v>2</v>
      </c>
      <c r="L47" t="s">
        <v>477</v>
      </c>
      <c r="M47" s="1">
        <v>2</v>
      </c>
      <c r="N47">
        <v>1</v>
      </c>
      <c r="O47">
        <v>3</v>
      </c>
      <c r="P47" t="s">
        <v>81</v>
      </c>
      <c r="Q47" s="16">
        <v>3</v>
      </c>
      <c r="R47">
        <v>1</v>
      </c>
      <c r="S47">
        <v>2</v>
      </c>
      <c r="T47">
        <v>2</v>
      </c>
      <c r="U47" t="s">
        <v>86</v>
      </c>
      <c r="V47">
        <v>0</v>
      </c>
      <c r="W47">
        <v>0</v>
      </c>
      <c r="X4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47">
        <v>0</v>
      </c>
      <c r="Z47">
        <v>0</v>
      </c>
      <c r="AA4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7">
        <v>0</v>
      </c>
      <c r="AC47">
        <v>0</v>
      </c>
      <c r="AD4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7">
        <v>5</v>
      </c>
      <c r="AF47">
        <v>8</v>
      </c>
      <c r="AG47" s="1">
        <f>AVERAGE(_2022___Atividade_física__sintomas_de_ansiedade_e_depressão_e_qualidade_de_vida_e[[#This Row],[a.	Quantas horas no total você gasta sentado durante um dia de semana? ]:[b.	Quantas horas no total você gasta sentado durante um dia de fim de semana?]])</f>
        <v>6.5</v>
      </c>
      <c r="AH47" s="1">
        <f>_2022___Atividade_física__sintomas_de_ansiedade_e_depressão_e_qualidade_de_vida_e[[#This Row],[AFV por semana]]+_2022___Atividade_física__sintomas_de_ansiedade_e_depressão_e_qualidade_de_vida_e[[#This Row],[Média AFM na semana]]</f>
        <v>0</v>
      </c>
      <c r="AI47">
        <v>1</v>
      </c>
      <c r="AJ47">
        <v>2</v>
      </c>
      <c r="AK47">
        <v>3</v>
      </c>
      <c r="AL47">
        <v>3</v>
      </c>
      <c r="AM47">
        <v>3</v>
      </c>
      <c r="AN47">
        <v>3</v>
      </c>
      <c r="AO47">
        <v>3</v>
      </c>
      <c r="AP47">
        <v>3</v>
      </c>
      <c r="AQ47">
        <v>3</v>
      </c>
      <c r="AR47">
        <v>3</v>
      </c>
      <c r="AS47">
        <v>3</v>
      </c>
      <c r="AT47">
        <v>1</v>
      </c>
      <c r="AU47">
        <v>1</v>
      </c>
      <c r="AV47">
        <v>3</v>
      </c>
      <c r="AW47">
        <v>3</v>
      </c>
      <c r="AX47">
        <v>2</v>
      </c>
      <c r="AY47">
        <v>3</v>
      </c>
      <c r="AZ47">
        <v>3</v>
      </c>
      <c r="BA47">
        <v>1</v>
      </c>
      <c r="BB47">
        <v>1</v>
      </c>
      <c r="BC47">
        <v>3</v>
      </c>
      <c r="BD4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51</v>
      </c>
      <c r="BE47">
        <v>0</v>
      </c>
      <c r="BF47">
        <v>0</v>
      </c>
      <c r="BG47">
        <v>0</v>
      </c>
      <c r="BH47">
        <v>1</v>
      </c>
      <c r="BI47">
        <v>1</v>
      </c>
      <c r="BJ47">
        <v>1</v>
      </c>
      <c r="BK47">
        <v>0</v>
      </c>
      <c r="BL47">
        <v>0</v>
      </c>
      <c r="BM47">
        <v>0</v>
      </c>
      <c r="BN47">
        <v>1</v>
      </c>
      <c r="BO47">
        <v>1</v>
      </c>
      <c r="BP47">
        <v>1</v>
      </c>
      <c r="BQ47">
        <v>0</v>
      </c>
      <c r="BR47">
        <v>1</v>
      </c>
      <c r="BS47">
        <v>0</v>
      </c>
      <c r="BT47">
        <v>1</v>
      </c>
      <c r="BU47">
        <v>1</v>
      </c>
      <c r="BV47">
        <v>0</v>
      </c>
      <c r="BW47">
        <v>0</v>
      </c>
      <c r="BX47">
        <v>1</v>
      </c>
      <c r="BY47">
        <v>0</v>
      </c>
      <c r="BZ47">
        <v>1</v>
      </c>
      <c r="CA47">
        <v>1</v>
      </c>
      <c r="CB47" s="1">
        <f>SUM(BE47:BV47,_2022___Atividade_física__sintomas_de_ansiedade_e_depressão_e_qualidade_de_vida_e[[#This Row],[18 considerar essa]:[_20]])</f>
        <v>11</v>
      </c>
      <c r="CC47">
        <v>4</v>
      </c>
      <c r="CD47">
        <v>4</v>
      </c>
      <c r="CE47">
        <v>1</v>
      </c>
      <c r="CF47">
        <v>1</v>
      </c>
      <c r="CG47">
        <v>3</v>
      </c>
      <c r="CH47">
        <v>2</v>
      </c>
      <c r="CI47">
        <v>2</v>
      </c>
      <c r="CJ47">
        <v>2</v>
      </c>
      <c r="CK47">
        <v>1</v>
      </c>
      <c r="CL47">
        <v>1</v>
      </c>
      <c r="CM47">
        <v>1</v>
      </c>
      <c r="CN47">
        <v>3</v>
      </c>
      <c r="CO47">
        <v>2</v>
      </c>
      <c r="CP47">
        <v>2</v>
      </c>
      <c r="CQ47">
        <v>1</v>
      </c>
      <c r="CR47">
        <v>1</v>
      </c>
      <c r="CS47">
        <v>2</v>
      </c>
      <c r="CT47">
        <v>2</v>
      </c>
      <c r="CU47">
        <v>1</v>
      </c>
      <c r="CV47">
        <v>3</v>
      </c>
      <c r="CW47">
        <v>3</v>
      </c>
      <c r="CX47">
        <v>3</v>
      </c>
      <c r="CY47">
        <v>5</v>
      </c>
      <c r="CZ47">
        <v>3</v>
      </c>
      <c r="DA47">
        <v>3</v>
      </c>
      <c r="DB47">
        <v>4</v>
      </c>
      <c r="DC47">
        <v>3</v>
      </c>
      <c r="DD47">
        <v>3</v>
      </c>
      <c r="DE47">
        <v>3</v>
      </c>
      <c r="DF47">
        <v>3</v>
      </c>
      <c r="DG47">
        <v>3</v>
      </c>
      <c r="DH47">
        <v>4</v>
      </c>
      <c r="DI47">
        <v>3</v>
      </c>
      <c r="DJ47">
        <v>4</v>
      </c>
      <c r="DK47">
        <v>3</v>
      </c>
      <c r="DL47">
        <v>4</v>
      </c>
      <c r="DM47">
        <f>IF(CC47=1,5,IF(CC47=2,4.4,IF(CC47=3,3.4,IF(CC47=4,2,IF(CC47=5,1,IF(CC47&gt;5,"Inválido",0))))))</f>
        <v>2</v>
      </c>
      <c r="DN47">
        <f>IF(CD47&gt;5,"Inválido",CD47)</f>
        <v>4</v>
      </c>
      <c r="DO47" s="7">
        <f>IF(CE47&gt;3,"Inválido",CE47)</f>
        <v>1</v>
      </c>
      <c r="DP47" s="7">
        <f>IF(CF47&gt;3,"Inválido",CF47)</f>
        <v>1</v>
      </c>
      <c r="DQ47" s="6">
        <f>IF(CG47&gt;3,"Inválido",CG47)</f>
        <v>3</v>
      </c>
      <c r="DR47" s="6">
        <f>IF(CH47&gt;3,"Inválido",CH47)</f>
        <v>2</v>
      </c>
      <c r="DS47" s="6">
        <f>IF(CI47&gt;3,"Inválido",CI47)</f>
        <v>2</v>
      </c>
      <c r="DT47" s="6">
        <f>IF(CJ47&gt;3,"Inválido",CJ47)</f>
        <v>2</v>
      </c>
      <c r="DU47" s="6">
        <f>IF(CK47&gt;3,"Inválido",CK47)</f>
        <v>1</v>
      </c>
      <c r="DV47" s="6">
        <f>IF(CL47&gt;3,"Inválido",CL47)</f>
        <v>1</v>
      </c>
      <c r="DW47" s="6">
        <f>IF(CM47&gt;3,"Inválido",CM47)</f>
        <v>1</v>
      </c>
      <c r="DX47" s="6">
        <f>IF(CN47&gt;3,"Inválido",CN47)</f>
        <v>3</v>
      </c>
      <c r="DY47" s="8">
        <f>IF(CO47&gt;5, "INVALIDO",CO47)</f>
        <v>2</v>
      </c>
      <c r="DZ47" s="8">
        <f>IF(CP47&gt;5, "INVALIDO",CP47)</f>
        <v>2</v>
      </c>
      <c r="EA47" s="8">
        <f>IF(CQ47&gt;5, "INVALIDO",CQ47)</f>
        <v>1</v>
      </c>
      <c r="EB47" s="8">
        <f>IF(CR47&gt;5, "INVALIDO",CR47)</f>
        <v>1</v>
      </c>
      <c r="EC47" s="7">
        <f>IF(CR47&gt;5, "INVALIDO",CR47)</f>
        <v>1</v>
      </c>
      <c r="ED4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4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7">
        <f>IF(CC47=1,5,IF(CC47=2,4,IF(CC47=3,3,IF(CC47=4,2,IF(CC47=5,1,IF(CC47&gt;5,"Inválido",0))))))</f>
        <v>2</v>
      </c>
      <c r="EG47">
        <f>IF(CW47=1,6,IF(CW47=2,5.4,IF(CW47=3,4.2,IF(CW47=4,3.1,IF(CW47=5,2.2,IF(CW47=6,1,IF(CW47&gt;6,"Inválido",0)))))))</f>
        <v>4.2</v>
      </c>
      <c r="EH47">
        <f>IF(AND(CX47=1,CW47=1),6,IF(AND(CX47=1,CW47&lt;7),5,IF(AND(CX47&gt;1,CW47=1),"Inválido",IF(AND(CX47=2,CW47&lt;7),4,IF(AND(CX47=3,CW47&lt;7),3,IF(AND(CX47=4,CW47&lt;7),2,IF(AND(CX47=5,CW47&lt;7),1,0)))))))</f>
        <v>3</v>
      </c>
      <c r="EI47">
        <f>IF(CV47=1,6,IF(CV47=2,5,IF(CV47=3,3,IF(CV47=4,3,IF(CV47=5,2,IF(CV47=6,1,IF(CV47&gt;6,"iNVÁLIDO",0)))))))</f>
        <v>3</v>
      </c>
      <c r="EJ47" s="7">
        <f>IF(CZ47&gt;6,"Inválido",CZ47)</f>
        <v>3</v>
      </c>
      <c r="EK47" s="7">
        <f>IF(DA47&gt;6,"Inválido",DA47)</f>
        <v>3</v>
      </c>
      <c r="EL47">
        <f>IF(DB47=1,6,IF(DB47=2,5,IF(DB47=3,3,IF(DB47=4,3,IF(DB47=5,2,IF(DB47=6,1,IF(DB47&gt;6,"iNVÁLIDO",0)))))))</f>
        <v>3</v>
      </c>
      <c r="EM47">
        <f>IF(DC47=1,6,IF(DC47=2,5,IF(DC47=3,3,IF(DC47=4,3,IF(DC47=5,2,IF(DC47=6,1,IF(DC47&gt;6,"iNVÁLIDO",0)))))))</f>
        <v>3</v>
      </c>
      <c r="EN47" s="7">
        <f>IF(DD47&gt;6,"Inválido",DD47)</f>
        <v>3</v>
      </c>
      <c r="EO47">
        <f>IF(DE47&gt;6,"Inválido",DE47)</f>
        <v>3</v>
      </c>
      <c r="EP47">
        <f>IF(DF47=1,6,IF(DF47=2,5,IF(DF47=3,3,IF(DF47=4,3,IF(DF47=5,2,IF(DF47=6,1,IF(DF47&gt;6,"iNVÁLIDO",0)))))))</f>
        <v>3</v>
      </c>
      <c r="EQ47" s="7">
        <f>IF(DG47&gt;6,"Inválido",DG47)</f>
        <v>3</v>
      </c>
      <c r="ER47">
        <f>IF(DH47&gt;5,"Inválido",DH47)</f>
        <v>4</v>
      </c>
      <c r="ES47">
        <f>IF(DI47&gt;5,"Inválido",DI47)</f>
        <v>3</v>
      </c>
      <c r="ET47">
        <f>IF(DJ47=1,5,IF(DJ47=2,4,IF(DJ47=3,3,IF(DJ47=4,2,IF(DJ47=5,1,IF(DJ47&gt;5,"Inválido",0))))))</f>
        <v>2</v>
      </c>
      <c r="EU47">
        <f>IF(DK47&gt;5,"Inválido",DK47)</f>
        <v>3</v>
      </c>
      <c r="EV47">
        <f>IF(DL47=1,5,IF(DL47=2,4,IF(DL47=3,3,IF(DL47=4,2,IF(DL47=5,1,IF(DL47&gt;5,"Inválido",0))))))</f>
        <v>2</v>
      </c>
      <c r="EW47" s="7">
        <f>SUM(DO47,DP47,DQ47,DR47,DS47,DT47,DU47,DV47,DW47,DX47)</f>
        <v>17</v>
      </c>
      <c r="EX47" s="7">
        <f>(EW47-10)/20*100</f>
        <v>35</v>
      </c>
      <c r="EY47">
        <f>SUM(DY47,DZ47,EA47,EB47)</f>
        <v>6</v>
      </c>
      <c r="EZ47">
        <f>(_2022___Atividade_física__sintomas_de_ansiedade_e_depressão_e_qualidade_de_vida_e[[#This Row],[Aspecto físico]]-4)/4*100</f>
        <v>50</v>
      </c>
      <c r="FA47">
        <f>SUM(EG47,EH47)</f>
        <v>7.2</v>
      </c>
      <c r="FB47">
        <f>(FA47-2)/10*100</f>
        <v>52</v>
      </c>
      <c r="FC47">
        <f>SUM(DM47,ES47,ET47,EU47,EV47)</f>
        <v>12</v>
      </c>
      <c r="FD47" s="7">
        <f>(FC47-5)/20*100</f>
        <v>35</v>
      </c>
      <c r="FE47">
        <f>SUM(EI47,EM47,EO47,EQ47)</f>
        <v>12</v>
      </c>
      <c r="FF47" s="7">
        <f>(FE47-4)/20*100</f>
        <v>40</v>
      </c>
      <c r="FG47">
        <f>SUM(EF47,ER47)</f>
        <v>6</v>
      </c>
      <c r="FH47">
        <f>(FG47-2)/8*100</f>
        <v>50</v>
      </c>
      <c r="FI47">
        <f>SUM(EC47,ED47,EE47)</f>
        <v>4</v>
      </c>
      <c r="FJ47" s="7">
        <f>(FI47-3)/3*100</f>
        <v>33.333333333333329</v>
      </c>
      <c r="FK47">
        <f>SUM(EJ47,EK47,EL47,EN47,EP47)</f>
        <v>15</v>
      </c>
      <c r="FL47">
        <f>(FK47-5)/25*100</f>
        <v>40</v>
      </c>
      <c r="FM47">
        <f t="shared" si="0"/>
        <v>4</v>
      </c>
      <c r="FN47" s="7">
        <f t="shared" si="1"/>
        <v>43</v>
      </c>
      <c r="FO47" s="7">
        <f t="shared" si="2"/>
        <v>40.833333333333329</v>
      </c>
    </row>
    <row r="48" spans="1:171" ht="15" thickBot="1" x14ac:dyDescent="0.35">
      <c r="A48" t="s">
        <v>478</v>
      </c>
      <c r="B48" t="s">
        <v>479</v>
      </c>
      <c r="C48" t="s">
        <v>68</v>
      </c>
      <c r="D48" s="5">
        <v>30901</v>
      </c>
      <c r="E48" s="5">
        <v>44682</v>
      </c>
      <c r="F48" s="1">
        <f>DATEDIF(D47,E47,"Y")</f>
        <v>42</v>
      </c>
      <c r="G48">
        <v>2</v>
      </c>
      <c r="H48">
        <v>3</v>
      </c>
      <c r="I48" t="s">
        <v>186</v>
      </c>
      <c r="J48">
        <v>7</v>
      </c>
      <c r="K48">
        <v>2</v>
      </c>
      <c r="L48" t="s">
        <v>100</v>
      </c>
      <c r="M48" s="1">
        <v>1</v>
      </c>
      <c r="N48">
        <v>1</v>
      </c>
      <c r="O48">
        <v>3</v>
      </c>
      <c r="P48" t="s">
        <v>81</v>
      </c>
      <c r="Q48" s="16">
        <v>2</v>
      </c>
      <c r="R48">
        <v>2</v>
      </c>
      <c r="S48">
        <v>1</v>
      </c>
      <c r="T48">
        <v>1</v>
      </c>
      <c r="U48" t="s">
        <v>71</v>
      </c>
      <c r="V48">
        <v>1</v>
      </c>
      <c r="W48">
        <v>39</v>
      </c>
      <c r="X4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48">
        <v>1</v>
      </c>
      <c r="Z48">
        <v>39</v>
      </c>
      <c r="AA4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48">
        <v>7</v>
      </c>
      <c r="AC48">
        <v>25</v>
      </c>
      <c r="AD4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175</v>
      </c>
      <c r="AE48">
        <v>20</v>
      </c>
      <c r="AF48">
        <v>6</v>
      </c>
      <c r="AG48" s="1">
        <f>AVERAGE(_2022___Atividade_física__sintomas_de_ansiedade_e_depressão_e_qualidade_de_vida_e[[#This Row],[a.	Quantas horas no total você gasta sentado durante um dia de semana? ]:[b.	Quantas horas no total você gasta sentado durante um dia de fim de semana?]])</f>
        <v>13</v>
      </c>
      <c r="AH48" s="1">
        <f>_2022___Atividade_física__sintomas_de_ansiedade_e_depressão_e_qualidade_de_vida_e[[#This Row],[AFV por semana]]+_2022___Atividade_física__sintomas_de_ansiedade_e_depressão_e_qualidade_de_vida_e[[#This Row],[Média AFM na semana]]</f>
        <v>214</v>
      </c>
      <c r="AI48">
        <v>3</v>
      </c>
      <c r="AJ48">
        <v>2</v>
      </c>
      <c r="AK48">
        <v>2</v>
      </c>
      <c r="AL48">
        <v>2</v>
      </c>
      <c r="AM48">
        <v>2</v>
      </c>
      <c r="AN48">
        <v>2</v>
      </c>
      <c r="AO48">
        <v>2</v>
      </c>
      <c r="AP48">
        <v>2</v>
      </c>
      <c r="AQ48">
        <v>2</v>
      </c>
      <c r="AR48">
        <v>2</v>
      </c>
      <c r="AS48">
        <v>2</v>
      </c>
      <c r="AT48">
        <v>2</v>
      </c>
      <c r="AU48">
        <v>2</v>
      </c>
      <c r="AV48">
        <v>2</v>
      </c>
      <c r="AW48">
        <v>2</v>
      </c>
      <c r="AX48">
        <v>1</v>
      </c>
      <c r="AY48">
        <v>2</v>
      </c>
      <c r="AZ48">
        <v>2</v>
      </c>
      <c r="BA48">
        <v>2</v>
      </c>
      <c r="BB48">
        <v>2</v>
      </c>
      <c r="BC48">
        <v>3</v>
      </c>
      <c r="BD4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43</v>
      </c>
      <c r="BE48">
        <v>2</v>
      </c>
      <c r="BF48">
        <v>1</v>
      </c>
      <c r="BG48">
        <v>1</v>
      </c>
      <c r="BH48">
        <v>1</v>
      </c>
      <c r="BI48">
        <v>1</v>
      </c>
      <c r="BJ48">
        <v>0</v>
      </c>
      <c r="BK48">
        <v>1</v>
      </c>
      <c r="BL48">
        <v>1</v>
      </c>
      <c r="BM48">
        <v>1</v>
      </c>
      <c r="BN48">
        <v>1</v>
      </c>
      <c r="BO48">
        <v>2</v>
      </c>
      <c r="BP48">
        <v>2</v>
      </c>
      <c r="BQ48">
        <v>2</v>
      </c>
      <c r="BR48">
        <v>1</v>
      </c>
      <c r="BS48">
        <v>1</v>
      </c>
      <c r="BT48">
        <v>1</v>
      </c>
      <c r="BU48">
        <v>2</v>
      </c>
      <c r="BV48">
        <v>1</v>
      </c>
      <c r="BW48">
        <v>0</v>
      </c>
      <c r="BX48">
        <v>1</v>
      </c>
      <c r="BY48">
        <v>0</v>
      </c>
      <c r="BZ48">
        <v>1</v>
      </c>
      <c r="CA48">
        <v>2</v>
      </c>
      <c r="CB48" s="1">
        <f>SUM(BE48:BV48,_2022___Atividade_física__sintomas_de_ansiedade_e_depressão_e_qualidade_de_vida_e[[#This Row],[18 considerar essa]:[_20]])</f>
        <v>25</v>
      </c>
      <c r="CC48">
        <v>3</v>
      </c>
      <c r="CD48">
        <v>3</v>
      </c>
      <c r="CE48">
        <v>2</v>
      </c>
      <c r="CF48">
        <v>3</v>
      </c>
      <c r="CG48">
        <v>3</v>
      </c>
      <c r="CH48">
        <v>3</v>
      </c>
      <c r="CI48">
        <v>3</v>
      </c>
      <c r="CJ48">
        <v>3</v>
      </c>
      <c r="CK48">
        <v>3</v>
      </c>
      <c r="CL48">
        <v>3</v>
      </c>
      <c r="CM48">
        <v>3</v>
      </c>
      <c r="CN48">
        <v>3</v>
      </c>
      <c r="CO48">
        <v>1</v>
      </c>
      <c r="CP48">
        <v>1</v>
      </c>
      <c r="CQ48">
        <v>1</v>
      </c>
      <c r="CR48">
        <v>1</v>
      </c>
      <c r="CS48">
        <v>1</v>
      </c>
      <c r="CT48">
        <v>1</v>
      </c>
      <c r="CU48">
        <v>1</v>
      </c>
      <c r="CV48">
        <v>4</v>
      </c>
      <c r="CW48">
        <v>3</v>
      </c>
      <c r="CX48">
        <v>3</v>
      </c>
      <c r="CY48">
        <v>5</v>
      </c>
      <c r="CZ48">
        <v>2</v>
      </c>
      <c r="DA48">
        <v>2</v>
      </c>
      <c r="DB48">
        <v>5</v>
      </c>
      <c r="DC48">
        <v>5</v>
      </c>
      <c r="DD48">
        <v>2</v>
      </c>
      <c r="DE48">
        <v>2</v>
      </c>
      <c r="DF48">
        <v>5</v>
      </c>
      <c r="DG48">
        <v>2</v>
      </c>
      <c r="DH48">
        <v>3</v>
      </c>
      <c r="DI48">
        <v>4</v>
      </c>
      <c r="DJ48">
        <v>4</v>
      </c>
      <c r="DK48">
        <v>3</v>
      </c>
      <c r="DL48">
        <v>3</v>
      </c>
      <c r="DM48">
        <f>IF(CC48=1,5,IF(CC48=2,4.4,IF(CC48=3,3.4,IF(CC48=4,2,IF(CC48=5,1,IF(CC48&gt;5,"Inválido",0))))))</f>
        <v>3.4</v>
      </c>
      <c r="DN48">
        <f>IF(CD48&gt;5,"Inválido",CD48)</f>
        <v>3</v>
      </c>
      <c r="DO48" s="7">
        <f>IF(CE48&gt;3,"Inválido",CE48)</f>
        <v>2</v>
      </c>
      <c r="DP48" s="7">
        <f>IF(CF48&gt;3,"Inválido",CF48)</f>
        <v>3</v>
      </c>
      <c r="DQ48" s="6">
        <f>IF(CG48&gt;3,"Inválido",CG48)</f>
        <v>3</v>
      </c>
      <c r="DR48" s="6">
        <f>IF(CH48&gt;3,"Inválido",CH48)</f>
        <v>3</v>
      </c>
      <c r="DS48" s="6">
        <f>IF(CI48&gt;3,"Inválido",CI48)</f>
        <v>3</v>
      </c>
      <c r="DT48" s="6">
        <f>IF(CJ48&gt;3,"Inválido",CJ48)</f>
        <v>3</v>
      </c>
      <c r="DU48" s="6">
        <f>IF(CK48&gt;3,"Inválido",CK48)</f>
        <v>3</v>
      </c>
      <c r="DV48" s="6">
        <f>IF(CL48&gt;3,"Inválido",CL48)</f>
        <v>3</v>
      </c>
      <c r="DW48" s="6">
        <f>IF(CM48&gt;3,"Inválido",CM48)</f>
        <v>3</v>
      </c>
      <c r="DX48" s="6">
        <f>IF(CN48&gt;3,"Inválido",CN48)</f>
        <v>3</v>
      </c>
      <c r="DY48" s="8">
        <f>IF(CO48&gt;5, "INVALIDO",CO48)</f>
        <v>1</v>
      </c>
      <c r="DZ48" s="8">
        <f>IF(CP48&gt;5, "INVALIDO",CP48)</f>
        <v>1</v>
      </c>
      <c r="EA48" s="8">
        <f>IF(CQ48&gt;5, "INVALIDO",CQ48)</f>
        <v>1</v>
      </c>
      <c r="EB48" s="8">
        <f>IF(CR48&gt;5, "INVALIDO",CR48)</f>
        <v>1</v>
      </c>
      <c r="EC48" s="7">
        <f>IF(CR48&gt;5, "INVALIDO",CR48)</f>
        <v>1</v>
      </c>
      <c r="ED4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8">
        <f>IF(CC48=1,5,IF(CC48=2,4,IF(CC48=3,3,IF(CC48=4,2,IF(CC48=5,1,IF(CC48&gt;5,"Inválido",0))))))</f>
        <v>3</v>
      </c>
      <c r="EG48">
        <f>IF(CW48=1,6,IF(CW48=2,5.4,IF(CW48=3,4.2,IF(CW48=4,3.1,IF(CW48=5,2.2,IF(CW48=6,1,IF(CW48&gt;6,"Inválido",0)))))))</f>
        <v>4.2</v>
      </c>
      <c r="EH48">
        <f>IF(AND(CX48=1,CW48=1),6,IF(AND(CX48=1,CW48&lt;7),5,IF(AND(CX48&gt;1,CW48=1),"Inválido",IF(AND(CX48=2,CW48&lt;7),4,IF(AND(CX48=3,CW48&lt;7),3,IF(AND(CX48=4,CW48&lt;7),2,IF(AND(CX48=5,CW48&lt;7),1,0)))))))</f>
        <v>3</v>
      </c>
      <c r="EI48">
        <f>IF(CV48=1,6,IF(CV48=2,5,IF(CV48=3,3,IF(CV48=4,3,IF(CV48=5,2,IF(CV48=6,1,IF(CV48&gt;6,"iNVÁLIDO",0)))))))</f>
        <v>3</v>
      </c>
      <c r="EJ48" s="7">
        <f>IF(CZ48&gt;6,"Inválido",CZ48)</f>
        <v>2</v>
      </c>
      <c r="EK48" s="7">
        <f>IF(DA48&gt;6,"Inválido",DA48)</f>
        <v>2</v>
      </c>
      <c r="EL48">
        <f>IF(DB48=1,6,IF(DB48=2,5,IF(DB48=3,3,IF(DB48=4,3,IF(DB48=5,2,IF(DB48=6,1,IF(DB48&gt;6,"iNVÁLIDO",0)))))))</f>
        <v>2</v>
      </c>
      <c r="EM48">
        <f>IF(DC48=1,6,IF(DC48=2,5,IF(DC48=3,3,IF(DC48=4,3,IF(DC48=5,2,IF(DC48=6,1,IF(DC48&gt;6,"iNVÁLIDO",0)))))))</f>
        <v>2</v>
      </c>
      <c r="EN48" s="7">
        <f>IF(DD48&gt;6,"Inválido",DD48)</f>
        <v>2</v>
      </c>
      <c r="EO48">
        <f>IF(DE48&gt;6,"Inválido",DE48)</f>
        <v>2</v>
      </c>
      <c r="EP48">
        <f>IF(DF48=1,6,IF(DF48=2,5,IF(DF48=3,3,IF(DF48=4,3,IF(DF48=5,2,IF(DF48=6,1,IF(DF48&gt;6,"iNVÁLIDO",0)))))))</f>
        <v>2</v>
      </c>
      <c r="EQ48" s="7">
        <f>IF(DG48&gt;6,"Inválido",DG48)</f>
        <v>2</v>
      </c>
      <c r="ER48">
        <f>IF(DH48&gt;5,"Inválido",DH48)</f>
        <v>3</v>
      </c>
      <c r="ES48">
        <f>IF(DI48&gt;5,"Inválido",DI48)</f>
        <v>4</v>
      </c>
      <c r="ET48">
        <f>IF(DJ48=1,5,IF(DJ48=2,4,IF(DJ48=3,3,IF(DJ48=4,2,IF(DJ48=5,1,IF(DJ48&gt;5,"Inválido",0))))))</f>
        <v>2</v>
      </c>
      <c r="EU48">
        <f>IF(DK48&gt;5,"Inválido",DK48)</f>
        <v>3</v>
      </c>
      <c r="EV48">
        <f>IF(DL48=1,5,IF(DL48=2,4,IF(DL48=3,3,IF(DL48=4,2,IF(DL48=5,1,IF(DL48&gt;5,"Inválido",0))))))</f>
        <v>3</v>
      </c>
      <c r="EW48" s="7">
        <f>SUM(DO48,DP48,DQ48,DR48,DS48,DT48,DU48,DV48,DW48,DX48)</f>
        <v>29</v>
      </c>
      <c r="EX48" s="7">
        <f>(EW48-10)/20*100</f>
        <v>95</v>
      </c>
      <c r="EY48">
        <f>SUM(DY48,DZ48,EA48,EB48)</f>
        <v>4</v>
      </c>
      <c r="EZ48">
        <f>(_2022___Atividade_física__sintomas_de_ansiedade_e_depressão_e_qualidade_de_vida_e[[#This Row],[Aspecto físico]]-4)/4*100</f>
        <v>0</v>
      </c>
      <c r="FA48">
        <f>SUM(EG48,EH48)</f>
        <v>7.2</v>
      </c>
      <c r="FB48">
        <f>(FA48-2)/10*100</f>
        <v>52</v>
      </c>
      <c r="FC48">
        <f>SUM(DM48,ES48,ET48,EU48,EV48)</f>
        <v>15.4</v>
      </c>
      <c r="FD48" s="7">
        <f>(FC48-5)/20*100</f>
        <v>52</v>
      </c>
      <c r="FE48">
        <f>SUM(EI48,EM48,EO48,EQ48)</f>
        <v>9</v>
      </c>
      <c r="FF48" s="7">
        <f>(FE48-4)/20*100</f>
        <v>25</v>
      </c>
      <c r="FG48">
        <f>SUM(EF48,ER48)</f>
        <v>6</v>
      </c>
      <c r="FH48">
        <f>(FG48-2)/8*100</f>
        <v>50</v>
      </c>
      <c r="FI48">
        <f>SUM(EC48,ED48,EE48)</f>
        <v>3</v>
      </c>
      <c r="FJ48" s="7">
        <f>(FI48-3)/3*100</f>
        <v>0</v>
      </c>
      <c r="FK48">
        <f>SUM(EJ48,EK48,EL48,EN48,EP48)</f>
        <v>10</v>
      </c>
      <c r="FL48">
        <f>(FK48-5)/25*100</f>
        <v>20</v>
      </c>
      <c r="FM48">
        <f t="shared" si="0"/>
        <v>3</v>
      </c>
      <c r="FN48" s="7">
        <f t="shared" si="1"/>
        <v>49.75</v>
      </c>
      <c r="FO48" s="7">
        <f t="shared" si="2"/>
        <v>23.75</v>
      </c>
    </row>
    <row r="49" spans="1:171" ht="15" thickBot="1" x14ac:dyDescent="0.35">
      <c r="A49" t="s">
        <v>507</v>
      </c>
      <c r="B49" t="s">
        <v>508</v>
      </c>
      <c r="C49" t="s">
        <v>68</v>
      </c>
      <c r="D49" s="5">
        <v>36583</v>
      </c>
      <c r="E49" s="5">
        <v>44682</v>
      </c>
      <c r="F49" s="1">
        <f>DATEDIF(D48,E48,"Y")</f>
        <v>37</v>
      </c>
      <c r="G49">
        <v>2</v>
      </c>
      <c r="H49">
        <v>1</v>
      </c>
      <c r="I49" t="s">
        <v>108</v>
      </c>
      <c r="J49">
        <v>7</v>
      </c>
      <c r="K49">
        <v>2</v>
      </c>
      <c r="L49" t="s">
        <v>100</v>
      </c>
      <c r="M49" s="1">
        <v>1</v>
      </c>
      <c r="N49">
        <v>2</v>
      </c>
      <c r="O49">
        <v>1</v>
      </c>
      <c r="P49" t="s">
        <v>81</v>
      </c>
      <c r="Q49" s="16">
        <v>2</v>
      </c>
      <c r="R49">
        <v>1</v>
      </c>
      <c r="S49">
        <v>2</v>
      </c>
      <c r="T49">
        <v>2</v>
      </c>
      <c r="U49" t="s">
        <v>86</v>
      </c>
      <c r="V49">
        <v>5</v>
      </c>
      <c r="W49">
        <v>20</v>
      </c>
      <c r="X4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49">
        <v>0</v>
      </c>
      <c r="Z49">
        <v>0</v>
      </c>
      <c r="AA4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9">
        <v>0</v>
      </c>
      <c r="AC49">
        <v>0</v>
      </c>
      <c r="AD4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9">
        <v>11</v>
      </c>
      <c r="AF49">
        <v>8</v>
      </c>
      <c r="AG49" s="1">
        <f>AVERAGE(_2022___Atividade_física__sintomas_de_ansiedade_e_depressão_e_qualidade_de_vida_e[[#This Row],[a.	Quantas horas no total você gasta sentado durante um dia de semana? ]:[b.	Quantas horas no total você gasta sentado durante um dia de fim de semana?]])</f>
        <v>9.5</v>
      </c>
      <c r="AH49" s="1">
        <f>_2022___Atividade_física__sintomas_de_ansiedade_e_depressão_e_qualidade_de_vida_e[[#This Row],[AFV por semana]]+_2022___Atividade_física__sintomas_de_ansiedade_e_depressão_e_qualidade_de_vida_e[[#This Row],[Média AFM na semana]]</f>
        <v>0</v>
      </c>
      <c r="AI49">
        <v>1</v>
      </c>
      <c r="AJ49">
        <v>2</v>
      </c>
      <c r="AK49">
        <v>1</v>
      </c>
      <c r="AL49">
        <v>3</v>
      </c>
      <c r="AM49">
        <v>2</v>
      </c>
      <c r="AN49">
        <v>1</v>
      </c>
      <c r="AO49">
        <v>1</v>
      </c>
      <c r="AP49">
        <v>0</v>
      </c>
      <c r="AQ49">
        <v>1</v>
      </c>
      <c r="AR49">
        <v>3</v>
      </c>
      <c r="AS49">
        <v>3</v>
      </c>
      <c r="AT49">
        <v>1</v>
      </c>
      <c r="AU49">
        <v>1</v>
      </c>
      <c r="AV49">
        <v>2</v>
      </c>
      <c r="AW49">
        <v>1</v>
      </c>
      <c r="AX49">
        <v>1</v>
      </c>
      <c r="AY49">
        <v>1</v>
      </c>
      <c r="AZ49">
        <v>2</v>
      </c>
      <c r="BA49">
        <v>0</v>
      </c>
      <c r="BB49">
        <v>1</v>
      </c>
      <c r="BC49">
        <v>2</v>
      </c>
      <c r="BD4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49">
        <v>1</v>
      </c>
      <c r="BF49">
        <v>2</v>
      </c>
      <c r="BG49">
        <v>1</v>
      </c>
      <c r="BH49">
        <v>1</v>
      </c>
      <c r="BI49">
        <v>1</v>
      </c>
      <c r="BJ49">
        <v>2</v>
      </c>
      <c r="BK49">
        <v>1</v>
      </c>
      <c r="BL49">
        <v>2</v>
      </c>
      <c r="BM49">
        <v>0</v>
      </c>
      <c r="BN49">
        <v>0</v>
      </c>
      <c r="BO49">
        <v>1</v>
      </c>
      <c r="BP49">
        <v>1</v>
      </c>
      <c r="BQ49">
        <v>0</v>
      </c>
      <c r="BR49">
        <v>1</v>
      </c>
      <c r="BS49">
        <v>2</v>
      </c>
      <c r="BT49">
        <v>1</v>
      </c>
      <c r="BU49">
        <v>3</v>
      </c>
      <c r="BV49">
        <v>0</v>
      </c>
      <c r="BW49">
        <v>0</v>
      </c>
      <c r="BX49">
        <v>2</v>
      </c>
      <c r="BY49">
        <f>_2022___Atividade_física__sintomas_de_ansiedade_e_depressão_e_qualidade_de_vida_e[[#This Row],[_18]]</f>
        <v>0</v>
      </c>
      <c r="BZ49">
        <v>1</v>
      </c>
      <c r="CA49">
        <v>1</v>
      </c>
      <c r="CB49" s="1">
        <f>SUM(BE49:BV49,_2022___Atividade_física__sintomas_de_ansiedade_e_depressão_e_qualidade_de_vida_e[[#This Row],[18 considerar essa]:[_20]])</f>
        <v>22</v>
      </c>
      <c r="CC49">
        <v>4</v>
      </c>
      <c r="CD49">
        <v>4</v>
      </c>
      <c r="CE49">
        <v>1</v>
      </c>
      <c r="CF49">
        <v>2</v>
      </c>
      <c r="CG49">
        <v>3</v>
      </c>
      <c r="CH49">
        <v>2</v>
      </c>
      <c r="CI49">
        <v>3</v>
      </c>
      <c r="CJ49">
        <v>3</v>
      </c>
      <c r="CK49">
        <v>3</v>
      </c>
      <c r="CL49">
        <v>2</v>
      </c>
      <c r="CM49">
        <v>3</v>
      </c>
      <c r="CN49">
        <v>3</v>
      </c>
      <c r="CO49">
        <v>1</v>
      </c>
      <c r="CP49">
        <v>1</v>
      </c>
      <c r="CQ49">
        <v>1</v>
      </c>
      <c r="CR49">
        <v>1</v>
      </c>
      <c r="CS49">
        <v>1</v>
      </c>
      <c r="CT49">
        <v>1</v>
      </c>
      <c r="CU49">
        <v>1</v>
      </c>
      <c r="CV49">
        <v>3</v>
      </c>
      <c r="CW49">
        <v>3</v>
      </c>
      <c r="CX49">
        <v>3</v>
      </c>
      <c r="CY49">
        <v>5</v>
      </c>
      <c r="CZ49">
        <v>3</v>
      </c>
      <c r="DA49">
        <v>5</v>
      </c>
      <c r="DB49">
        <v>4</v>
      </c>
      <c r="DC49">
        <v>5</v>
      </c>
      <c r="DD49">
        <v>4</v>
      </c>
      <c r="DE49">
        <v>1</v>
      </c>
      <c r="DF49">
        <v>3</v>
      </c>
      <c r="DG49">
        <v>1</v>
      </c>
      <c r="DH49">
        <v>1</v>
      </c>
      <c r="DI49">
        <v>1</v>
      </c>
      <c r="DJ49">
        <v>4</v>
      </c>
      <c r="DK49">
        <v>2</v>
      </c>
      <c r="DL49">
        <v>5</v>
      </c>
      <c r="DM49">
        <f>IF(CC49=1,5,IF(CC49=2,4.4,IF(CC49=3,3.4,IF(CC49=4,2,IF(CC49=5,1,IF(CC49&gt;5,"Inválido",0))))))</f>
        <v>2</v>
      </c>
      <c r="DN49">
        <f>IF(CD49&gt;5,"Inválido",CD49)</f>
        <v>4</v>
      </c>
      <c r="DO49" s="7">
        <f>IF(CE49&gt;3,"Inválido",CE49)</f>
        <v>1</v>
      </c>
      <c r="DP49" s="7">
        <f>IF(CF49&gt;3,"Inválido",CF49)</f>
        <v>2</v>
      </c>
      <c r="DQ49" s="6">
        <f>IF(CG49&gt;3,"Inválido",CG49)</f>
        <v>3</v>
      </c>
      <c r="DR49" s="6">
        <f>IF(CH49&gt;3,"Inválido",CH49)</f>
        <v>2</v>
      </c>
      <c r="DS49" s="6">
        <f>IF(CI49&gt;3,"Inválido",CI49)</f>
        <v>3</v>
      </c>
      <c r="DT49" s="6">
        <f>IF(CJ49&gt;3,"Inválido",CJ49)</f>
        <v>3</v>
      </c>
      <c r="DU49" s="6">
        <f>IF(CK49&gt;3,"Inválido",CK49)</f>
        <v>3</v>
      </c>
      <c r="DV49" s="6">
        <f>IF(CL49&gt;3,"Inválido",CL49)</f>
        <v>2</v>
      </c>
      <c r="DW49" s="6">
        <f>IF(CM49&gt;3,"Inválido",CM49)</f>
        <v>3</v>
      </c>
      <c r="DX49" s="6">
        <f>IF(CN49&gt;3,"Inválido",CN49)</f>
        <v>3</v>
      </c>
      <c r="DY49" s="8">
        <f>IF(CO49&gt;5, "INVALIDO",CO49)</f>
        <v>1</v>
      </c>
      <c r="DZ49" s="8">
        <f>IF(CP49&gt;5, "INVALIDO",CP49)</f>
        <v>1</v>
      </c>
      <c r="EA49" s="8">
        <f>IF(CQ49&gt;5, "INVALIDO",CQ49)</f>
        <v>1</v>
      </c>
      <c r="EB49" s="8">
        <f>IF(CR49&gt;5, "INVALIDO",CR49)</f>
        <v>1</v>
      </c>
      <c r="EC49" s="7">
        <f>IF(CR49&gt;5, "INVALIDO",CR49)</f>
        <v>1</v>
      </c>
      <c r="ED4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9">
        <f>IF(CC49=1,5,IF(CC49=2,4,IF(CC49=3,3,IF(CC49=4,2,IF(CC49=5,1,IF(CC49&gt;5,"Inválido",0))))))</f>
        <v>2</v>
      </c>
      <c r="EG49">
        <f>IF(CW49=1,6,IF(CW49=2,5.4,IF(CW49=3,4.2,IF(CW49=4,3.1,IF(CW49=5,2.2,IF(CW49=6,1,IF(CW49&gt;6,"Inválido",0)))))))</f>
        <v>4.2</v>
      </c>
      <c r="EH49">
        <f>IF(AND(CX49=1,CW49=1),6,IF(AND(CX49=1,CW49&lt;7),5,IF(AND(CX49&gt;1,CW49=1),"Inválido",IF(AND(CX49=2,CW49&lt;7),4,IF(AND(CX49=3,CW49&lt;7),3,IF(AND(CX49=4,CW49&lt;7),2,IF(AND(CX49=5,CW49&lt;7),1,0)))))))</f>
        <v>3</v>
      </c>
      <c r="EI49">
        <f>IF(CV49=1,6,IF(CV49=2,5,IF(CV49=3,3,IF(CV49=4,3,IF(CV49=5,2,IF(CV49=6,1,IF(CV49&gt;6,"iNVÁLIDO",0)))))))</f>
        <v>3</v>
      </c>
      <c r="EJ49" s="7">
        <f>IF(CZ49&gt;6,"Inválido",CZ49)</f>
        <v>3</v>
      </c>
      <c r="EK49" s="7">
        <f>IF(DA49&gt;6,"Inválido",DA49)</f>
        <v>5</v>
      </c>
      <c r="EL49">
        <f>IF(DB49=1,6,IF(DB49=2,5,IF(DB49=3,3,IF(DB49=4,3,IF(DB49=5,2,IF(DB49=6,1,IF(DB49&gt;6,"iNVÁLIDO",0)))))))</f>
        <v>3</v>
      </c>
      <c r="EM49">
        <f>IF(DC49=1,6,IF(DC49=2,5,IF(DC49=3,3,IF(DC49=4,3,IF(DC49=5,2,IF(DC49=6,1,IF(DC49&gt;6,"iNVÁLIDO",0)))))))</f>
        <v>2</v>
      </c>
      <c r="EN49" s="7">
        <f>IF(DD49&gt;6,"Inválido",DD49)</f>
        <v>4</v>
      </c>
      <c r="EO49">
        <f>IF(DE49&gt;6,"Inválido",DE49)</f>
        <v>1</v>
      </c>
      <c r="EP49">
        <f>IF(DF49=1,6,IF(DF49=2,5,IF(DF49=3,3,IF(DF49=4,3,IF(DF49=5,2,IF(DF49=6,1,IF(DF49&gt;6,"iNVÁLIDO",0)))))))</f>
        <v>3</v>
      </c>
      <c r="EQ49" s="7">
        <f>IF(DG49&gt;6,"Inválido",DG49)</f>
        <v>1</v>
      </c>
      <c r="ER49">
        <f>IF(DH49&gt;5,"Inválido",DH49)</f>
        <v>1</v>
      </c>
      <c r="ES49">
        <f>IF(DI49&gt;5,"Inválido",DI49)</f>
        <v>1</v>
      </c>
      <c r="ET49">
        <f>IF(DJ49=1,5,IF(DJ49=2,4,IF(DJ49=3,3,IF(DJ49=4,2,IF(DJ49=5,1,IF(DJ49&gt;5,"Inválido",0))))))</f>
        <v>2</v>
      </c>
      <c r="EU49">
        <f>IF(DK49&gt;5,"Inválido",DK49)</f>
        <v>2</v>
      </c>
      <c r="EV49">
        <f>IF(DL49=1,5,IF(DL49=2,4,IF(DL49=3,3,IF(DL49=4,2,IF(DL49=5,1,IF(DL49&gt;5,"Inválido",0))))))</f>
        <v>1</v>
      </c>
      <c r="EW49" s="7">
        <f>SUM(DO49,DP49,DQ49,DR49,DS49,DT49,DU49,DV49,DW49,DX49)</f>
        <v>25</v>
      </c>
      <c r="EX49" s="7">
        <f>(EW49-10)/20*100</f>
        <v>75</v>
      </c>
      <c r="EY49">
        <f>SUM(DY49,DZ49,EA49,EB49)</f>
        <v>4</v>
      </c>
      <c r="EZ49">
        <f>(_2022___Atividade_física__sintomas_de_ansiedade_e_depressão_e_qualidade_de_vida_e[[#This Row],[Aspecto físico]]-4)/4*100</f>
        <v>0</v>
      </c>
      <c r="FA49">
        <f>SUM(EG49,EH49)</f>
        <v>7.2</v>
      </c>
      <c r="FB49">
        <f>(FA49-2)/10*100</f>
        <v>52</v>
      </c>
      <c r="FC49">
        <f>SUM(DM49,ES49,ET49,EU49,EV49)</f>
        <v>8</v>
      </c>
      <c r="FD49" s="7">
        <f>(FC49-5)/20*100</f>
        <v>15</v>
      </c>
      <c r="FE49">
        <f>SUM(EI49,EM49,EO49,EQ49)</f>
        <v>7</v>
      </c>
      <c r="FF49" s="7">
        <f>(FE49-4)/20*100</f>
        <v>15</v>
      </c>
      <c r="FG49">
        <f>SUM(EF49,ER49)</f>
        <v>3</v>
      </c>
      <c r="FH49">
        <f>(FG49-2)/8*100</f>
        <v>12.5</v>
      </c>
      <c r="FI49">
        <f>SUM(EC49,ED49,EE49)</f>
        <v>3</v>
      </c>
      <c r="FJ49" s="7">
        <f>(FI49-3)/3*100</f>
        <v>0</v>
      </c>
      <c r="FK49">
        <f>SUM(EJ49,EK49,EL49,EN49,EP49)</f>
        <v>18</v>
      </c>
      <c r="FL49">
        <f>(FK49-5)/25*100</f>
        <v>52</v>
      </c>
      <c r="FM49">
        <f t="shared" si="0"/>
        <v>4</v>
      </c>
      <c r="FN49" s="7">
        <f t="shared" si="1"/>
        <v>35.5</v>
      </c>
      <c r="FO49" s="7">
        <f t="shared" si="2"/>
        <v>19.875</v>
      </c>
    </row>
    <row r="50" spans="1:171" ht="15" thickBot="1" x14ac:dyDescent="0.35">
      <c r="A50" t="s">
        <v>554</v>
      </c>
      <c r="B50" t="s">
        <v>555</v>
      </c>
      <c r="C50" t="s">
        <v>68</v>
      </c>
      <c r="D50" s="5">
        <v>30301</v>
      </c>
      <c r="E50" s="5">
        <v>44682</v>
      </c>
      <c r="F50" s="1">
        <f>DATEDIF(D49,E49,"Y")</f>
        <v>22</v>
      </c>
      <c r="G50">
        <v>2</v>
      </c>
      <c r="H50">
        <v>3</v>
      </c>
      <c r="I50" t="s">
        <v>209</v>
      </c>
      <c r="J50">
        <v>1</v>
      </c>
      <c r="K50">
        <v>2</v>
      </c>
      <c r="L50" t="s">
        <v>556</v>
      </c>
      <c r="M50" s="1">
        <v>2</v>
      </c>
      <c r="N50">
        <v>1</v>
      </c>
      <c r="O50">
        <v>3</v>
      </c>
      <c r="P50" t="s">
        <v>81</v>
      </c>
      <c r="Q50" s="16">
        <v>2</v>
      </c>
      <c r="R50">
        <v>2</v>
      </c>
      <c r="S50">
        <v>2</v>
      </c>
      <c r="T50">
        <v>1</v>
      </c>
      <c r="U50" t="s">
        <v>164</v>
      </c>
      <c r="V50">
        <v>5</v>
      </c>
      <c r="W50">
        <v>15</v>
      </c>
      <c r="X5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50">
        <v>5</v>
      </c>
      <c r="Z50">
        <v>15</v>
      </c>
      <c r="AA5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50">
        <v>0</v>
      </c>
      <c r="AC50">
        <v>0</v>
      </c>
      <c r="AD5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0">
        <v>5</v>
      </c>
      <c r="AF50">
        <v>9</v>
      </c>
      <c r="AG50" s="1">
        <f>AVERAGE(_2022___Atividade_física__sintomas_de_ansiedade_e_depressão_e_qualidade_de_vida_e[[#This Row],[a.	Quantas horas no total você gasta sentado durante um dia de semana? ]:[b.	Quantas horas no total você gasta sentado durante um dia de fim de semana?]])</f>
        <v>7</v>
      </c>
      <c r="AH50" s="1">
        <f>_2022___Atividade_física__sintomas_de_ansiedade_e_depressão_e_qualidade_de_vida_e[[#This Row],[AFV por semana]]+_2022___Atividade_física__sintomas_de_ansiedade_e_depressão_e_qualidade_de_vida_e[[#This Row],[Média AFM na semana]]</f>
        <v>75</v>
      </c>
      <c r="AI50">
        <v>0</v>
      </c>
      <c r="AJ50">
        <v>2</v>
      </c>
      <c r="AK50">
        <v>0</v>
      </c>
      <c r="AL50">
        <v>1</v>
      </c>
      <c r="AM50">
        <v>2</v>
      </c>
      <c r="AN50">
        <v>1</v>
      </c>
      <c r="AO50">
        <v>1</v>
      </c>
      <c r="AP50">
        <v>1</v>
      </c>
      <c r="AQ50">
        <v>0</v>
      </c>
      <c r="AR50">
        <v>0</v>
      </c>
      <c r="AS50">
        <v>1</v>
      </c>
      <c r="AT50">
        <v>0</v>
      </c>
      <c r="AU50">
        <v>0</v>
      </c>
      <c r="AV50">
        <v>2</v>
      </c>
      <c r="AW50">
        <v>1</v>
      </c>
      <c r="AX50">
        <v>3</v>
      </c>
      <c r="AY50">
        <v>0</v>
      </c>
      <c r="AZ50">
        <v>1</v>
      </c>
      <c r="BA50">
        <v>0</v>
      </c>
      <c r="BB50">
        <v>2</v>
      </c>
      <c r="BC50">
        <v>2</v>
      </c>
      <c r="BD5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50">
        <v>1</v>
      </c>
      <c r="BF50">
        <v>0</v>
      </c>
      <c r="BG50">
        <v>0</v>
      </c>
      <c r="BH50">
        <v>1</v>
      </c>
      <c r="BI50">
        <v>1</v>
      </c>
      <c r="BJ50">
        <v>1</v>
      </c>
      <c r="BK50">
        <v>0</v>
      </c>
      <c r="BL50">
        <v>1</v>
      </c>
      <c r="BM50">
        <v>0</v>
      </c>
      <c r="BN50">
        <v>1</v>
      </c>
      <c r="BO50">
        <v>0</v>
      </c>
      <c r="BP50">
        <v>2</v>
      </c>
      <c r="BQ50">
        <v>0</v>
      </c>
      <c r="BR50">
        <v>2</v>
      </c>
      <c r="BS50">
        <v>0</v>
      </c>
      <c r="BT50">
        <v>1</v>
      </c>
      <c r="BU50">
        <v>1</v>
      </c>
      <c r="BV50">
        <v>0</v>
      </c>
      <c r="BW50">
        <v>1</v>
      </c>
      <c r="BX50">
        <v>1</v>
      </c>
      <c r="BY50">
        <v>0</v>
      </c>
      <c r="BZ50">
        <v>1</v>
      </c>
      <c r="CA50">
        <v>2</v>
      </c>
      <c r="CB50" s="1">
        <f>SUM(BE50:BV50,_2022___Atividade_física__sintomas_de_ansiedade_e_depressão_e_qualidade_de_vida_e[[#This Row],[18 considerar essa]:[_20]])</f>
        <v>15</v>
      </c>
      <c r="CC50">
        <v>3</v>
      </c>
      <c r="CD50">
        <v>4</v>
      </c>
      <c r="CE50">
        <v>2</v>
      </c>
      <c r="CF50">
        <v>3</v>
      </c>
      <c r="CG50">
        <v>3</v>
      </c>
      <c r="CH50">
        <v>3</v>
      </c>
      <c r="CI50">
        <v>3</v>
      </c>
      <c r="CJ50">
        <v>2</v>
      </c>
      <c r="CK50">
        <v>3</v>
      </c>
      <c r="CL50">
        <v>3</v>
      </c>
      <c r="CM50">
        <v>3</v>
      </c>
      <c r="CN50">
        <v>3</v>
      </c>
      <c r="CO50">
        <v>2</v>
      </c>
      <c r="CP50">
        <v>1</v>
      </c>
      <c r="CQ50">
        <v>2</v>
      </c>
      <c r="CR50">
        <v>2</v>
      </c>
      <c r="CS50">
        <v>1</v>
      </c>
      <c r="CT50">
        <v>1</v>
      </c>
      <c r="CU50">
        <v>1</v>
      </c>
      <c r="CV50">
        <v>4</v>
      </c>
      <c r="CW50">
        <v>3</v>
      </c>
      <c r="CX50">
        <v>1</v>
      </c>
      <c r="CY50">
        <v>5</v>
      </c>
      <c r="CZ50">
        <v>6</v>
      </c>
      <c r="DA50">
        <v>3</v>
      </c>
      <c r="DB50">
        <v>2</v>
      </c>
      <c r="DC50">
        <v>5</v>
      </c>
      <c r="DD50">
        <v>3</v>
      </c>
      <c r="DE50">
        <v>3</v>
      </c>
      <c r="DF50">
        <v>5</v>
      </c>
      <c r="DG50">
        <v>3</v>
      </c>
      <c r="DH50">
        <v>4</v>
      </c>
      <c r="DI50">
        <v>4</v>
      </c>
      <c r="DJ50">
        <v>4</v>
      </c>
      <c r="DK50">
        <v>4</v>
      </c>
      <c r="DL50">
        <v>3</v>
      </c>
      <c r="DM50">
        <f>IF(CC50=1,5,IF(CC50=2,4.4,IF(CC50=3,3.4,IF(CC50=4,2,IF(CC50=5,1,IF(CC50&gt;5,"Inválido",0))))))</f>
        <v>3.4</v>
      </c>
      <c r="DN50">
        <f>IF(CD50&gt;5,"Inválido",CD50)</f>
        <v>4</v>
      </c>
      <c r="DO50" s="7">
        <f>IF(CE50&gt;3,"Inválido",CE50)</f>
        <v>2</v>
      </c>
      <c r="DP50" s="7">
        <f>IF(CF50&gt;3,"Inválido",CF50)</f>
        <v>3</v>
      </c>
      <c r="DQ50" s="6">
        <f>IF(CG50&gt;3,"Inválido",CG50)</f>
        <v>3</v>
      </c>
      <c r="DR50" s="6">
        <f>IF(CH50&gt;3,"Inválido",CH50)</f>
        <v>3</v>
      </c>
      <c r="DS50" s="6">
        <f>IF(CI50&gt;3,"Inválido",CI50)</f>
        <v>3</v>
      </c>
      <c r="DT50" s="6">
        <f>IF(CJ50&gt;3,"Inválido",CJ50)</f>
        <v>2</v>
      </c>
      <c r="DU50" s="6">
        <f>IF(CK50&gt;3,"Inválido",CK50)</f>
        <v>3</v>
      </c>
      <c r="DV50" s="6">
        <f>IF(CL50&gt;3,"Inválido",CL50)</f>
        <v>3</v>
      </c>
      <c r="DW50" s="6">
        <f>IF(CM50&gt;3,"Inválido",CM50)</f>
        <v>3</v>
      </c>
      <c r="DX50" s="6">
        <f>IF(CN50&gt;3,"Inválido",CN50)</f>
        <v>3</v>
      </c>
      <c r="DY50" s="8">
        <f>IF(CO50&gt;5, "INVALIDO",CO50)</f>
        <v>2</v>
      </c>
      <c r="DZ50" s="8">
        <f>IF(CP50&gt;5, "INVALIDO",CP50)</f>
        <v>1</v>
      </c>
      <c r="EA50" s="8">
        <f>IF(CQ50&gt;5, "INVALIDO",CQ50)</f>
        <v>2</v>
      </c>
      <c r="EB50" s="8">
        <f>IF(CR50&gt;5, "INVALIDO",CR50)</f>
        <v>2</v>
      </c>
      <c r="EC50" s="7">
        <f>IF(CR50&gt;5, "INVALIDO",CR50)</f>
        <v>2</v>
      </c>
      <c r="ED5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0">
        <f>IF(CC50=1,5,IF(CC50=2,4,IF(CC50=3,3,IF(CC50=4,2,IF(CC50=5,1,IF(CC50&gt;5,"Inválido",0))))))</f>
        <v>3</v>
      </c>
      <c r="EG50">
        <f>IF(CW50=1,6,IF(CW50=2,5.4,IF(CW50=3,4.2,IF(CW50=4,3.1,IF(CW50=5,2.2,IF(CW50=6,1,IF(CW50&gt;6,"Inválido",0)))))))</f>
        <v>4.2</v>
      </c>
      <c r="EH50">
        <f>IF(AND(CX50=1,CW50=1),6,IF(AND(CX50=1,CW50&lt;7),5,IF(AND(CX50&gt;1,CW50=1),"Inválido",IF(AND(CX50=2,CW50&lt;7),4,IF(AND(CX50=3,CW50&lt;7),3,IF(AND(CX50=4,CW50&lt;7),2,IF(AND(CX50=5,CW50&lt;7),1,0)))))))</f>
        <v>5</v>
      </c>
      <c r="EI50">
        <f>IF(CV50=1,6,IF(CV50=2,5,IF(CV50=3,3,IF(CV50=4,3,IF(CV50=5,2,IF(CV50=6,1,IF(CV50&gt;6,"iNVÁLIDO",0)))))))</f>
        <v>3</v>
      </c>
      <c r="EJ50" s="7">
        <f>IF(CZ50&gt;6,"Inválido",CZ50)</f>
        <v>6</v>
      </c>
      <c r="EK50" s="7">
        <f>IF(DA50&gt;6,"Inválido",DA50)</f>
        <v>3</v>
      </c>
      <c r="EL50">
        <f>IF(DB50=1,6,IF(DB50=2,5,IF(DB50=3,3,IF(DB50=4,3,IF(DB50=5,2,IF(DB50=6,1,IF(DB50&gt;6,"iNVÁLIDO",0)))))))</f>
        <v>5</v>
      </c>
      <c r="EM50">
        <f>IF(DC50=1,6,IF(DC50=2,5,IF(DC50=3,3,IF(DC50=4,3,IF(DC50=5,2,IF(DC50=6,1,IF(DC50&gt;6,"iNVÁLIDO",0)))))))</f>
        <v>2</v>
      </c>
      <c r="EN50" s="7">
        <f>IF(DD50&gt;6,"Inválido",DD50)</f>
        <v>3</v>
      </c>
      <c r="EO50">
        <f>IF(DE50&gt;6,"Inválido",DE50)</f>
        <v>3</v>
      </c>
      <c r="EP50">
        <f>IF(DF50=1,6,IF(DF50=2,5,IF(DF50=3,3,IF(DF50=4,3,IF(DF50=5,2,IF(DF50=6,1,IF(DF50&gt;6,"iNVÁLIDO",0)))))))</f>
        <v>2</v>
      </c>
      <c r="EQ50" s="7">
        <f>IF(DG50&gt;6,"Inválido",DG50)</f>
        <v>3</v>
      </c>
      <c r="ER50">
        <f>IF(DH50&gt;5,"Inválido",DH50)</f>
        <v>4</v>
      </c>
      <c r="ES50">
        <f>IF(DI50&gt;5,"Inválido",DI50)</f>
        <v>4</v>
      </c>
      <c r="ET50">
        <f>IF(DJ50=1,5,IF(DJ50=2,4,IF(DJ50=3,3,IF(DJ50=4,2,IF(DJ50=5,1,IF(DJ50&gt;5,"Inválido",0))))))</f>
        <v>2</v>
      </c>
      <c r="EU50">
        <f>IF(DK50&gt;5,"Inválido",DK50)</f>
        <v>4</v>
      </c>
      <c r="EV50">
        <f>IF(DL50=1,5,IF(DL50=2,4,IF(DL50=3,3,IF(DL50=4,2,IF(DL50=5,1,IF(DL50&gt;5,"Inválido",0))))))</f>
        <v>3</v>
      </c>
      <c r="EW50" s="7">
        <f>SUM(DO50,DP50,DQ50,DR50,DS50,DT50,DU50,DV50,DW50,DX50)</f>
        <v>28</v>
      </c>
      <c r="EX50" s="7">
        <f>(EW50-10)/20*100</f>
        <v>90</v>
      </c>
      <c r="EY50">
        <f>SUM(DY50,DZ50,EA50,EB50)</f>
        <v>7</v>
      </c>
      <c r="EZ50">
        <f>(_2022___Atividade_física__sintomas_de_ansiedade_e_depressão_e_qualidade_de_vida_e[[#This Row],[Aspecto físico]]-4)/4*100</f>
        <v>75</v>
      </c>
      <c r="FA50">
        <f>SUM(EG50,EH50)</f>
        <v>9.1999999999999993</v>
      </c>
      <c r="FB50">
        <f>(FA50-2)/10*100</f>
        <v>72</v>
      </c>
      <c r="FC50">
        <f>SUM(DM50,ES50,ET50,EU50,EV50)</f>
        <v>16.399999999999999</v>
      </c>
      <c r="FD50" s="7">
        <f>(FC50-5)/20*100</f>
        <v>56.999999999999993</v>
      </c>
      <c r="FE50">
        <f>SUM(EI50,EM50,EO50,EQ50)</f>
        <v>11</v>
      </c>
      <c r="FF50" s="7">
        <f>(FE50-4)/20*100</f>
        <v>35</v>
      </c>
      <c r="FG50">
        <f>SUM(EF50,ER50)</f>
        <v>7</v>
      </c>
      <c r="FH50">
        <f>(FG50-2)/8*100</f>
        <v>62.5</v>
      </c>
      <c r="FI50">
        <f>SUM(EC50,ED50,EE50)</f>
        <v>4</v>
      </c>
      <c r="FJ50" s="7">
        <f>(FI50-3)/3*100</f>
        <v>33.333333333333329</v>
      </c>
      <c r="FK50">
        <f>SUM(EJ50,EK50,EL50,EN50,EP50)</f>
        <v>19</v>
      </c>
      <c r="FL50">
        <f>(FK50-5)/25*100</f>
        <v>56.000000000000007</v>
      </c>
      <c r="FM50">
        <f t="shared" si="0"/>
        <v>4</v>
      </c>
      <c r="FN50" s="7">
        <f t="shared" si="1"/>
        <v>73.5</v>
      </c>
      <c r="FO50" s="7">
        <f t="shared" si="2"/>
        <v>46.708333333333329</v>
      </c>
    </row>
    <row r="51" spans="1:171" ht="15" thickBot="1" x14ac:dyDescent="0.35">
      <c r="A51" t="s">
        <v>573</v>
      </c>
      <c r="B51" t="s">
        <v>574</v>
      </c>
      <c r="C51" t="s">
        <v>68</v>
      </c>
      <c r="D51" s="5">
        <v>31878</v>
      </c>
      <c r="E51" s="5">
        <v>44682</v>
      </c>
      <c r="F51" s="1">
        <f>DATEDIF(D50,E50,"Y")</f>
        <v>39</v>
      </c>
      <c r="G51">
        <v>2</v>
      </c>
      <c r="H51">
        <v>2</v>
      </c>
      <c r="I51" t="s">
        <v>74</v>
      </c>
      <c r="J51">
        <v>6</v>
      </c>
      <c r="K51">
        <v>2</v>
      </c>
      <c r="L51" t="s">
        <v>100</v>
      </c>
      <c r="M51" s="1">
        <v>1</v>
      </c>
      <c r="N51">
        <v>1</v>
      </c>
      <c r="O51">
        <v>1</v>
      </c>
      <c r="P51" t="s">
        <v>81</v>
      </c>
      <c r="Q51" s="16">
        <v>3</v>
      </c>
      <c r="R51">
        <v>2</v>
      </c>
      <c r="S51">
        <v>1</v>
      </c>
      <c r="T51">
        <v>1</v>
      </c>
      <c r="U51" t="s">
        <v>101</v>
      </c>
      <c r="V51">
        <v>0</v>
      </c>
      <c r="W51">
        <v>0</v>
      </c>
      <c r="X5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51">
        <v>7</v>
      </c>
      <c r="Z51">
        <v>60</v>
      </c>
      <c r="AA5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51">
        <v>0</v>
      </c>
      <c r="AC51">
        <v>0</v>
      </c>
      <c r="AD5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1">
        <v>18</v>
      </c>
      <c r="AF51">
        <v>18</v>
      </c>
      <c r="AG51" s="1">
        <f>AVERAGE(_2022___Atividade_física__sintomas_de_ansiedade_e_depressão_e_qualidade_de_vida_e[[#This Row],[a.	Quantas horas no total você gasta sentado durante um dia de semana? ]:[b.	Quantas horas no total você gasta sentado durante um dia de fim de semana?]])</f>
        <v>18</v>
      </c>
      <c r="AH51" s="1">
        <f>_2022___Atividade_física__sintomas_de_ansiedade_e_depressão_e_qualidade_de_vida_e[[#This Row],[AFV por semana]]+_2022___Atividade_física__sintomas_de_ansiedade_e_depressão_e_qualidade_de_vida_e[[#This Row],[Média AFM na semana]]</f>
        <v>420</v>
      </c>
      <c r="AI51">
        <v>3</v>
      </c>
      <c r="AJ51">
        <v>2</v>
      </c>
      <c r="AK51">
        <v>3</v>
      </c>
      <c r="AL51">
        <v>2</v>
      </c>
      <c r="AM51">
        <v>3</v>
      </c>
      <c r="AN51">
        <v>3</v>
      </c>
      <c r="AO51">
        <v>2</v>
      </c>
      <c r="AP51">
        <v>2</v>
      </c>
      <c r="AQ51">
        <v>2</v>
      </c>
      <c r="AR51">
        <v>2</v>
      </c>
      <c r="AS51">
        <v>2</v>
      </c>
      <c r="AT51">
        <v>2</v>
      </c>
      <c r="AU51">
        <v>2</v>
      </c>
      <c r="AV51">
        <v>2</v>
      </c>
      <c r="AW51">
        <v>2</v>
      </c>
      <c r="AX51">
        <v>1</v>
      </c>
      <c r="AY51">
        <v>2</v>
      </c>
      <c r="AZ51">
        <v>1</v>
      </c>
      <c r="BA51">
        <v>1</v>
      </c>
      <c r="BB51">
        <v>1</v>
      </c>
      <c r="BC51">
        <v>1</v>
      </c>
      <c r="BD5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41</v>
      </c>
      <c r="BE51">
        <v>1</v>
      </c>
      <c r="BF51">
        <v>0</v>
      </c>
      <c r="BG51">
        <v>1</v>
      </c>
      <c r="BH51">
        <v>1</v>
      </c>
      <c r="BI51">
        <v>0</v>
      </c>
      <c r="BJ51">
        <v>1</v>
      </c>
      <c r="BK51">
        <v>0</v>
      </c>
      <c r="BL51">
        <v>0</v>
      </c>
      <c r="BM51">
        <v>0</v>
      </c>
      <c r="BN51">
        <v>1</v>
      </c>
      <c r="BO51">
        <v>3</v>
      </c>
      <c r="BP51">
        <v>1</v>
      </c>
      <c r="BQ51">
        <v>1</v>
      </c>
      <c r="BR51">
        <v>1</v>
      </c>
      <c r="BS51">
        <v>2</v>
      </c>
      <c r="BT51">
        <v>1</v>
      </c>
      <c r="BU51">
        <v>2</v>
      </c>
      <c r="BV51">
        <v>2</v>
      </c>
      <c r="BW51">
        <v>1</v>
      </c>
      <c r="BX51">
        <v>2</v>
      </c>
      <c r="BY51">
        <f>_2022___Atividade_física__sintomas_de_ansiedade_e_depressão_e_qualidade_de_vida_e[[#This Row],[_18]]</f>
        <v>1</v>
      </c>
      <c r="BZ51">
        <v>3</v>
      </c>
      <c r="CA51">
        <v>3</v>
      </c>
      <c r="CB51" s="1">
        <f>SUM(BE51:BV51,_2022___Atividade_física__sintomas_de_ansiedade_e_depressão_e_qualidade_de_vida_e[[#This Row],[18 considerar essa]:[_20]])</f>
        <v>25</v>
      </c>
      <c r="CC51">
        <v>3</v>
      </c>
      <c r="CD51">
        <v>4</v>
      </c>
      <c r="CE51">
        <v>1</v>
      </c>
      <c r="CF51">
        <v>2</v>
      </c>
      <c r="CG51">
        <v>3</v>
      </c>
      <c r="CH51">
        <v>1</v>
      </c>
      <c r="CI51">
        <v>2</v>
      </c>
      <c r="CJ51">
        <v>3</v>
      </c>
      <c r="CK51">
        <v>2</v>
      </c>
      <c r="CL51">
        <v>2</v>
      </c>
      <c r="CM51">
        <v>2</v>
      </c>
      <c r="CN51">
        <v>2</v>
      </c>
      <c r="CO51">
        <v>1</v>
      </c>
      <c r="CP51">
        <v>1</v>
      </c>
      <c r="CQ51">
        <v>1</v>
      </c>
      <c r="CR51">
        <v>1</v>
      </c>
      <c r="CS51">
        <v>1</v>
      </c>
      <c r="CT51">
        <v>1</v>
      </c>
      <c r="CU51">
        <v>1</v>
      </c>
      <c r="CV51">
        <v>4</v>
      </c>
      <c r="CW51">
        <v>3</v>
      </c>
      <c r="CX51">
        <v>3</v>
      </c>
      <c r="CY51">
        <v>5</v>
      </c>
      <c r="CZ51">
        <v>5</v>
      </c>
      <c r="DA51">
        <v>3</v>
      </c>
      <c r="DB51">
        <v>4</v>
      </c>
      <c r="DC51">
        <v>6</v>
      </c>
      <c r="DD51">
        <v>2</v>
      </c>
      <c r="DE51">
        <v>2</v>
      </c>
      <c r="DF51">
        <v>5</v>
      </c>
      <c r="DG51">
        <v>1</v>
      </c>
      <c r="DH51">
        <v>1</v>
      </c>
      <c r="DI51">
        <v>5</v>
      </c>
      <c r="DJ51">
        <v>2</v>
      </c>
      <c r="DK51">
        <v>3</v>
      </c>
      <c r="DL51">
        <v>2</v>
      </c>
      <c r="DM51">
        <f>IF(CC51=1,5,IF(CC51=2,4.4,IF(CC51=3,3.4,IF(CC51=4,2,IF(CC51=5,1,IF(CC51&gt;5,"Inválido",0))))))</f>
        <v>3.4</v>
      </c>
      <c r="DN51">
        <f>IF(CD51&gt;5,"Inválido",CD51)</f>
        <v>4</v>
      </c>
      <c r="DO51" s="7">
        <f>IF(CE51&gt;3,"Inválido",CE51)</f>
        <v>1</v>
      </c>
      <c r="DP51" s="7">
        <f>IF(CF51&gt;3,"Inválido",CF51)</f>
        <v>2</v>
      </c>
      <c r="DQ51" s="6">
        <f>IF(CG51&gt;3,"Inválido",CG51)</f>
        <v>3</v>
      </c>
      <c r="DR51" s="6">
        <f>IF(CH51&gt;3,"Inválido",CH51)</f>
        <v>1</v>
      </c>
      <c r="DS51" s="6">
        <f>IF(CI51&gt;3,"Inválido",CI51)</f>
        <v>2</v>
      </c>
      <c r="DT51" s="6">
        <f>IF(CJ51&gt;3,"Inválido",CJ51)</f>
        <v>3</v>
      </c>
      <c r="DU51" s="6">
        <f>IF(CK51&gt;3,"Inválido",CK51)</f>
        <v>2</v>
      </c>
      <c r="DV51" s="6">
        <f>IF(CL51&gt;3,"Inválido",CL51)</f>
        <v>2</v>
      </c>
      <c r="DW51" s="6">
        <f>IF(CM51&gt;3,"Inválido",CM51)</f>
        <v>2</v>
      </c>
      <c r="DX51" s="6">
        <f>IF(CN51&gt;3,"Inválido",CN51)</f>
        <v>2</v>
      </c>
      <c r="DY51" s="8">
        <f>IF(CO51&gt;5, "INVALIDO",CO51)</f>
        <v>1</v>
      </c>
      <c r="DZ51" s="8">
        <f>IF(CP51&gt;5, "INVALIDO",CP51)</f>
        <v>1</v>
      </c>
      <c r="EA51" s="8">
        <f>IF(CQ51&gt;5, "INVALIDO",CQ51)</f>
        <v>1</v>
      </c>
      <c r="EB51" s="8">
        <f>IF(CR51&gt;5, "INVALIDO",CR51)</f>
        <v>1</v>
      </c>
      <c r="EC51" s="7">
        <f>IF(CR51&gt;5, "INVALIDO",CR51)</f>
        <v>1</v>
      </c>
      <c r="ED5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1">
        <f>IF(CC51=1,5,IF(CC51=2,4,IF(CC51=3,3,IF(CC51=4,2,IF(CC51=5,1,IF(CC51&gt;5,"Inválido",0))))))</f>
        <v>3</v>
      </c>
      <c r="EG51">
        <f>IF(CW51=1,6,IF(CW51=2,5.4,IF(CW51=3,4.2,IF(CW51=4,3.1,IF(CW51=5,2.2,IF(CW51=6,1,IF(CW51&gt;6,"Inválido",0)))))))</f>
        <v>4.2</v>
      </c>
      <c r="EH51">
        <f>IF(AND(CX51=1,CW51=1),6,IF(AND(CX51=1,CW51&lt;7),5,IF(AND(CX51&gt;1,CW51=1),"Inválido",IF(AND(CX51=2,CW51&lt;7),4,IF(AND(CX51=3,CW51&lt;7),3,IF(AND(CX51=4,CW51&lt;7),2,IF(AND(CX51=5,CW51&lt;7),1,0)))))))</f>
        <v>3</v>
      </c>
      <c r="EI51">
        <f>IF(CV51=1,6,IF(CV51=2,5,IF(CV51=3,3,IF(CV51=4,3,IF(CV51=5,2,IF(CV51=6,1,IF(CV51&gt;6,"iNVÁLIDO",0)))))))</f>
        <v>3</v>
      </c>
      <c r="EJ51" s="7">
        <f>IF(CZ51&gt;6,"Inválido",CZ51)</f>
        <v>5</v>
      </c>
      <c r="EK51" s="7">
        <f>IF(DA51&gt;6,"Inválido",DA51)</f>
        <v>3</v>
      </c>
      <c r="EL51">
        <f>IF(DB51=1,6,IF(DB51=2,5,IF(DB51=3,3,IF(DB51=4,3,IF(DB51=5,2,IF(DB51=6,1,IF(DB51&gt;6,"iNVÁLIDO",0)))))))</f>
        <v>3</v>
      </c>
      <c r="EM51">
        <f>IF(DC51=1,6,IF(DC51=2,5,IF(DC51=3,3,IF(DC51=4,3,IF(DC51=5,2,IF(DC51=6,1,IF(DC51&gt;6,"iNVÁLIDO",0)))))))</f>
        <v>1</v>
      </c>
      <c r="EN51" s="7">
        <f>IF(DD51&gt;6,"Inválido",DD51)</f>
        <v>2</v>
      </c>
      <c r="EO51">
        <f>IF(DE51&gt;6,"Inválido",DE51)</f>
        <v>2</v>
      </c>
      <c r="EP51">
        <f>IF(DF51=1,6,IF(DF51=2,5,IF(DF51=3,3,IF(DF51=4,3,IF(DF51=5,2,IF(DF51=6,1,IF(DF51&gt;6,"iNVÁLIDO",0)))))))</f>
        <v>2</v>
      </c>
      <c r="EQ51" s="7">
        <f>IF(DG51&gt;6,"Inválido",DG51)</f>
        <v>1</v>
      </c>
      <c r="ER51">
        <f>IF(DH51&gt;5,"Inválido",DH51)</f>
        <v>1</v>
      </c>
      <c r="ES51">
        <f>IF(DI51&gt;5,"Inválido",DI51)</f>
        <v>5</v>
      </c>
      <c r="ET51">
        <f>IF(DJ51=1,5,IF(DJ51=2,4,IF(DJ51=3,3,IF(DJ51=4,2,IF(DJ51=5,1,IF(DJ51&gt;5,"Inválido",0))))))</f>
        <v>4</v>
      </c>
      <c r="EU51">
        <f>IF(DK51&gt;5,"Inválido",DK51)</f>
        <v>3</v>
      </c>
      <c r="EV51">
        <f>IF(DL51=1,5,IF(DL51=2,4,IF(DL51=3,3,IF(DL51=4,2,IF(DL51=5,1,IF(DL51&gt;5,"Inválido",0))))))</f>
        <v>4</v>
      </c>
      <c r="EW51" s="7">
        <f>SUM(DO51,DP51,DQ51,DR51,DS51,DT51,DU51,DV51,DW51,DX51)</f>
        <v>20</v>
      </c>
      <c r="EX51" s="7">
        <f>(EW51-10)/20*100</f>
        <v>50</v>
      </c>
      <c r="EY51">
        <f>SUM(DY51,DZ51,EA51,EB51)</f>
        <v>4</v>
      </c>
      <c r="EZ51">
        <f>(_2022___Atividade_física__sintomas_de_ansiedade_e_depressão_e_qualidade_de_vida_e[[#This Row],[Aspecto físico]]-4)/4*100</f>
        <v>0</v>
      </c>
      <c r="FA51">
        <f>SUM(EG51,EH51)</f>
        <v>7.2</v>
      </c>
      <c r="FB51">
        <f>(FA51-2)/10*100</f>
        <v>52</v>
      </c>
      <c r="FC51">
        <f>SUM(DM51,ES51,ET51,EU51,EV51)</f>
        <v>19.399999999999999</v>
      </c>
      <c r="FD51" s="7">
        <f>(FC51-5)/20*100</f>
        <v>72</v>
      </c>
      <c r="FE51">
        <f>SUM(EI51,EM51,EO51,EQ51)</f>
        <v>7</v>
      </c>
      <c r="FF51" s="7">
        <f>(FE51-4)/20*100</f>
        <v>15</v>
      </c>
      <c r="FG51">
        <f>SUM(EF51,ER51)</f>
        <v>4</v>
      </c>
      <c r="FH51">
        <f>(FG51-2)/8*100</f>
        <v>25</v>
      </c>
      <c r="FI51">
        <f>SUM(EC51,ED51,EE51)</f>
        <v>3</v>
      </c>
      <c r="FJ51" s="7">
        <f>(FI51-3)/3*100</f>
        <v>0</v>
      </c>
      <c r="FK51">
        <f>SUM(EJ51,EK51,EL51,EN51,EP51)</f>
        <v>15</v>
      </c>
      <c r="FL51">
        <f>(FK51-5)/25*100</f>
        <v>40</v>
      </c>
      <c r="FM51">
        <f t="shared" si="0"/>
        <v>4</v>
      </c>
      <c r="FN51" s="7">
        <f t="shared" si="1"/>
        <v>43.5</v>
      </c>
      <c r="FO51" s="7">
        <f t="shared" si="2"/>
        <v>20</v>
      </c>
    </row>
    <row r="52" spans="1:171" ht="15" thickBot="1" x14ac:dyDescent="0.35">
      <c r="A52" t="s">
        <v>610</v>
      </c>
      <c r="B52" t="s">
        <v>611</v>
      </c>
      <c r="C52" t="s">
        <v>68</v>
      </c>
      <c r="D52" s="5">
        <v>35067</v>
      </c>
      <c r="E52" s="5">
        <v>44682</v>
      </c>
      <c r="F52" s="1">
        <f>DATEDIF(D51,E51,"Y")</f>
        <v>35</v>
      </c>
      <c r="G52">
        <v>2</v>
      </c>
      <c r="H52">
        <v>1</v>
      </c>
      <c r="I52" t="s">
        <v>179</v>
      </c>
      <c r="J52">
        <v>5</v>
      </c>
      <c r="K52">
        <v>2</v>
      </c>
      <c r="L52" t="s">
        <v>100</v>
      </c>
      <c r="M52" s="1">
        <v>1</v>
      </c>
      <c r="N52">
        <v>2</v>
      </c>
      <c r="O52">
        <v>3</v>
      </c>
      <c r="P52" t="s">
        <v>81</v>
      </c>
      <c r="Q52" s="16">
        <v>1</v>
      </c>
      <c r="R52">
        <v>1</v>
      </c>
      <c r="S52">
        <v>2</v>
      </c>
      <c r="T52">
        <v>1</v>
      </c>
      <c r="U52" t="s">
        <v>115</v>
      </c>
      <c r="V52">
        <v>0</v>
      </c>
      <c r="W52">
        <v>0</v>
      </c>
      <c r="X5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52">
        <v>0</v>
      </c>
      <c r="Z52">
        <v>0</v>
      </c>
      <c r="AA5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52">
        <v>0</v>
      </c>
      <c r="AC52">
        <v>0</v>
      </c>
      <c r="AD5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2">
        <v>10</v>
      </c>
      <c r="AF52">
        <v>18</v>
      </c>
      <c r="AG52" s="1">
        <f>AVERAGE(_2022___Atividade_física__sintomas_de_ansiedade_e_depressão_e_qualidade_de_vida_e[[#This Row],[a.	Quantas horas no total você gasta sentado durante um dia de semana? ]:[b.	Quantas horas no total você gasta sentado durante um dia de fim de semana?]])</f>
        <v>14</v>
      </c>
      <c r="AH52" s="1">
        <f>_2022___Atividade_física__sintomas_de_ansiedade_e_depressão_e_qualidade_de_vida_e[[#This Row],[AFV por semana]]+_2022___Atividade_física__sintomas_de_ansiedade_e_depressão_e_qualidade_de_vida_e[[#This Row],[Média AFM na semana]]</f>
        <v>0</v>
      </c>
      <c r="AI52">
        <v>1</v>
      </c>
      <c r="AJ52">
        <v>2</v>
      </c>
      <c r="AK52">
        <v>0</v>
      </c>
      <c r="AL52">
        <v>2</v>
      </c>
      <c r="AM52">
        <v>2</v>
      </c>
      <c r="AN52">
        <v>1</v>
      </c>
      <c r="AO52">
        <v>2</v>
      </c>
      <c r="AP52">
        <v>2</v>
      </c>
      <c r="AQ52">
        <v>2</v>
      </c>
      <c r="AR52">
        <v>2</v>
      </c>
      <c r="AS52">
        <v>2</v>
      </c>
      <c r="AT52">
        <v>1</v>
      </c>
      <c r="AU52">
        <v>1</v>
      </c>
      <c r="AV52">
        <v>3</v>
      </c>
      <c r="AW52">
        <v>0</v>
      </c>
      <c r="AX52">
        <v>2</v>
      </c>
      <c r="AY52">
        <v>2</v>
      </c>
      <c r="AZ52">
        <v>3</v>
      </c>
      <c r="BA52">
        <v>1</v>
      </c>
      <c r="BB52">
        <v>1</v>
      </c>
      <c r="BC52">
        <v>2</v>
      </c>
      <c r="BD5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34</v>
      </c>
      <c r="BE52">
        <v>1</v>
      </c>
      <c r="BF52">
        <v>0</v>
      </c>
      <c r="BG52">
        <v>1</v>
      </c>
      <c r="BH52">
        <v>1</v>
      </c>
      <c r="BI52">
        <v>3</v>
      </c>
      <c r="BJ52">
        <v>1</v>
      </c>
      <c r="BK52">
        <v>1</v>
      </c>
      <c r="BL52">
        <v>2</v>
      </c>
      <c r="BM52">
        <v>1</v>
      </c>
      <c r="BN52">
        <v>2</v>
      </c>
      <c r="BO52">
        <v>1</v>
      </c>
      <c r="BP52">
        <v>1</v>
      </c>
      <c r="BQ52">
        <v>2</v>
      </c>
      <c r="BR52">
        <v>2</v>
      </c>
      <c r="BS52">
        <v>2</v>
      </c>
      <c r="BT52">
        <v>0</v>
      </c>
      <c r="BU52">
        <v>2</v>
      </c>
      <c r="BV52">
        <v>1</v>
      </c>
      <c r="BW52">
        <v>1</v>
      </c>
      <c r="BX52">
        <v>1</v>
      </c>
      <c r="BY52">
        <v>0</v>
      </c>
      <c r="BZ52">
        <v>1</v>
      </c>
      <c r="CA52">
        <v>0</v>
      </c>
      <c r="CB52" s="1">
        <f>SUM(BE52:BV52,_2022___Atividade_física__sintomas_de_ansiedade_e_depressão_e_qualidade_de_vida_e[[#This Row],[18 considerar essa]:[_20]])</f>
        <v>25</v>
      </c>
      <c r="CC52">
        <v>5</v>
      </c>
      <c r="CD52">
        <v>5</v>
      </c>
      <c r="CE52">
        <v>1</v>
      </c>
      <c r="CF52">
        <v>2</v>
      </c>
      <c r="CG52">
        <v>2</v>
      </c>
      <c r="CH52">
        <v>1</v>
      </c>
      <c r="CI52">
        <v>1</v>
      </c>
      <c r="CJ52">
        <v>2</v>
      </c>
      <c r="CK52">
        <v>1</v>
      </c>
      <c r="CL52">
        <v>1</v>
      </c>
      <c r="CM52">
        <v>2</v>
      </c>
      <c r="CN52">
        <v>3</v>
      </c>
      <c r="CO52">
        <v>1</v>
      </c>
      <c r="CP52">
        <v>1</v>
      </c>
      <c r="CQ52">
        <v>2</v>
      </c>
      <c r="CR52">
        <v>1</v>
      </c>
      <c r="CS52">
        <v>1</v>
      </c>
      <c r="CT52">
        <v>1</v>
      </c>
      <c r="CU52">
        <v>1</v>
      </c>
      <c r="CV52">
        <v>3</v>
      </c>
      <c r="CW52">
        <v>3</v>
      </c>
      <c r="CX52">
        <v>2</v>
      </c>
      <c r="CY52">
        <v>4</v>
      </c>
      <c r="CZ52">
        <v>2</v>
      </c>
      <c r="DA52">
        <v>2</v>
      </c>
      <c r="DB52">
        <v>4</v>
      </c>
      <c r="DC52">
        <v>4</v>
      </c>
      <c r="DD52">
        <v>2</v>
      </c>
      <c r="DE52">
        <v>3</v>
      </c>
      <c r="DF52">
        <v>3</v>
      </c>
      <c r="DG52">
        <v>5</v>
      </c>
      <c r="DH52">
        <v>3</v>
      </c>
      <c r="DI52">
        <v>1</v>
      </c>
      <c r="DJ52">
        <v>5</v>
      </c>
      <c r="DK52">
        <v>2</v>
      </c>
      <c r="DL52">
        <v>5</v>
      </c>
      <c r="DM52">
        <f>IF(CC52=1,5,IF(CC52=2,4.4,IF(CC52=3,3.4,IF(CC52=4,2,IF(CC52=5,1,IF(CC52&gt;5,"Inválido",0))))))</f>
        <v>1</v>
      </c>
      <c r="DN52">
        <f>IF(CD52&gt;5,"Inválido",CD52)</f>
        <v>5</v>
      </c>
      <c r="DO52" s="7">
        <f>IF(CE52&gt;3,"Inválido",CE52)</f>
        <v>1</v>
      </c>
      <c r="DP52" s="7">
        <f>IF(CF52&gt;3,"Inválido",CF52)</f>
        <v>2</v>
      </c>
      <c r="DQ52" s="6">
        <f>IF(CG52&gt;3,"Inválido",CG52)</f>
        <v>2</v>
      </c>
      <c r="DR52" s="6">
        <f>IF(CH52&gt;3,"Inválido",CH52)</f>
        <v>1</v>
      </c>
      <c r="DS52" s="6">
        <f>IF(CI52&gt;3,"Inválido",CI52)</f>
        <v>1</v>
      </c>
      <c r="DT52" s="6">
        <f>IF(CJ52&gt;3,"Inválido",CJ52)</f>
        <v>2</v>
      </c>
      <c r="DU52" s="6">
        <f>IF(CK52&gt;3,"Inválido",CK52)</f>
        <v>1</v>
      </c>
      <c r="DV52" s="6">
        <f>IF(CL52&gt;3,"Inválido",CL52)</f>
        <v>1</v>
      </c>
      <c r="DW52" s="6">
        <f>IF(CM52&gt;3,"Inválido",CM52)</f>
        <v>2</v>
      </c>
      <c r="DX52" s="6">
        <f>IF(CN52&gt;3,"Inválido",CN52)</f>
        <v>3</v>
      </c>
      <c r="DY52" s="8">
        <f>IF(CO52&gt;5, "INVALIDO",CO52)</f>
        <v>1</v>
      </c>
      <c r="DZ52" s="8">
        <f>IF(CP52&gt;5, "INVALIDO",CP52)</f>
        <v>1</v>
      </c>
      <c r="EA52" s="8">
        <f>IF(CQ52&gt;5, "INVALIDO",CQ52)</f>
        <v>2</v>
      </c>
      <c r="EB52" s="8">
        <f>IF(CR52&gt;5, "INVALIDO",CR52)</f>
        <v>1</v>
      </c>
      <c r="EC52" s="7">
        <f>IF(CR52&gt;5, "INVALIDO",CR52)</f>
        <v>1</v>
      </c>
      <c r="ED5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2">
        <f>IF(CC52=1,5,IF(CC52=2,4,IF(CC52=3,3,IF(CC52=4,2,IF(CC52=5,1,IF(CC52&gt;5,"Inválido",0))))))</f>
        <v>1</v>
      </c>
      <c r="EG52">
        <f>IF(CW52=1,6,IF(CW52=2,5.4,IF(CW52=3,4.2,IF(CW52=4,3.1,IF(CW52=5,2.2,IF(CW52=6,1,IF(CW52&gt;6,"Inválido",0)))))))</f>
        <v>4.2</v>
      </c>
      <c r="EH52">
        <f>IF(AND(CX52=1,CW52=1),6,IF(AND(CX52=1,CW52&lt;7),5,IF(AND(CX52&gt;1,CW52=1),"Inválido",IF(AND(CX52=2,CW52&lt;7),4,IF(AND(CX52=3,CW52&lt;7),3,IF(AND(CX52=4,CW52&lt;7),2,IF(AND(CX52=5,CW52&lt;7),1,0)))))))</f>
        <v>4</v>
      </c>
      <c r="EI52">
        <f>IF(CV52=1,6,IF(CV52=2,5,IF(CV52=3,3,IF(CV52=4,3,IF(CV52=5,2,IF(CV52=6,1,IF(CV52&gt;6,"iNVÁLIDO",0)))))))</f>
        <v>3</v>
      </c>
      <c r="EJ52" s="7">
        <f>IF(CZ52&gt;6,"Inválido",CZ52)</f>
        <v>2</v>
      </c>
      <c r="EK52" s="7">
        <f>IF(DA52&gt;6,"Inválido",DA52)</f>
        <v>2</v>
      </c>
      <c r="EL52">
        <f>IF(DB52=1,6,IF(DB52=2,5,IF(DB52=3,3,IF(DB52=4,3,IF(DB52=5,2,IF(DB52=6,1,IF(DB52&gt;6,"iNVÁLIDO",0)))))))</f>
        <v>3</v>
      </c>
      <c r="EM52">
        <f>IF(DC52=1,6,IF(DC52=2,5,IF(DC52=3,3,IF(DC52=4,3,IF(DC52=5,2,IF(DC52=6,1,IF(DC52&gt;6,"iNVÁLIDO",0)))))))</f>
        <v>3</v>
      </c>
      <c r="EN52" s="7">
        <f>IF(DD52&gt;6,"Inválido",DD52)</f>
        <v>2</v>
      </c>
      <c r="EO52">
        <f>IF(DE52&gt;6,"Inválido",DE52)</f>
        <v>3</v>
      </c>
      <c r="EP52">
        <f>IF(DF52=1,6,IF(DF52=2,5,IF(DF52=3,3,IF(DF52=4,3,IF(DF52=5,2,IF(DF52=6,1,IF(DF52&gt;6,"iNVÁLIDO",0)))))))</f>
        <v>3</v>
      </c>
      <c r="EQ52" s="7">
        <f>IF(DG52&gt;6,"Inválido",DG52)</f>
        <v>5</v>
      </c>
      <c r="ER52">
        <f>IF(DH52&gt;5,"Inválido",DH52)</f>
        <v>3</v>
      </c>
      <c r="ES52">
        <f>IF(DI52&gt;5,"Inválido",DI52)</f>
        <v>1</v>
      </c>
      <c r="ET52">
        <f>IF(DJ52=1,5,IF(DJ52=2,4,IF(DJ52=3,3,IF(DJ52=4,2,IF(DJ52=5,1,IF(DJ52&gt;5,"Inválido",0))))))</f>
        <v>1</v>
      </c>
      <c r="EU52">
        <f>IF(DK52&gt;5,"Inválido",DK52)</f>
        <v>2</v>
      </c>
      <c r="EV52">
        <f>IF(DL52=1,5,IF(DL52=2,4,IF(DL52=3,3,IF(DL52=4,2,IF(DL52=5,1,IF(DL52&gt;5,"Inválido",0))))))</f>
        <v>1</v>
      </c>
      <c r="EW52" s="7">
        <f>SUM(DO52,DP52,DQ52,DR52,DS52,DT52,DU52,DV52,DW52,DX52)</f>
        <v>16</v>
      </c>
      <c r="EX52" s="7">
        <f>(EW52-10)/20*100</f>
        <v>30</v>
      </c>
      <c r="EY52">
        <f>SUM(DY52,DZ52,EA52,EB52)</f>
        <v>5</v>
      </c>
      <c r="EZ52">
        <f>(_2022___Atividade_física__sintomas_de_ansiedade_e_depressão_e_qualidade_de_vida_e[[#This Row],[Aspecto físico]]-4)/4*100</f>
        <v>25</v>
      </c>
      <c r="FA52">
        <f>SUM(EG52,EH52)</f>
        <v>8.1999999999999993</v>
      </c>
      <c r="FB52">
        <f>(FA52-2)/10*100</f>
        <v>61.999999999999986</v>
      </c>
      <c r="FC52">
        <f>SUM(DM52,ES52,ET52,EU52,EV52)</f>
        <v>6</v>
      </c>
      <c r="FD52" s="7">
        <f>(FC52-5)/20*100</f>
        <v>5</v>
      </c>
      <c r="FE52">
        <f>SUM(EI52,EM52,EO52,EQ52)</f>
        <v>14</v>
      </c>
      <c r="FF52" s="7">
        <f>(FE52-4)/20*100</f>
        <v>50</v>
      </c>
      <c r="FG52">
        <f>SUM(EF52,ER52)</f>
        <v>4</v>
      </c>
      <c r="FH52">
        <f>(FG52-2)/8*100</f>
        <v>25</v>
      </c>
      <c r="FI52">
        <f>SUM(EC52,ED52,EE52)</f>
        <v>3</v>
      </c>
      <c r="FJ52" s="7">
        <f>(FI52-3)/3*100</f>
        <v>0</v>
      </c>
      <c r="FK52">
        <f>SUM(EJ52,EK52,EL52,EN52,EP52)</f>
        <v>12</v>
      </c>
      <c r="FL52">
        <f>(FK52-5)/25*100</f>
        <v>28.000000000000004</v>
      </c>
      <c r="FM52">
        <f t="shared" si="0"/>
        <v>5</v>
      </c>
      <c r="FN52" s="7">
        <f t="shared" si="1"/>
        <v>30.499999999999996</v>
      </c>
      <c r="FO52" s="7">
        <f t="shared" si="2"/>
        <v>25.75</v>
      </c>
    </row>
    <row r="53" spans="1:171" ht="15" thickBot="1" x14ac:dyDescent="0.35">
      <c r="A53" t="s">
        <v>612</v>
      </c>
      <c r="B53" t="s">
        <v>613</v>
      </c>
      <c r="C53" t="s">
        <v>68</v>
      </c>
      <c r="D53" s="5">
        <v>36465</v>
      </c>
      <c r="E53" s="5">
        <v>44682</v>
      </c>
      <c r="F53" s="1">
        <f>DATEDIF(D52,E52,"Y")</f>
        <v>26</v>
      </c>
      <c r="G53">
        <v>2</v>
      </c>
      <c r="H53">
        <v>1</v>
      </c>
      <c r="I53" t="s">
        <v>219</v>
      </c>
      <c r="J53">
        <v>5</v>
      </c>
      <c r="K53">
        <v>1</v>
      </c>
      <c r="L53" t="s">
        <v>100</v>
      </c>
      <c r="M53" s="1">
        <v>1</v>
      </c>
      <c r="N53">
        <v>3</v>
      </c>
      <c r="O53">
        <v>1</v>
      </c>
      <c r="P53" t="s">
        <v>81</v>
      </c>
      <c r="Q53" s="16">
        <v>2</v>
      </c>
      <c r="R53">
        <v>1</v>
      </c>
      <c r="S53">
        <v>2</v>
      </c>
      <c r="T53">
        <v>2</v>
      </c>
      <c r="U53" t="s">
        <v>86</v>
      </c>
      <c r="V53">
        <v>0</v>
      </c>
      <c r="W53">
        <v>0</v>
      </c>
      <c r="X5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53">
        <v>0</v>
      </c>
      <c r="Z53">
        <v>0</v>
      </c>
      <c r="AA5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53">
        <v>0</v>
      </c>
      <c r="AC53">
        <v>0</v>
      </c>
      <c r="AD5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3">
        <v>15</v>
      </c>
      <c r="AF53">
        <v>15</v>
      </c>
      <c r="AG53" s="1">
        <f>AVERAGE(_2022___Atividade_física__sintomas_de_ansiedade_e_depressão_e_qualidade_de_vida_e[[#This Row],[a.	Quantas horas no total você gasta sentado durante um dia de semana? ]:[b.	Quantas horas no total você gasta sentado durante um dia de fim de semana?]])</f>
        <v>15</v>
      </c>
      <c r="AH53" s="1">
        <f>_2022___Atividade_física__sintomas_de_ansiedade_e_depressão_e_qualidade_de_vida_e[[#This Row],[AFV por semana]]+_2022___Atividade_física__sintomas_de_ansiedade_e_depressão_e_qualidade_de_vida_e[[#This Row],[Média AFM na semana]]</f>
        <v>0</v>
      </c>
      <c r="AI53">
        <v>0</v>
      </c>
      <c r="AJ53">
        <v>1</v>
      </c>
      <c r="AK53">
        <v>0</v>
      </c>
      <c r="AL53">
        <v>3</v>
      </c>
      <c r="AM53">
        <v>2</v>
      </c>
      <c r="AN53">
        <v>1</v>
      </c>
      <c r="AO53">
        <v>3</v>
      </c>
      <c r="AP53">
        <v>3</v>
      </c>
      <c r="AQ53">
        <v>1</v>
      </c>
      <c r="AR53">
        <v>3</v>
      </c>
      <c r="AS53">
        <v>3</v>
      </c>
      <c r="AT53">
        <v>3</v>
      </c>
      <c r="AU53">
        <v>3</v>
      </c>
      <c r="AV53">
        <v>1</v>
      </c>
      <c r="AW53">
        <v>0</v>
      </c>
      <c r="AX53">
        <v>0</v>
      </c>
      <c r="AY53">
        <v>1</v>
      </c>
      <c r="AZ53">
        <v>1</v>
      </c>
      <c r="BA53">
        <v>0</v>
      </c>
      <c r="BB53">
        <v>0</v>
      </c>
      <c r="BC53">
        <v>0</v>
      </c>
      <c r="BD5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53">
        <v>2</v>
      </c>
      <c r="BF53">
        <v>1</v>
      </c>
      <c r="BG53">
        <v>1</v>
      </c>
      <c r="BH53">
        <v>1</v>
      </c>
      <c r="BI53">
        <v>1</v>
      </c>
      <c r="BJ53">
        <v>3</v>
      </c>
      <c r="BK53">
        <v>1</v>
      </c>
      <c r="BL53">
        <v>2</v>
      </c>
      <c r="BM53">
        <v>1</v>
      </c>
      <c r="BN53">
        <v>1</v>
      </c>
      <c r="BO53">
        <v>1</v>
      </c>
      <c r="BP53">
        <v>1</v>
      </c>
      <c r="BQ53">
        <v>3</v>
      </c>
      <c r="BR53">
        <v>1</v>
      </c>
      <c r="BS53">
        <v>2</v>
      </c>
      <c r="BT53">
        <v>3</v>
      </c>
      <c r="BU53">
        <v>2</v>
      </c>
      <c r="BV53">
        <v>2</v>
      </c>
      <c r="BW53">
        <v>1</v>
      </c>
      <c r="BX53">
        <v>2</v>
      </c>
      <c r="BY53">
        <f>_2022___Atividade_física__sintomas_de_ansiedade_e_depressão_e_qualidade_de_vida_e[[#This Row],[_18]]</f>
        <v>1</v>
      </c>
      <c r="BZ53">
        <v>1</v>
      </c>
      <c r="CA53">
        <v>0</v>
      </c>
      <c r="CB53" s="1">
        <f>SUM(BE53:BV53,_2022___Atividade_física__sintomas_de_ansiedade_e_depressão_e_qualidade_de_vida_e[[#This Row],[18 considerar essa]:[_20]])</f>
        <v>31</v>
      </c>
      <c r="CC53">
        <v>4</v>
      </c>
      <c r="CD53">
        <v>3</v>
      </c>
      <c r="CE53">
        <v>1</v>
      </c>
      <c r="CF53">
        <v>3</v>
      </c>
      <c r="CG53">
        <v>2</v>
      </c>
      <c r="CH53">
        <v>1</v>
      </c>
      <c r="CI53">
        <v>2</v>
      </c>
      <c r="CJ53">
        <v>1</v>
      </c>
      <c r="CK53">
        <v>1</v>
      </c>
      <c r="CL53">
        <v>1</v>
      </c>
      <c r="CM53">
        <v>1</v>
      </c>
      <c r="CN53">
        <v>3</v>
      </c>
      <c r="CO53">
        <v>2</v>
      </c>
      <c r="CP53">
        <v>1</v>
      </c>
      <c r="CQ53">
        <v>2</v>
      </c>
      <c r="CR53">
        <v>2</v>
      </c>
      <c r="CS53">
        <v>1</v>
      </c>
      <c r="CT53">
        <v>1</v>
      </c>
      <c r="CU53">
        <v>1</v>
      </c>
      <c r="CV53">
        <v>4</v>
      </c>
      <c r="CW53">
        <v>3</v>
      </c>
      <c r="CX53">
        <v>3</v>
      </c>
      <c r="CY53">
        <v>4</v>
      </c>
      <c r="CZ53">
        <v>1</v>
      </c>
      <c r="DA53">
        <v>3</v>
      </c>
      <c r="DB53">
        <v>4</v>
      </c>
      <c r="DC53">
        <v>6</v>
      </c>
      <c r="DD53">
        <v>2</v>
      </c>
      <c r="DE53">
        <v>2</v>
      </c>
      <c r="DF53">
        <v>3</v>
      </c>
      <c r="DG53">
        <v>1</v>
      </c>
      <c r="DH53">
        <v>3</v>
      </c>
      <c r="DI53">
        <v>1</v>
      </c>
      <c r="DJ53">
        <v>5</v>
      </c>
      <c r="DK53">
        <v>3</v>
      </c>
      <c r="DL53">
        <v>5</v>
      </c>
      <c r="DM53">
        <f>IF(CC53=1,5,IF(CC53=2,4.4,IF(CC53=3,3.4,IF(CC53=4,2,IF(CC53=5,1,IF(CC53&gt;5,"Inválido",0))))))</f>
        <v>2</v>
      </c>
      <c r="DN53">
        <f>IF(CD53&gt;5,"Inválido",CD53)</f>
        <v>3</v>
      </c>
      <c r="DO53" s="7">
        <f>IF(CE53&gt;3,"Inválido",CE53)</f>
        <v>1</v>
      </c>
      <c r="DP53" s="7">
        <f>IF(CF53&gt;3,"Inválido",CF53)</f>
        <v>3</v>
      </c>
      <c r="DQ53" s="6">
        <f>IF(CG53&gt;3,"Inválido",CG53)</f>
        <v>2</v>
      </c>
      <c r="DR53" s="6">
        <f>IF(CH53&gt;3,"Inválido",CH53)</f>
        <v>1</v>
      </c>
      <c r="DS53" s="6">
        <f>IF(CI53&gt;3,"Inválido",CI53)</f>
        <v>2</v>
      </c>
      <c r="DT53" s="6">
        <f>IF(CJ53&gt;3,"Inválido",CJ53)</f>
        <v>1</v>
      </c>
      <c r="DU53" s="6">
        <f>IF(CK53&gt;3,"Inválido",CK53)</f>
        <v>1</v>
      </c>
      <c r="DV53" s="6">
        <f>IF(CL53&gt;3,"Inválido",CL53)</f>
        <v>1</v>
      </c>
      <c r="DW53" s="6">
        <f>IF(CM53&gt;3,"Inválido",CM53)</f>
        <v>1</v>
      </c>
      <c r="DX53" s="6">
        <f>IF(CN53&gt;3,"Inválido",CN53)</f>
        <v>3</v>
      </c>
      <c r="DY53" s="8">
        <f>IF(CO53&gt;5, "INVALIDO",CO53)</f>
        <v>2</v>
      </c>
      <c r="DZ53" s="8">
        <f>IF(CP53&gt;5, "INVALIDO",CP53)</f>
        <v>1</v>
      </c>
      <c r="EA53" s="8">
        <f>IF(CQ53&gt;5, "INVALIDO",CQ53)</f>
        <v>2</v>
      </c>
      <c r="EB53" s="8">
        <f>IF(CR53&gt;5, "INVALIDO",CR53)</f>
        <v>2</v>
      </c>
      <c r="EC53" s="7">
        <f>IF(CR53&gt;5, "INVALIDO",CR53)</f>
        <v>2</v>
      </c>
      <c r="ED5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3">
        <f>IF(CC53=1,5,IF(CC53=2,4,IF(CC53=3,3,IF(CC53=4,2,IF(CC53=5,1,IF(CC53&gt;5,"Inválido",0))))))</f>
        <v>2</v>
      </c>
      <c r="EG53">
        <f>IF(CW53=1,6,IF(CW53=2,5.4,IF(CW53=3,4.2,IF(CW53=4,3.1,IF(CW53=5,2.2,IF(CW53=6,1,IF(CW53&gt;6,"Inválido",0)))))))</f>
        <v>4.2</v>
      </c>
      <c r="EH53">
        <f>IF(AND(CX53=1,CW53=1),6,IF(AND(CX53=1,CW53&lt;7),5,IF(AND(CX53&gt;1,CW53=1),"Inválido",IF(AND(CX53=2,CW53&lt;7),4,IF(AND(CX53=3,CW53&lt;7),3,IF(AND(CX53=4,CW53&lt;7),2,IF(AND(CX53=5,CW53&lt;7),1,0)))))))</f>
        <v>3</v>
      </c>
      <c r="EI53">
        <f>IF(CV53=1,6,IF(CV53=2,5,IF(CV53=3,3,IF(CV53=4,3,IF(CV53=5,2,IF(CV53=6,1,IF(CV53&gt;6,"iNVÁLIDO",0)))))))</f>
        <v>3</v>
      </c>
      <c r="EJ53" s="7">
        <f>IF(CZ53&gt;6,"Inválido",CZ53)</f>
        <v>1</v>
      </c>
      <c r="EK53" s="7">
        <f>IF(DA53&gt;6,"Inválido",DA53)</f>
        <v>3</v>
      </c>
      <c r="EL53">
        <f>IF(DB53=1,6,IF(DB53=2,5,IF(DB53=3,3,IF(DB53=4,3,IF(DB53=5,2,IF(DB53=6,1,IF(DB53&gt;6,"iNVÁLIDO",0)))))))</f>
        <v>3</v>
      </c>
      <c r="EM53">
        <f>IF(DC53=1,6,IF(DC53=2,5,IF(DC53=3,3,IF(DC53=4,3,IF(DC53=5,2,IF(DC53=6,1,IF(DC53&gt;6,"iNVÁLIDO",0)))))))</f>
        <v>1</v>
      </c>
      <c r="EN53" s="7">
        <f>IF(DD53&gt;6,"Inválido",DD53)</f>
        <v>2</v>
      </c>
      <c r="EO53">
        <f>IF(DE53&gt;6,"Inválido",DE53)</f>
        <v>2</v>
      </c>
      <c r="EP53">
        <f>IF(DF53=1,6,IF(DF53=2,5,IF(DF53=3,3,IF(DF53=4,3,IF(DF53=5,2,IF(DF53=6,1,IF(DF53&gt;6,"iNVÁLIDO",0)))))))</f>
        <v>3</v>
      </c>
      <c r="EQ53" s="7">
        <f>IF(DG53&gt;6,"Inválido",DG53)</f>
        <v>1</v>
      </c>
      <c r="ER53">
        <f>IF(DH53&gt;5,"Inválido",DH53)</f>
        <v>3</v>
      </c>
      <c r="ES53">
        <f>IF(DI53&gt;5,"Inválido",DI53)</f>
        <v>1</v>
      </c>
      <c r="ET53">
        <f>IF(DJ53=1,5,IF(DJ53=2,4,IF(DJ53=3,3,IF(DJ53=4,2,IF(DJ53=5,1,IF(DJ53&gt;5,"Inválido",0))))))</f>
        <v>1</v>
      </c>
      <c r="EU53">
        <f>IF(DK53&gt;5,"Inválido",DK53)</f>
        <v>3</v>
      </c>
      <c r="EV53">
        <f>IF(DL53=1,5,IF(DL53=2,4,IF(DL53=3,3,IF(DL53=4,2,IF(DL53=5,1,IF(DL53&gt;5,"Inválido",0))))))</f>
        <v>1</v>
      </c>
      <c r="EW53" s="7">
        <f>SUM(DO53,DP53,DQ53,DR53,DS53,DT53,DU53,DV53,DW53,DX53)</f>
        <v>16</v>
      </c>
      <c r="EX53" s="7">
        <f>(EW53-10)/20*100</f>
        <v>30</v>
      </c>
      <c r="EY53">
        <f>SUM(DY53,DZ53,EA53,EB53)</f>
        <v>7</v>
      </c>
      <c r="EZ53">
        <f>(_2022___Atividade_física__sintomas_de_ansiedade_e_depressão_e_qualidade_de_vida_e[[#This Row],[Aspecto físico]]-4)/4*100</f>
        <v>75</v>
      </c>
      <c r="FA53">
        <f>SUM(EG53,EH53)</f>
        <v>7.2</v>
      </c>
      <c r="FB53">
        <f>(FA53-2)/10*100</f>
        <v>52</v>
      </c>
      <c r="FC53">
        <f>SUM(DM53,ES53,ET53,EU53,EV53)</f>
        <v>8</v>
      </c>
      <c r="FD53" s="7">
        <f>(FC53-5)/20*100</f>
        <v>15</v>
      </c>
      <c r="FE53">
        <f>SUM(EI53,EM53,EO53,EQ53)</f>
        <v>7</v>
      </c>
      <c r="FF53" s="7">
        <f>(FE53-4)/20*100</f>
        <v>15</v>
      </c>
      <c r="FG53">
        <f>SUM(EF53,ER53)</f>
        <v>5</v>
      </c>
      <c r="FH53">
        <f>(FG53-2)/8*100</f>
        <v>37.5</v>
      </c>
      <c r="FI53">
        <f>SUM(EC53,ED53,EE53)</f>
        <v>4</v>
      </c>
      <c r="FJ53" s="7">
        <f>(FI53-3)/3*100</f>
        <v>33.333333333333329</v>
      </c>
      <c r="FK53">
        <f>SUM(EJ53,EK53,EL53,EN53,EP53)</f>
        <v>12</v>
      </c>
      <c r="FL53">
        <f>(FK53-5)/25*100</f>
        <v>28.000000000000004</v>
      </c>
      <c r="FM53">
        <f t="shared" si="0"/>
        <v>3</v>
      </c>
      <c r="FN53" s="7">
        <f t="shared" si="1"/>
        <v>43</v>
      </c>
      <c r="FO53" s="7">
        <f t="shared" si="2"/>
        <v>28.458333333333332</v>
      </c>
    </row>
    <row r="54" spans="1:171" ht="15" thickBot="1" x14ac:dyDescent="0.35">
      <c r="A54" t="s">
        <v>622</v>
      </c>
      <c r="B54" t="s">
        <v>623</v>
      </c>
      <c r="C54" t="s">
        <v>68</v>
      </c>
      <c r="D54" s="5">
        <v>32080</v>
      </c>
      <c r="E54" s="5">
        <v>44682</v>
      </c>
      <c r="F54" s="1">
        <f>DATEDIF(D53,E53,"Y")</f>
        <v>22</v>
      </c>
      <c r="G54">
        <v>2</v>
      </c>
      <c r="H54">
        <v>1</v>
      </c>
      <c r="I54" t="s">
        <v>108</v>
      </c>
      <c r="J54">
        <v>1</v>
      </c>
      <c r="K54">
        <v>2</v>
      </c>
      <c r="L54" t="s">
        <v>100</v>
      </c>
      <c r="M54" s="1">
        <v>1</v>
      </c>
      <c r="N54">
        <v>1</v>
      </c>
      <c r="O54">
        <v>1</v>
      </c>
      <c r="P54" t="s">
        <v>81</v>
      </c>
      <c r="Q54" s="16">
        <v>2</v>
      </c>
      <c r="R54">
        <v>1</v>
      </c>
      <c r="S54">
        <v>1</v>
      </c>
      <c r="T54">
        <v>1</v>
      </c>
      <c r="U54" t="s">
        <v>115</v>
      </c>
      <c r="V54">
        <v>1</v>
      </c>
      <c r="W54">
        <v>20</v>
      </c>
      <c r="X5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54">
        <v>1</v>
      </c>
      <c r="Z54">
        <v>60</v>
      </c>
      <c r="AA5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54">
        <v>4</v>
      </c>
      <c r="AC54">
        <v>59</v>
      </c>
      <c r="AD5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236</v>
      </c>
      <c r="AE54">
        <v>12</v>
      </c>
      <c r="AF54">
        <v>12</v>
      </c>
      <c r="AG54" s="1">
        <f>AVERAGE(_2022___Atividade_física__sintomas_de_ansiedade_e_depressão_e_qualidade_de_vida_e[[#This Row],[a.	Quantas horas no total você gasta sentado durante um dia de semana? ]:[b.	Quantas horas no total você gasta sentado durante um dia de fim de semana?]])</f>
        <v>12</v>
      </c>
      <c r="AH54" s="1">
        <f>_2022___Atividade_física__sintomas_de_ansiedade_e_depressão_e_qualidade_de_vida_e[[#This Row],[AFV por semana]]+_2022___Atividade_física__sintomas_de_ansiedade_e_depressão_e_qualidade_de_vida_e[[#This Row],[Média AFM na semana]]</f>
        <v>296</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54">
        <v>0</v>
      </c>
      <c r="BF54">
        <v>0</v>
      </c>
      <c r="BG54">
        <v>0</v>
      </c>
      <c r="BH54">
        <v>0</v>
      </c>
      <c r="BI54">
        <v>1</v>
      </c>
      <c r="BJ54">
        <v>0</v>
      </c>
      <c r="BK54">
        <v>1</v>
      </c>
      <c r="BL54">
        <v>1</v>
      </c>
      <c r="BM54">
        <v>0</v>
      </c>
      <c r="BN54">
        <v>0</v>
      </c>
      <c r="BO54">
        <v>0</v>
      </c>
      <c r="BP54">
        <v>0</v>
      </c>
      <c r="BQ54">
        <v>0</v>
      </c>
      <c r="BR54">
        <v>0</v>
      </c>
      <c r="BS54">
        <v>0</v>
      </c>
      <c r="BT54">
        <v>0</v>
      </c>
      <c r="BU54">
        <v>0</v>
      </c>
      <c r="BV54">
        <v>0</v>
      </c>
      <c r="BW54">
        <v>0</v>
      </c>
      <c r="BX54">
        <v>2</v>
      </c>
      <c r="BY54">
        <f>_2022___Atividade_física__sintomas_de_ansiedade_e_depressão_e_qualidade_de_vida_e[[#This Row],[_18]]</f>
        <v>0</v>
      </c>
      <c r="BZ54">
        <v>0</v>
      </c>
      <c r="CA54">
        <v>0</v>
      </c>
      <c r="CB54" s="1">
        <f>SUM(BE54:BV54,_2022___Atividade_física__sintomas_de_ansiedade_e_depressão_e_qualidade_de_vida_e[[#This Row],[18 considerar essa]:[_20]])</f>
        <v>3</v>
      </c>
      <c r="CC54">
        <v>2</v>
      </c>
      <c r="CD54">
        <v>1</v>
      </c>
      <c r="CE54">
        <v>3</v>
      </c>
      <c r="CF54">
        <v>3</v>
      </c>
      <c r="CG54">
        <v>3</v>
      </c>
      <c r="CH54">
        <v>3</v>
      </c>
      <c r="CI54">
        <v>3</v>
      </c>
      <c r="CJ54">
        <v>3</v>
      </c>
      <c r="CK54">
        <v>3</v>
      </c>
      <c r="CL54">
        <v>3</v>
      </c>
      <c r="CM54">
        <v>3</v>
      </c>
      <c r="CN54">
        <v>3</v>
      </c>
      <c r="CO54">
        <v>2</v>
      </c>
      <c r="CP54">
        <v>2</v>
      </c>
      <c r="CQ54">
        <v>2</v>
      </c>
      <c r="CR54">
        <v>2</v>
      </c>
      <c r="CS54">
        <v>2</v>
      </c>
      <c r="CT54">
        <v>2</v>
      </c>
      <c r="CU54">
        <v>2</v>
      </c>
      <c r="CV54">
        <v>1</v>
      </c>
      <c r="CW54">
        <v>2</v>
      </c>
      <c r="CX54">
        <v>1</v>
      </c>
      <c r="CY54">
        <v>2</v>
      </c>
      <c r="CZ54">
        <v>5</v>
      </c>
      <c r="DA54">
        <v>6</v>
      </c>
      <c r="DB54">
        <v>2</v>
      </c>
      <c r="DC54">
        <v>2</v>
      </c>
      <c r="DD54">
        <v>5</v>
      </c>
      <c r="DE54">
        <v>5</v>
      </c>
      <c r="DF54">
        <v>2</v>
      </c>
      <c r="DG54">
        <v>4</v>
      </c>
      <c r="DH54">
        <v>5</v>
      </c>
      <c r="DI54">
        <v>5</v>
      </c>
      <c r="DJ54">
        <v>1</v>
      </c>
      <c r="DK54">
        <v>5</v>
      </c>
      <c r="DL54">
        <v>2</v>
      </c>
      <c r="DM54">
        <f>IF(CC54=1,5,IF(CC54=2,4.4,IF(CC54=3,3.4,IF(CC54=4,2,IF(CC54=5,1,IF(CC54&gt;5,"Inválido",0))))))</f>
        <v>4.4000000000000004</v>
      </c>
      <c r="DN54">
        <f>IF(CD54&gt;5,"Inválido",CD54)</f>
        <v>1</v>
      </c>
      <c r="DO54" s="7">
        <f>IF(CE54&gt;3,"Inválido",CE54)</f>
        <v>3</v>
      </c>
      <c r="DP54" s="7">
        <f>IF(CF54&gt;3,"Inválido",CF54)</f>
        <v>3</v>
      </c>
      <c r="DQ54" s="6">
        <f>IF(CG54&gt;3,"Inválido",CG54)</f>
        <v>3</v>
      </c>
      <c r="DR54" s="6">
        <f>IF(CH54&gt;3,"Inválido",CH54)</f>
        <v>3</v>
      </c>
      <c r="DS54" s="6">
        <f>IF(CI54&gt;3,"Inválido",CI54)</f>
        <v>3</v>
      </c>
      <c r="DT54" s="6">
        <f>IF(CJ54&gt;3,"Inválido",CJ54)</f>
        <v>3</v>
      </c>
      <c r="DU54" s="6">
        <f>IF(CK54&gt;3,"Inválido",CK54)</f>
        <v>3</v>
      </c>
      <c r="DV54" s="6">
        <f>IF(CL54&gt;3,"Inválido",CL54)</f>
        <v>3</v>
      </c>
      <c r="DW54" s="6">
        <f>IF(CM54&gt;3,"Inválido",CM54)</f>
        <v>3</v>
      </c>
      <c r="DX54" s="6">
        <f>IF(CN54&gt;3,"Inválido",CN54)</f>
        <v>3</v>
      </c>
      <c r="DY54" s="8">
        <f>IF(CO54&gt;5, "INVALIDO",CO54)</f>
        <v>2</v>
      </c>
      <c r="DZ54" s="8">
        <f>IF(CP54&gt;5, "INVALIDO",CP54)</f>
        <v>2</v>
      </c>
      <c r="EA54" s="8">
        <f>IF(CQ54&gt;5, "INVALIDO",CQ54)</f>
        <v>2</v>
      </c>
      <c r="EB54" s="8">
        <f>IF(CR54&gt;5, "INVALIDO",CR54)</f>
        <v>2</v>
      </c>
      <c r="EC54" s="7">
        <f>IF(CR54&gt;5, "INVALIDO",CR54)</f>
        <v>2</v>
      </c>
      <c r="ED5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5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54">
        <f>IF(CC54=1,5,IF(CC54=2,4,IF(CC54=3,3,IF(CC54=4,2,IF(CC54=5,1,IF(CC54&gt;5,"Inválido",0))))))</f>
        <v>4</v>
      </c>
      <c r="EG54">
        <f>IF(CW54=1,6,IF(CW54=2,5.4,IF(CW54=3,4.2,IF(CW54=4,3.1,IF(CW54=5,2.2,IF(CW54=6,1,IF(CW54&gt;6,"Inválido",0)))))))</f>
        <v>5.4</v>
      </c>
      <c r="EH54">
        <f>IF(AND(CX54=1,CW54=1),6,IF(AND(CX54=1,CW54&lt;7),5,IF(AND(CX54&gt;1,CW54=1),"Inválido",IF(AND(CX54=2,CW54&lt;7),4,IF(AND(CX54=3,CW54&lt;7),3,IF(AND(CX54=4,CW54&lt;7),2,IF(AND(CX54=5,CW54&lt;7),1,0)))))))</f>
        <v>5</v>
      </c>
      <c r="EI54">
        <f>IF(CV54=1,6,IF(CV54=2,5,IF(CV54=3,3,IF(CV54=4,3,IF(CV54=5,2,IF(CV54=6,1,IF(CV54&gt;6,"iNVÁLIDO",0)))))))</f>
        <v>6</v>
      </c>
      <c r="EJ54" s="7">
        <f>IF(CZ54&gt;6,"Inválido",CZ54)</f>
        <v>5</v>
      </c>
      <c r="EK54" s="7">
        <f>IF(DA54&gt;6,"Inválido",DA54)</f>
        <v>6</v>
      </c>
      <c r="EL54">
        <f>IF(DB54=1,6,IF(DB54=2,5,IF(DB54=3,3,IF(DB54=4,3,IF(DB54=5,2,IF(DB54=6,1,IF(DB54&gt;6,"iNVÁLIDO",0)))))))</f>
        <v>5</v>
      </c>
      <c r="EM54">
        <f>IF(DC54=1,6,IF(DC54=2,5,IF(DC54=3,3,IF(DC54=4,3,IF(DC54=5,2,IF(DC54=6,1,IF(DC54&gt;6,"iNVÁLIDO",0)))))))</f>
        <v>5</v>
      </c>
      <c r="EN54" s="7">
        <f>IF(DD54&gt;6,"Inválido",DD54)</f>
        <v>5</v>
      </c>
      <c r="EO54">
        <f>IF(DE54&gt;6,"Inválido",DE54)</f>
        <v>5</v>
      </c>
      <c r="EP54">
        <f>IF(DF54=1,6,IF(DF54=2,5,IF(DF54=3,3,IF(DF54=4,3,IF(DF54=5,2,IF(DF54=6,1,IF(DF54&gt;6,"iNVÁLIDO",0)))))))</f>
        <v>5</v>
      </c>
      <c r="EQ54" s="7">
        <f>IF(DG54&gt;6,"Inválido",DG54)</f>
        <v>4</v>
      </c>
      <c r="ER54">
        <f>IF(DH54&gt;5,"Inválido",DH54)</f>
        <v>5</v>
      </c>
      <c r="ES54">
        <f>IF(DI54&gt;5,"Inválido",DI54)</f>
        <v>5</v>
      </c>
      <c r="ET54">
        <f>IF(DJ54=1,5,IF(DJ54=2,4,IF(DJ54=3,3,IF(DJ54=4,2,IF(DJ54=5,1,IF(DJ54&gt;5,"Inválido",0))))))</f>
        <v>5</v>
      </c>
      <c r="EU54">
        <f>IF(DK54&gt;5,"Inválido",DK54)</f>
        <v>5</v>
      </c>
      <c r="EV54">
        <f>IF(DL54=1,5,IF(DL54=2,4,IF(DL54=3,3,IF(DL54=4,2,IF(DL54=5,1,IF(DL54&gt;5,"Inválido",0))))))</f>
        <v>4</v>
      </c>
      <c r="EW54" s="7">
        <f>SUM(DO54,DP54,DQ54,DR54,DS54,DT54,DU54,DV54,DW54,DX54)</f>
        <v>30</v>
      </c>
      <c r="EX54" s="7">
        <f>(EW54-10)/20*100</f>
        <v>100</v>
      </c>
      <c r="EY54">
        <f>SUM(DY54,DZ54,EA54,EB54)</f>
        <v>8</v>
      </c>
      <c r="EZ54">
        <f>(_2022___Atividade_física__sintomas_de_ansiedade_e_depressão_e_qualidade_de_vida_e[[#This Row],[Aspecto físico]]-4)/4*100</f>
        <v>100</v>
      </c>
      <c r="FA54">
        <f>SUM(EG54,EH54)</f>
        <v>10.4</v>
      </c>
      <c r="FB54">
        <f>(FA54-2)/10*100</f>
        <v>84.000000000000014</v>
      </c>
      <c r="FC54">
        <f>SUM(DM54,ES54,ET54,EU54,EV54)</f>
        <v>23.4</v>
      </c>
      <c r="FD54" s="7">
        <f>(FC54-5)/20*100</f>
        <v>92</v>
      </c>
      <c r="FE54">
        <f>SUM(EI54,EM54,EO54,EQ54)</f>
        <v>20</v>
      </c>
      <c r="FF54" s="7">
        <f>(FE54-4)/20*100</f>
        <v>80</v>
      </c>
      <c r="FG54">
        <f>SUM(EF54,ER54)</f>
        <v>9</v>
      </c>
      <c r="FH54">
        <f>(FG54-2)/8*100</f>
        <v>87.5</v>
      </c>
      <c r="FI54">
        <f>SUM(EC54,ED54,EE54)</f>
        <v>6</v>
      </c>
      <c r="FJ54" s="7">
        <f>(FI54-3)/3*100</f>
        <v>100</v>
      </c>
      <c r="FK54">
        <f>SUM(EJ54,EK54,EL54,EN54,EP54)</f>
        <v>26</v>
      </c>
      <c r="FL54">
        <f>(FK54-5)/25*100</f>
        <v>84</v>
      </c>
      <c r="FM54">
        <f t="shared" si="0"/>
        <v>1</v>
      </c>
      <c r="FN54" s="7">
        <f t="shared" si="1"/>
        <v>94</v>
      </c>
      <c r="FO54" s="7">
        <f t="shared" si="2"/>
        <v>87.875</v>
      </c>
    </row>
    <row r="55" spans="1:171" ht="15" thickBot="1" x14ac:dyDescent="0.35">
      <c r="A55" t="s">
        <v>630</v>
      </c>
      <c r="B55" t="s">
        <v>631</v>
      </c>
      <c r="C55" t="s">
        <v>68</v>
      </c>
      <c r="D55" s="5">
        <v>28764</v>
      </c>
      <c r="E55" s="5">
        <v>44682</v>
      </c>
      <c r="F55" s="1">
        <f>DATEDIF(D54,E54,"Y")</f>
        <v>34</v>
      </c>
      <c r="G55">
        <v>2</v>
      </c>
      <c r="H55">
        <v>1</v>
      </c>
      <c r="I55" t="s">
        <v>269</v>
      </c>
      <c r="J55">
        <v>2</v>
      </c>
      <c r="K55">
        <v>2</v>
      </c>
      <c r="L55" t="s">
        <v>632</v>
      </c>
      <c r="M55" s="1">
        <v>2</v>
      </c>
      <c r="N55">
        <v>1</v>
      </c>
      <c r="O55">
        <v>1</v>
      </c>
      <c r="P55" t="s">
        <v>81</v>
      </c>
      <c r="Q55" s="16">
        <v>2</v>
      </c>
      <c r="R55">
        <v>2</v>
      </c>
      <c r="S55">
        <v>2</v>
      </c>
      <c r="T55">
        <v>1</v>
      </c>
      <c r="U55" t="s">
        <v>76</v>
      </c>
      <c r="V55">
        <v>0</v>
      </c>
      <c r="W55">
        <v>0</v>
      </c>
      <c r="X5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55">
        <v>0</v>
      </c>
      <c r="Z55">
        <v>0</v>
      </c>
      <c r="AA5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55">
        <v>0</v>
      </c>
      <c r="AC55">
        <v>0</v>
      </c>
      <c r="AD5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5">
        <v>7</v>
      </c>
      <c r="AF55">
        <v>19</v>
      </c>
      <c r="AG55" s="1">
        <f>AVERAGE(_2022___Atividade_física__sintomas_de_ansiedade_e_depressão_e_qualidade_de_vida_e[[#This Row],[a.	Quantas horas no total você gasta sentado durante um dia de semana? ]:[b.	Quantas horas no total você gasta sentado durante um dia de fim de semana?]])</f>
        <v>13</v>
      </c>
      <c r="AH55" s="1">
        <f>_2022___Atividade_física__sintomas_de_ansiedade_e_depressão_e_qualidade_de_vida_e[[#This Row],[AFV por semana]]+_2022___Atividade_física__sintomas_de_ansiedade_e_depressão_e_qualidade_de_vida_e[[#This Row],[Média AFM na semana]]</f>
        <v>0</v>
      </c>
      <c r="AI55">
        <v>2</v>
      </c>
      <c r="AJ55">
        <v>3</v>
      </c>
      <c r="AK55">
        <v>2</v>
      </c>
      <c r="AL55">
        <v>3</v>
      </c>
      <c r="AM55">
        <v>3</v>
      </c>
      <c r="AN55">
        <v>3</v>
      </c>
      <c r="AO55">
        <v>3</v>
      </c>
      <c r="AP55">
        <v>3</v>
      </c>
      <c r="AQ55">
        <v>2</v>
      </c>
      <c r="AR55">
        <v>3</v>
      </c>
      <c r="AS55">
        <v>2</v>
      </c>
      <c r="AT55">
        <v>3</v>
      </c>
      <c r="AU55">
        <v>3</v>
      </c>
      <c r="AV55">
        <v>2</v>
      </c>
      <c r="AW55">
        <v>2</v>
      </c>
      <c r="AX55">
        <v>3</v>
      </c>
      <c r="AY55">
        <v>3</v>
      </c>
      <c r="AZ55">
        <v>3</v>
      </c>
      <c r="BA55">
        <v>2</v>
      </c>
      <c r="BB55">
        <v>2</v>
      </c>
      <c r="BC55">
        <v>3</v>
      </c>
      <c r="BD5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55</v>
      </c>
      <c r="BE55">
        <v>2</v>
      </c>
      <c r="BF55">
        <v>1</v>
      </c>
      <c r="BG55">
        <v>1</v>
      </c>
      <c r="BH55">
        <v>1</v>
      </c>
      <c r="BI55">
        <v>2</v>
      </c>
      <c r="BJ55">
        <v>2</v>
      </c>
      <c r="BK55">
        <v>1</v>
      </c>
      <c r="BL55">
        <v>2</v>
      </c>
      <c r="BM55">
        <v>0</v>
      </c>
      <c r="BN55">
        <v>1</v>
      </c>
      <c r="BO55">
        <v>2</v>
      </c>
      <c r="BP55">
        <v>1</v>
      </c>
      <c r="BQ55">
        <v>2</v>
      </c>
      <c r="BR55">
        <v>1</v>
      </c>
      <c r="BS55">
        <v>2</v>
      </c>
      <c r="BT55">
        <v>2</v>
      </c>
      <c r="BU55">
        <v>3</v>
      </c>
      <c r="BV55">
        <v>2</v>
      </c>
      <c r="BW55">
        <v>0</v>
      </c>
      <c r="BX55">
        <v>2</v>
      </c>
      <c r="BY55">
        <f>_2022___Atividade_física__sintomas_de_ansiedade_e_depressão_e_qualidade_de_vida_e[[#This Row],[_18]]</f>
        <v>0</v>
      </c>
      <c r="BZ55">
        <v>1</v>
      </c>
      <c r="CA55">
        <v>2</v>
      </c>
      <c r="CB55" s="1">
        <f>SUM(BE55:BV55,_2022___Atividade_física__sintomas_de_ansiedade_e_depressão_e_qualidade_de_vida_e[[#This Row],[18 considerar essa]:[_20]])</f>
        <v>31</v>
      </c>
      <c r="CC55">
        <v>5</v>
      </c>
      <c r="CD55">
        <v>5</v>
      </c>
      <c r="CE55">
        <v>1</v>
      </c>
      <c r="CF55">
        <v>1</v>
      </c>
      <c r="CG55">
        <v>2</v>
      </c>
      <c r="CH55">
        <v>1</v>
      </c>
      <c r="CI55">
        <v>1</v>
      </c>
      <c r="CJ55">
        <v>1</v>
      </c>
      <c r="CK55">
        <v>1</v>
      </c>
      <c r="CL55">
        <v>1</v>
      </c>
      <c r="CM55">
        <v>1</v>
      </c>
      <c r="CN55">
        <v>3</v>
      </c>
      <c r="CO55">
        <v>1</v>
      </c>
      <c r="CP55">
        <v>1</v>
      </c>
      <c r="CQ55">
        <v>1</v>
      </c>
      <c r="CR55">
        <v>1</v>
      </c>
      <c r="CS55">
        <v>1</v>
      </c>
      <c r="CT55">
        <v>1</v>
      </c>
      <c r="CU55">
        <v>1</v>
      </c>
      <c r="CV55">
        <v>4</v>
      </c>
      <c r="CW55">
        <v>6</v>
      </c>
      <c r="CX55">
        <v>5</v>
      </c>
      <c r="CY55">
        <v>4</v>
      </c>
      <c r="CZ55">
        <v>1</v>
      </c>
      <c r="DA55">
        <v>1</v>
      </c>
      <c r="DB55">
        <v>4</v>
      </c>
      <c r="DC55">
        <v>4</v>
      </c>
      <c r="DD55">
        <v>1</v>
      </c>
      <c r="DE55">
        <v>1</v>
      </c>
      <c r="DF55">
        <v>4</v>
      </c>
      <c r="DG55">
        <v>1</v>
      </c>
      <c r="DH55">
        <v>4</v>
      </c>
      <c r="DI55">
        <v>1</v>
      </c>
      <c r="DJ55">
        <v>3</v>
      </c>
      <c r="DK55">
        <v>1</v>
      </c>
      <c r="DL55">
        <v>3</v>
      </c>
      <c r="DM55">
        <f>IF(CC55=1,5,IF(CC55=2,4.4,IF(CC55=3,3.4,IF(CC55=4,2,IF(CC55=5,1,IF(CC55&gt;5,"Inválido",0))))))</f>
        <v>1</v>
      </c>
      <c r="DN55">
        <f>IF(CD55&gt;5,"Inválido",CD55)</f>
        <v>5</v>
      </c>
      <c r="DO55" s="7">
        <f>IF(CE55&gt;3,"Inválido",CE55)</f>
        <v>1</v>
      </c>
      <c r="DP55" s="7">
        <f>IF(CF55&gt;3,"Inválido",CF55)</f>
        <v>1</v>
      </c>
      <c r="DQ55" s="6">
        <f>IF(CG55&gt;3,"Inválido",CG55)</f>
        <v>2</v>
      </c>
      <c r="DR55" s="6">
        <f>IF(CH55&gt;3,"Inválido",CH55)</f>
        <v>1</v>
      </c>
      <c r="DS55" s="6">
        <f>IF(CI55&gt;3,"Inválido",CI55)</f>
        <v>1</v>
      </c>
      <c r="DT55" s="6">
        <f>IF(CJ55&gt;3,"Inválido",CJ55)</f>
        <v>1</v>
      </c>
      <c r="DU55" s="6">
        <f>IF(CK55&gt;3,"Inválido",CK55)</f>
        <v>1</v>
      </c>
      <c r="DV55" s="6">
        <f>IF(CL55&gt;3,"Inválido",CL55)</f>
        <v>1</v>
      </c>
      <c r="DW55" s="6">
        <f>IF(CM55&gt;3,"Inválido",CM55)</f>
        <v>1</v>
      </c>
      <c r="DX55" s="6">
        <f>IF(CN55&gt;3,"Inválido",CN55)</f>
        <v>3</v>
      </c>
      <c r="DY55" s="8">
        <f>IF(CO55&gt;5, "INVALIDO",CO55)</f>
        <v>1</v>
      </c>
      <c r="DZ55" s="8">
        <f>IF(CP55&gt;5, "INVALIDO",CP55)</f>
        <v>1</v>
      </c>
      <c r="EA55" s="8">
        <f>IF(CQ55&gt;5, "INVALIDO",CQ55)</f>
        <v>1</v>
      </c>
      <c r="EB55" s="8">
        <f>IF(CR55&gt;5, "INVALIDO",CR55)</f>
        <v>1</v>
      </c>
      <c r="EC55" s="7">
        <f>IF(CR55&gt;5, "INVALIDO",CR55)</f>
        <v>1</v>
      </c>
      <c r="ED5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5">
        <f>IF(CC55=1,5,IF(CC55=2,4,IF(CC55=3,3,IF(CC55=4,2,IF(CC55=5,1,IF(CC55&gt;5,"Inválido",0))))))</f>
        <v>1</v>
      </c>
      <c r="EG55">
        <f>IF(CW55=1,6,IF(CW55=2,5.4,IF(CW55=3,4.2,IF(CW55=4,3.1,IF(CW55=5,2.2,IF(CW55=6,1,IF(CW55&gt;6,"Inválido",0)))))))</f>
        <v>1</v>
      </c>
      <c r="EH55">
        <f>IF(AND(CX55=1,CW55=1),6,IF(AND(CX55=1,CW55&lt;7),5,IF(AND(CX55&gt;1,CW55=1),"Inválido",IF(AND(CX55=2,CW55&lt;7),4,IF(AND(CX55=3,CW55&lt;7),3,IF(AND(CX55=4,CW55&lt;7),2,IF(AND(CX55=5,CW55&lt;7),1,0)))))))</f>
        <v>1</v>
      </c>
      <c r="EI55">
        <f>IF(CV55=1,6,IF(CV55=2,5,IF(CV55=3,3,IF(CV55=4,3,IF(CV55=5,2,IF(CV55=6,1,IF(CV55&gt;6,"iNVÁLIDO",0)))))))</f>
        <v>3</v>
      </c>
      <c r="EJ55" s="7">
        <f>IF(CZ55&gt;6,"Inválido",CZ55)</f>
        <v>1</v>
      </c>
      <c r="EK55" s="7">
        <f>IF(DA55&gt;6,"Inválido",DA55)</f>
        <v>1</v>
      </c>
      <c r="EL55">
        <f>IF(DB55=1,6,IF(DB55=2,5,IF(DB55=3,3,IF(DB55=4,3,IF(DB55=5,2,IF(DB55=6,1,IF(DB55&gt;6,"iNVÁLIDO",0)))))))</f>
        <v>3</v>
      </c>
      <c r="EM55">
        <f>IF(DC55=1,6,IF(DC55=2,5,IF(DC55=3,3,IF(DC55=4,3,IF(DC55=5,2,IF(DC55=6,1,IF(DC55&gt;6,"iNVÁLIDO",0)))))))</f>
        <v>3</v>
      </c>
      <c r="EN55" s="7">
        <f>IF(DD55&gt;6,"Inválido",DD55)</f>
        <v>1</v>
      </c>
      <c r="EO55">
        <f>IF(DE55&gt;6,"Inválido",DE55)</f>
        <v>1</v>
      </c>
      <c r="EP55">
        <f>IF(DF55=1,6,IF(DF55=2,5,IF(DF55=3,3,IF(DF55=4,3,IF(DF55=5,2,IF(DF55=6,1,IF(DF55&gt;6,"iNVÁLIDO",0)))))))</f>
        <v>3</v>
      </c>
      <c r="EQ55" s="7">
        <f>IF(DG55&gt;6,"Inválido",DG55)</f>
        <v>1</v>
      </c>
      <c r="ER55">
        <f>IF(DH55&gt;5,"Inválido",DH55)</f>
        <v>4</v>
      </c>
      <c r="ES55">
        <f>IF(DI55&gt;5,"Inválido",DI55)</f>
        <v>1</v>
      </c>
      <c r="ET55">
        <f>IF(DJ55=1,5,IF(DJ55=2,4,IF(DJ55=3,3,IF(DJ55=4,2,IF(DJ55=5,1,IF(DJ55&gt;5,"Inválido",0))))))</f>
        <v>3</v>
      </c>
      <c r="EU55">
        <f>IF(DK55&gt;5,"Inválido",DK55)</f>
        <v>1</v>
      </c>
      <c r="EV55">
        <f>IF(DL55=1,5,IF(DL55=2,4,IF(DL55=3,3,IF(DL55=4,2,IF(DL55=5,1,IF(DL55&gt;5,"Inválido",0))))))</f>
        <v>3</v>
      </c>
      <c r="EW55" s="7">
        <f>SUM(DO55,DP55,DQ55,DR55,DS55,DT55,DU55,DV55,DW55,DX55)</f>
        <v>13</v>
      </c>
      <c r="EX55" s="7">
        <f>(EW55-10)/20*100</f>
        <v>15</v>
      </c>
      <c r="EY55">
        <f>SUM(DY55,DZ55,EA55,EB55)</f>
        <v>4</v>
      </c>
      <c r="EZ55">
        <f>(_2022___Atividade_física__sintomas_de_ansiedade_e_depressão_e_qualidade_de_vida_e[[#This Row],[Aspecto físico]]-4)/4*100</f>
        <v>0</v>
      </c>
      <c r="FA55">
        <f>SUM(EG55,EH55)</f>
        <v>2</v>
      </c>
      <c r="FB55">
        <f>(FA55-2)/10*100</f>
        <v>0</v>
      </c>
      <c r="FC55">
        <f>SUM(DM55,ES55,ET55,EU55,EV55)</f>
        <v>9</v>
      </c>
      <c r="FD55" s="7">
        <f>(FC55-5)/20*100</f>
        <v>20</v>
      </c>
      <c r="FE55">
        <f>SUM(EI55,EM55,EO55,EQ55)</f>
        <v>8</v>
      </c>
      <c r="FF55" s="7">
        <f>(FE55-4)/20*100</f>
        <v>20</v>
      </c>
      <c r="FG55">
        <f>SUM(EF55,ER55)</f>
        <v>5</v>
      </c>
      <c r="FH55">
        <f>(FG55-2)/8*100</f>
        <v>37.5</v>
      </c>
      <c r="FI55">
        <f>SUM(EC55,ED55,EE55)</f>
        <v>3</v>
      </c>
      <c r="FJ55" s="7">
        <f>(FI55-3)/3*100</f>
        <v>0</v>
      </c>
      <c r="FK55">
        <f>SUM(EJ55,EK55,EL55,EN55,EP55)</f>
        <v>9</v>
      </c>
      <c r="FL55">
        <f>(FK55-5)/25*100</f>
        <v>16</v>
      </c>
      <c r="FM55">
        <f t="shared" si="0"/>
        <v>5</v>
      </c>
      <c r="FN55" s="7">
        <f t="shared" si="1"/>
        <v>8.75</v>
      </c>
      <c r="FO55" s="7">
        <f t="shared" si="2"/>
        <v>18.375</v>
      </c>
    </row>
    <row r="56" spans="1:171" ht="15" thickBot="1" x14ac:dyDescent="0.35">
      <c r="A56" t="s">
        <v>633</v>
      </c>
      <c r="B56" t="s">
        <v>634</v>
      </c>
      <c r="C56" t="s">
        <v>68</v>
      </c>
      <c r="D56" s="5">
        <v>37833</v>
      </c>
      <c r="E56" s="5">
        <v>44682</v>
      </c>
      <c r="F56" s="1">
        <f>DATEDIF(D55,E55,"Y")</f>
        <v>43</v>
      </c>
      <c r="G56">
        <v>2</v>
      </c>
      <c r="H56">
        <v>1</v>
      </c>
      <c r="I56" t="s">
        <v>276</v>
      </c>
      <c r="J56">
        <v>3</v>
      </c>
      <c r="K56">
        <v>3</v>
      </c>
      <c r="L56" t="s">
        <v>100</v>
      </c>
      <c r="M56" s="1">
        <v>1</v>
      </c>
      <c r="N56">
        <v>1</v>
      </c>
      <c r="O56">
        <v>1</v>
      </c>
      <c r="P56" t="s">
        <v>81</v>
      </c>
      <c r="Q56" s="16">
        <v>1</v>
      </c>
      <c r="R56">
        <v>1</v>
      </c>
      <c r="S56">
        <v>1</v>
      </c>
      <c r="T56">
        <v>1</v>
      </c>
      <c r="U56" t="s">
        <v>115</v>
      </c>
      <c r="V56">
        <v>0</v>
      </c>
      <c r="W56">
        <v>0</v>
      </c>
      <c r="X5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56">
        <v>0</v>
      </c>
      <c r="Z56">
        <v>0</v>
      </c>
      <c r="AA5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56">
        <v>0</v>
      </c>
      <c r="AC56">
        <v>0</v>
      </c>
      <c r="AD5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6">
        <v>10</v>
      </c>
      <c r="AF56">
        <v>17</v>
      </c>
      <c r="AG56" s="1">
        <f>AVERAGE(_2022___Atividade_física__sintomas_de_ansiedade_e_depressão_e_qualidade_de_vida_e[[#This Row],[a.	Quantas horas no total você gasta sentado durante um dia de semana? ]:[b.	Quantas horas no total você gasta sentado durante um dia de fim de semana?]])</f>
        <v>13.5</v>
      </c>
      <c r="AH56" s="1">
        <f>_2022___Atividade_física__sintomas_de_ansiedade_e_depressão_e_qualidade_de_vida_e[[#This Row],[AFV por semana]]+_2022___Atividade_física__sintomas_de_ansiedade_e_depressão_e_qualidade_de_vida_e[[#This Row],[Média AFM na semana]]</f>
        <v>0</v>
      </c>
      <c r="AI56">
        <v>0</v>
      </c>
      <c r="AJ56">
        <v>3</v>
      </c>
      <c r="AK56">
        <v>0</v>
      </c>
      <c r="AL56">
        <v>2</v>
      </c>
      <c r="AM56">
        <v>3</v>
      </c>
      <c r="AN56">
        <v>3</v>
      </c>
      <c r="AO56">
        <v>3</v>
      </c>
      <c r="AP56">
        <v>3</v>
      </c>
      <c r="AQ56">
        <v>2</v>
      </c>
      <c r="AR56">
        <v>3</v>
      </c>
      <c r="AS56">
        <v>2</v>
      </c>
      <c r="AT56">
        <v>2</v>
      </c>
      <c r="AU56">
        <v>1</v>
      </c>
      <c r="AV56">
        <v>3</v>
      </c>
      <c r="AW56">
        <v>3</v>
      </c>
      <c r="AX56">
        <v>0</v>
      </c>
      <c r="AY56">
        <v>3</v>
      </c>
      <c r="AZ56">
        <v>3</v>
      </c>
      <c r="BA56">
        <v>3</v>
      </c>
      <c r="BB56">
        <v>0</v>
      </c>
      <c r="BC56">
        <v>0</v>
      </c>
      <c r="BD5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42</v>
      </c>
      <c r="BE56">
        <v>3</v>
      </c>
      <c r="BF56">
        <v>0</v>
      </c>
      <c r="BG56">
        <v>0</v>
      </c>
      <c r="BH56">
        <v>2</v>
      </c>
      <c r="BI56">
        <v>0</v>
      </c>
      <c r="BJ56">
        <v>3</v>
      </c>
      <c r="BK56">
        <v>0</v>
      </c>
      <c r="BL56">
        <v>2</v>
      </c>
      <c r="BM56">
        <v>0</v>
      </c>
      <c r="BN56">
        <v>2</v>
      </c>
      <c r="BO56">
        <v>2</v>
      </c>
      <c r="BP56">
        <v>2</v>
      </c>
      <c r="BQ56">
        <v>0</v>
      </c>
      <c r="BR56">
        <v>0</v>
      </c>
      <c r="BS56">
        <v>3</v>
      </c>
      <c r="BT56">
        <v>1</v>
      </c>
      <c r="BU56">
        <v>3</v>
      </c>
      <c r="BV56">
        <v>2</v>
      </c>
      <c r="BW56">
        <v>3</v>
      </c>
      <c r="BX56">
        <v>2</v>
      </c>
      <c r="BY56">
        <f>_2022___Atividade_física__sintomas_de_ansiedade_e_depressão_e_qualidade_de_vida_e[[#This Row],[_18]]</f>
        <v>3</v>
      </c>
      <c r="BZ56">
        <v>1</v>
      </c>
      <c r="CA56">
        <v>2</v>
      </c>
      <c r="CB56" s="1">
        <f>SUM(BE56:BV56,_2022___Atividade_física__sintomas_de_ansiedade_e_depressão_e_qualidade_de_vida_e[[#This Row],[18 considerar essa]:[_20]])</f>
        <v>31</v>
      </c>
      <c r="CC56">
        <v>4</v>
      </c>
      <c r="CD56">
        <v>5</v>
      </c>
      <c r="CE56">
        <v>1</v>
      </c>
      <c r="CF56">
        <v>3</v>
      </c>
      <c r="CG56">
        <v>2</v>
      </c>
      <c r="CH56">
        <v>3</v>
      </c>
      <c r="CI56">
        <v>1</v>
      </c>
      <c r="CJ56">
        <v>1</v>
      </c>
      <c r="CK56">
        <v>2</v>
      </c>
      <c r="CL56">
        <v>3</v>
      </c>
      <c r="CM56">
        <v>2</v>
      </c>
      <c r="CN56">
        <v>1</v>
      </c>
      <c r="CO56">
        <v>1</v>
      </c>
      <c r="CP56">
        <v>1</v>
      </c>
      <c r="CQ56">
        <v>1</v>
      </c>
      <c r="CR56">
        <v>1</v>
      </c>
      <c r="CS56">
        <v>1</v>
      </c>
      <c r="CT56">
        <v>1</v>
      </c>
      <c r="CU56">
        <v>1</v>
      </c>
      <c r="CV56">
        <v>5</v>
      </c>
      <c r="CW56">
        <v>6</v>
      </c>
      <c r="CX56">
        <v>5</v>
      </c>
      <c r="CY56">
        <v>6</v>
      </c>
      <c r="CZ56">
        <v>2</v>
      </c>
      <c r="DA56">
        <v>1</v>
      </c>
      <c r="DB56">
        <v>6</v>
      </c>
      <c r="DC56">
        <v>6</v>
      </c>
      <c r="DD56">
        <v>1</v>
      </c>
      <c r="DE56">
        <v>1</v>
      </c>
      <c r="DF56">
        <v>5</v>
      </c>
      <c r="DG56">
        <v>1</v>
      </c>
      <c r="DH56">
        <v>1</v>
      </c>
      <c r="DI56">
        <v>1</v>
      </c>
      <c r="DJ56">
        <v>5</v>
      </c>
      <c r="DK56">
        <v>3</v>
      </c>
      <c r="DL56">
        <v>5</v>
      </c>
      <c r="DM56">
        <f>IF(CC56=1,5,IF(CC56=2,4.4,IF(CC56=3,3.4,IF(CC56=4,2,IF(CC56=5,1,IF(CC56&gt;5,"Inválido",0))))))</f>
        <v>2</v>
      </c>
      <c r="DN56">
        <f>IF(CD56&gt;5,"Inválido",CD56)</f>
        <v>5</v>
      </c>
      <c r="DO56" s="7">
        <f>IF(CE56&gt;3,"Inválido",CE56)</f>
        <v>1</v>
      </c>
      <c r="DP56" s="7">
        <f>IF(CF56&gt;3,"Inválido",CF56)</f>
        <v>3</v>
      </c>
      <c r="DQ56" s="6">
        <f>IF(CG56&gt;3,"Inválido",CG56)</f>
        <v>2</v>
      </c>
      <c r="DR56" s="6">
        <f>IF(CH56&gt;3,"Inválido",CH56)</f>
        <v>3</v>
      </c>
      <c r="DS56" s="6">
        <f>IF(CI56&gt;3,"Inválido",CI56)</f>
        <v>1</v>
      </c>
      <c r="DT56" s="6">
        <f>IF(CJ56&gt;3,"Inválido",CJ56)</f>
        <v>1</v>
      </c>
      <c r="DU56" s="6">
        <f>IF(CK56&gt;3,"Inválido",CK56)</f>
        <v>2</v>
      </c>
      <c r="DV56" s="6">
        <f>IF(CL56&gt;3,"Inválido",CL56)</f>
        <v>3</v>
      </c>
      <c r="DW56" s="6">
        <f>IF(CM56&gt;3,"Inválido",CM56)</f>
        <v>2</v>
      </c>
      <c r="DX56" s="6">
        <f>IF(CN56&gt;3,"Inválido",CN56)</f>
        <v>1</v>
      </c>
      <c r="DY56" s="8">
        <f>IF(CO56&gt;5, "INVALIDO",CO56)</f>
        <v>1</v>
      </c>
      <c r="DZ56" s="8">
        <f>IF(CP56&gt;5, "INVALIDO",CP56)</f>
        <v>1</v>
      </c>
      <c r="EA56" s="8">
        <f>IF(CQ56&gt;5, "INVALIDO",CQ56)</f>
        <v>1</v>
      </c>
      <c r="EB56" s="8">
        <f>IF(CR56&gt;5, "INVALIDO",CR56)</f>
        <v>1</v>
      </c>
      <c r="EC56" s="7">
        <f>IF(CR56&gt;5, "INVALIDO",CR56)</f>
        <v>1</v>
      </c>
      <c r="ED5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6">
        <f>IF(CC56=1,5,IF(CC56=2,4,IF(CC56=3,3,IF(CC56=4,2,IF(CC56=5,1,IF(CC56&gt;5,"Inválido",0))))))</f>
        <v>2</v>
      </c>
      <c r="EG56">
        <f>IF(CW56=1,6,IF(CW56=2,5.4,IF(CW56=3,4.2,IF(CW56=4,3.1,IF(CW56=5,2.2,IF(CW56=6,1,IF(CW56&gt;6,"Inválido",0)))))))</f>
        <v>1</v>
      </c>
      <c r="EH56">
        <f>IF(AND(CX56=1,CW56=1),6,IF(AND(CX56=1,CW56&lt;7),5,IF(AND(CX56&gt;1,CW56=1),"Inválido",IF(AND(CX56=2,CW56&lt;7),4,IF(AND(CX56=3,CW56&lt;7),3,IF(AND(CX56=4,CW56&lt;7),2,IF(AND(CX56=5,CW56&lt;7),1,0)))))))</f>
        <v>1</v>
      </c>
      <c r="EI56">
        <f>IF(CV56=1,6,IF(CV56=2,5,IF(CV56=3,3,IF(CV56=4,3,IF(CV56=5,2,IF(CV56=6,1,IF(CV56&gt;6,"iNVÁLIDO",0)))))))</f>
        <v>2</v>
      </c>
      <c r="EJ56" s="7">
        <f>IF(CZ56&gt;6,"Inválido",CZ56)</f>
        <v>2</v>
      </c>
      <c r="EK56" s="7">
        <f>IF(DA56&gt;6,"Inválido",DA56)</f>
        <v>1</v>
      </c>
      <c r="EL56">
        <f>IF(DB56=1,6,IF(DB56=2,5,IF(DB56=3,3,IF(DB56=4,3,IF(DB56=5,2,IF(DB56=6,1,IF(DB56&gt;6,"iNVÁLIDO",0)))))))</f>
        <v>1</v>
      </c>
      <c r="EM56">
        <f>IF(DC56=1,6,IF(DC56=2,5,IF(DC56=3,3,IF(DC56=4,3,IF(DC56=5,2,IF(DC56=6,1,IF(DC56&gt;6,"iNVÁLIDO",0)))))))</f>
        <v>1</v>
      </c>
      <c r="EN56" s="7">
        <f>IF(DD56&gt;6,"Inválido",DD56)</f>
        <v>1</v>
      </c>
      <c r="EO56">
        <f>IF(DE56&gt;6,"Inválido",DE56)</f>
        <v>1</v>
      </c>
      <c r="EP56">
        <f>IF(DF56=1,6,IF(DF56=2,5,IF(DF56=3,3,IF(DF56=4,3,IF(DF56=5,2,IF(DF56=6,1,IF(DF56&gt;6,"iNVÁLIDO",0)))))))</f>
        <v>2</v>
      </c>
      <c r="EQ56" s="7">
        <f>IF(DG56&gt;6,"Inválido",DG56)</f>
        <v>1</v>
      </c>
      <c r="ER56">
        <f>IF(DH56&gt;5,"Inválido",DH56)</f>
        <v>1</v>
      </c>
      <c r="ES56">
        <f>IF(DI56&gt;5,"Inválido",DI56)</f>
        <v>1</v>
      </c>
      <c r="ET56">
        <f>IF(DJ56=1,5,IF(DJ56=2,4,IF(DJ56=3,3,IF(DJ56=4,2,IF(DJ56=5,1,IF(DJ56&gt;5,"Inválido",0))))))</f>
        <v>1</v>
      </c>
      <c r="EU56">
        <f>IF(DK56&gt;5,"Inválido",DK56)</f>
        <v>3</v>
      </c>
      <c r="EV56">
        <f>IF(DL56=1,5,IF(DL56=2,4,IF(DL56=3,3,IF(DL56=4,2,IF(DL56=5,1,IF(DL56&gt;5,"Inválido",0))))))</f>
        <v>1</v>
      </c>
      <c r="EW56" s="7">
        <f>SUM(DO56,DP56,DQ56,DR56,DS56,DT56,DU56,DV56,DW56,DX56)</f>
        <v>19</v>
      </c>
      <c r="EX56" s="7">
        <f>(EW56-10)/20*100</f>
        <v>45</v>
      </c>
      <c r="EY56">
        <f>SUM(DY56,DZ56,EA56,EB56)</f>
        <v>4</v>
      </c>
      <c r="EZ56">
        <f>(_2022___Atividade_física__sintomas_de_ansiedade_e_depressão_e_qualidade_de_vida_e[[#This Row],[Aspecto físico]]-4)/4*100</f>
        <v>0</v>
      </c>
      <c r="FA56">
        <f>SUM(EG56,EH56)</f>
        <v>2</v>
      </c>
      <c r="FB56">
        <f>(FA56-2)/10*100</f>
        <v>0</v>
      </c>
      <c r="FC56">
        <f>SUM(DM56,ES56,ET56,EU56,EV56)</f>
        <v>8</v>
      </c>
      <c r="FD56" s="7">
        <f>(FC56-5)/20*100</f>
        <v>15</v>
      </c>
      <c r="FE56">
        <f>SUM(EI56,EM56,EO56,EQ56)</f>
        <v>5</v>
      </c>
      <c r="FF56" s="7">
        <f>(FE56-4)/20*100</f>
        <v>5</v>
      </c>
      <c r="FG56">
        <f>SUM(EF56,ER56)</f>
        <v>3</v>
      </c>
      <c r="FH56">
        <f>(FG56-2)/8*100</f>
        <v>12.5</v>
      </c>
      <c r="FI56">
        <f>SUM(EC56,ED56,EE56)</f>
        <v>3</v>
      </c>
      <c r="FJ56" s="7">
        <f>(FI56-3)/3*100</f>
        <v>0</v>
      </c>
      <c r="FK56">
        <f>SUM(EJ56,EK56,EL56,EN56,EP56)</f>
        <v>7</v>
      </c>
      <c r="FL56">
        <f>(FK56-5)/25*100</f>
        <v>8</v>
      </c>
      <c r="FM56">
        <f t="shared" si="0"/>
        <v>5</v>
      </c>
      <c r="FN56" s="7">
        <f t="shared" si="1"/>
        <v>15</v>
      </c>
      <c r="FO56" s="7">
        <f t="shared" si="2"/>
        <v>6.375</v>
      </c>
    </row>
    <row r="57" spans="1:171" ht="15" thickBot="1" x14ac:dyDescent="0.35">
      <c r="A57" t="s">
        <v>650</v>
      </c>
      <c r="B57" t="s">
        <v>651</v>
      </c>
      <c r="C57" t="s">
        <v>68</v>
      </c>
      <c r="D57" s="5">
        <v>37286</v>
      </c>
      <c r="E57" s="5">
        <v>44682</v>
      </c>
      <c r="F57" s="1">
        <f>DATEDIF(D56,E56,"Y")</f>
        <v>18</v>
      </c>
      <c r="G57">
        <v>2</v>
      </c>
      <c r="H57">
        <v>2</v>
      </c>
      <c r="I57" t="s">
        <v>114</v>
      </c>
      <c r="J57">
        <v>1</v>
      </c>
      <c r="K57">
        <v>2</v>
      </c>
      <c r="L57" t="s">
        <v>652</v>
      </c>
      <c r="M57" s="1">
        <v>2</v>
      </c>
      <c r="N57">
        <v>2</v>
      </c>
      <c r="O57">
        <v>3</v>
      </c>
      <c r="P57" t="s">
        <v>81</v>
      </c>
      <c r="Q57" s="16">
        <v>2</v>
      </c>
      <c r="R57">
        <v>2</v>
      </c>
      <c r="S57">
        <v>2</v>
      </c>
      <c r="T57">
        <v>2</v>
      </c>
      <c r="U57" t="s">
        <v>86</v>
      </c>
      <c r="V57">
        <v>7</v>
      </c>
      <c r="W57">
        <v>49</v>
      </c>
      <c r="X5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57">
        <v>6</v>
      </c>
      <c r="Z57">
        <v>15</v>
      </c>
      <c r="AA5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90</v>
      </c>
      <c r="AB57">
        <v>0</v>
      </c>
      <c r="AC57">
        <v>0</v>
      </c>
      <c r="AD5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7">
        <v>2</v>
      </c>
      <c r="AF57">
        <v>1</v>
      </c>
      <c r="AG57" s="1">
        <f>AVERAGE(_2022___Atividade_física__sintomas_de_ansiedade_e_depressão_e_qualidade_de_vida_e[[#This Row],[a.	Quantas horas no total você gasta sentado durante um dia de semana? ]:[b.	Quantas horas no total você gasta sentado durante um dia de fim de semana?]])</f>
        <v>1.5</v>
      </c>
      <c r="AH57" s="1">
        <f>_2022___Atividade_física__sintomas_de_ansiedade_e_depressão_e_qualidade_de_vida_e[[#This Row],[AFV por semana]]+_2022___Atividade_física__sintomas_de_ansiedade_e_depressão_e_qualidade_de_vida_e[[#This Row],[Média AFM na semana]]</f>
        <v>90</v>
      </c>
      <c r="AI57">
        <v>1</v>
      </c>
      <c r="AJ57">
        <v>2</v>
      </c>
      <c r="AK57">
        <v>0</v>
      </c>
      <c r="AL57">
        <v>3</v>
      </c>
      <c r="AM57">
        <v>3</v>
      </c>
      <c r="AN57">
        <v>1</v>
      </c>
      <c r="AO57">
        <v>1</v>
      </c>
      <c r="AP57">
        <v>0</v>
      </c>
      <c r="AQ57">
        <v>2</v>
      </c>
      <c r="AR57">
        <v>2</v>
      </c>
      <c r="AS57">
        <v>1</v>
      </c>
      <c r="AT57">
        <v>0</v>
      </c>
      <c r="AU57">
        <v>0</v>
      </c>
      <c r="AV57">
        <v>0</v>
      </c>
      <c r="AW57">
        <v>0</v>
      </c>
      <c r="AX57">
        <v>2</v>
      </c>
      <c r="AY57">
        <v>3</v>
      </c>
      <c r="AZ57">
        <v>0</v>
      </c>
      <c r="BA57">
        <v>0</v>
      </c>
      <c r="BB57">
        <v>0</v>
      </c>
      <c r="BC57">
        <v>0</v>
      </c>
      <c r="BD5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57">
        <v>1</v>
      </c>
      <c r="BF57">
        <v>1</v>
      </c>
      <c r="BG57">
        <v>3</v>
      </c>
      <c r="BH57">
        <v>3</v>
      </c>
      <c r="BI57">
        <v>3</v>
      </c>
      <c r="BJ57">
        <v>3</v>
      </c>
      <c r="BK57">
        <v>3</v>
      </c>
      <c r="BL57">
        <v>2</v>
      </c>
      <c r="BM57">
        <v>1</v>
      </c>
      <c r="BN57">
        <v>0</v>
      </c>
      <c r="BO57">
        <v>1</v>
      </c>
      <c r="BP57">
        <v>1</v>
      </c>
      <c r="BQ57">
        <v>1</v>
      </c>
      <c r="BR57">
        <v>3</v>
      </c>
      <c r="BS57">
        <v>3</v>
      </c>
      <c r="BT57">
        <v>1</v>
      </c>
      <c r="BU57">
        <v>2</v>
      </c>
      <c r="BV57">
        <v>0</v>
      </c>
      <c r="BW57">
        <v>1</v>
      </c>
      <c r="BX57">
        <v>2</v>
      </c>
      <c r="BY57">
        <f>_2022___Atividade_física__sintomas_de_ansiedade_e_depressão_e_qualidade_de_vida_e[[#This Row],[_18]]</f>
        <v>1</v>
      </c>
      <c r="BZ57">
        <v>0</v>
      </c>
      <c r="CA57">
        <v>0</v>
      </c>
      <c r="CB57" s="1">
        <f>SUM(BE57:BV57,_2022___Atividade_física__sintomas_de_ansiedade_e_depressão_e_qualidade_de_vida_e[[#This Row],[18 considerar essa]:[_20]])</f>
        <v>33</v>
      </c>
      <c r="CC57">
        <v>3</v>
      </c>
      <c r="CD57">
        <v>2</v>
      </c>
      <c r="CE57">
        <v>2</v>
      </c>
      <c r="CF57">
        <v>3</v>
      </c>
      <c r="CG57">
        <v>3</v>
      </c>
      <c r="CH57">
        <v>3</v>
      </c>
      <c r="CI57">
        <v>2</v>
      </c>
      <c r="CJ57">
        <v>2</v>
      </c>
      <c r="CK57">
        <v>3</v>
      </c>
      <c r="CL57">
        <v>2</v>
      </c>
      <c r="CM57">
        <v>2</v>
      </c>
      <c r="CN57">
        <v>3</v>
      </c>
      <c r="CO57">
        <v>1</v>
      </c>
      <c r="CP57">
        <v>2</v>
      </c>
      <c r="CQ57">
        <v>1</v>
      </c>
      <c r="CR57">
        <v>1</v>
      </c>
      <c r="CS57">
        <v>1</v>
      </c>
      <c r="CT57">
        <v>1</v>
      </c>
      <c r="CU57">
        <v>1</v>
      </c>
      <c r="CV57">
        <v>5</v>
      </c>
      <c r="CW57">
        <v>3</v>
      </c>
      <c r="CX57">
        <v>3</v>
      </c>
      <c r="CY57">
        <v>5</v>
      </c>
      <c r="CZ57">
        <v>3</v>
      </c>
      <c r="DA57">
        <v>4</v>
      </c>
      <c r="DB57">
        <v>6</v>
      </c>
      <c r="DC57">
        <v>5</v>
      </c>
      <c r="DD57">
        <v>2</v>
      </c>
      <c r="DE57">
        <v>2</v>
      </c>
      <c r="DF57">
        <v>5</v>
      </c>
      <c r="DG57">
        <v>1</v>
      </c>
      <c r="DH57">
        <v>1</v>
      </c>
      <c r="DI57">
        <v>4</v>
      </c>
      <c r="DJ57">
        <v>3</v>
      </c>
      <c r="DK57">
        <v>3</v>
      </c>
      <c r="DL57">
        <v>3</v>
      </c>
      <c r="DM57">
        <f>IF(CC57=1,5,IF(CC57=2,4.4,IF(CC57=3,3.4,IF(CC57=4,2,IF(CC57=5,1,IF(CC57&gt;5,"Inválido",0))))))</f>
        <v>3.4</v>
      </c>
      <c r="DN57">
        <f>IF(CD57&gt;5,"Inválido",CD57)</f>
        <v>2</v>
      </c>
      <c r="DO57" s="7">
        <f>IF(CE57&gt;3,"Inválido",CE57)</f>
        <v>2</v>
      </c>
      <c r="DP57" s="7">
        <f>IF(CF57&gt;3,"Inválido",CF57)</f>
        <v>3</v>
      </c>
      <c r="DQ57" s="6">
        <f>IF(CG57&gt;3,"Inválido",CG57)</f>
        <v>3</v>
      </c>
      <c r="DR57" s="6">
        <f>IF(CH57&gt;3,"Inválido",CH57)</f>
        <v>3</v>
      </c>
      <c r="DS57" s="6">
        <f>IF(CI57&gt;3,"Inválido",CI57)</f>
        <v>2</v>
      </c>
      <c r="DT57" s="6">
        <f>IF(CJ57&gt;3,"Inválido",CJ57)</f>
        <v>2</v>
      </c>
      <c r="DU57" s="6">
        <f>IF(CK57&gt;3,"Inválido",CK57)</f>
        <v>3</v>
      </c>
      <c r="DV57" s="6">
        <f>IF(CL57&gt;3,"Inválido",CL57)</f>
        <v>2</v>
      </c>
      <c r="DW57" s="6">
        <f>IF(CM57&gt;3,"Inválido",CM57)</f>
        <v>2</v>
      </c>
      <c r="DX57" s="6">
        <f>IF(CN57&gt;3,"Inválido",CN57)</f>
        <v>3</v>
      </c>
      <c r="DY57" s="8">
        <f>IF(CO57&gt;5, "INVALIDO",CO57)</f>
        <v>1</v>
      </c>
      <c r="DZ57" s="8">
        <f>IF(CP57&gt;5, "INVALIDO",CP57)</f>
        <v>2</v>
      </c>
      <c r="EA57" s="8">
        <f>IF(CQ57&gt;5, "INVALIDO",CQ57)</f>
        <v>1</v>
      </c>
      <c r="EB57" s="8">
        <f>IF(CR57&gt;5, "INVALIDO",CR57)</f>
        <v>1</v>
      </c>
      <c r="EC57" s="7">
        <f>IF(CR57&gt;5, "INVALIDO",CR57)</f>
        <v>1</v>
      </c>
      <c r="ED5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7">
        <f>IF(CC57=1,5,IF(CC57=2,4,IF(CC57=3,3,IF(CC57=4,2,IF(CC57=5,1,IF(CC57&gt;5,"Inválido",0))))))</f>
        <v>3</v>
      </c>
      <c r="EG57">
        <f>IF(CW57=1,6,IF(CW57=2,5.4,IF(CW57=3,4.2,IF(CW57=4,3.1,IF(CW57=5,2.2,IF(CW57=6,1,IF(CW57&gt;6,"Inválido",0)))))))</f>
        <v>4.2</v>
      </c>
      <c r="EH57">
        <f>IF(AND(CX57=1,CW57=1),6,IF(AND(CX57=1,CW57&lt;7),5,IF(AND(CX57&gt;1,CW57=1),"Inválido",IF(AND(CX57=2,CW57&lt;7),4,IF(AND(CX57=3,CW57&lt;7),3,IF(AND(CX57=4,CW57&lt;7),2,IF(AND(CX57=5,CW57&lt;7),1,0)))))))</f>
        <v>3</v>
      </c>
      <c r="EI57">
        <f>IF(CV57=1,6,IF(CV57=2,5,IF(CV57=3,3,IF(CV57=4,3,IF(CV57=5,2,IF(CV57=6,1,IF(CV57&gt;6,"iNVÁLIDO",0)))))))</f>
        <v>2</v>
      </c>
      <c r="EJ57" s="7">
        <f>IF(CZ57&gt;6,"Inválido",CZ57)</f>
        <v>3</v>
      </c>
      <c r="EK57" s="7">
        <f>IF(DA57&gt;6,"Inválido",DA57)</f>
        <v>4</v>
      </c>
      <c r="EL57">
        <f>IF(DB57=1,6,IF(DB57=2,5,IF(DB57=3,3,IF(DB57=4,3,IF(DB57=5,2,IF(DB57=6,1,IF(DB57&gt;6,"iNVÁLIDO",0)))))))</f>
        <v>1</v>
      </c>
      <c r="EM57">
        <f>IF(DC57=1,6,IF(DC57=2,5,IF(DC57=3,3,IF(DC57=4,3,IF(DC57=5,2,IF(DC57=6,1,IF(DC57&gt;6,"iNVÁLIDO",0)))))))</f>
        <v>2</v>
      </c>
      <c r="EN57" s="7">
        <f>IF(DD57&gt;6,"Inválido",DD57)</f>
        <v>2</v>
      </c>
      <c r="EO57">
        <f>IF(DE57&gt;6,"Inválido",DE57)</f>
        <v>2</v>
      </c>
      <c r="EP57">
        <f>IF(DF57=1,6,IF(DF57=2,5,IF(DF57=3,3,IF(DF57=4,3,IF(DF57=5,2,IF(DF57=6,1,IF(DF57&gt;6,"iNVÁLIDO",0)))))))</f>
        <v>2</v>
      </c>
      <c r="EQ57" s="7">
        <f>IF(DG57&gt;6,"Inválido",DG57)</f>
        <v>1</v>
      </c>
      <c r="ER57">
        <f>IF(DH57&gt;5,"Inválido",DH57)</f>
        <v>1</v>
      </c>
      <c r="ES57">
        <f>IF(DI57&gt;5,"Inválido",DI57)</f>
        <v>4</v>
      </c>
      <c r="ET57">
        <f>IF(DJ57=1,5,IF(DJ57=2,4,IF(DJ57=3,3,IF(DJ57=4,2,IF(DJ57=5,1,IF(DJ57&gt;5,"Inválido",0))))))</f>
        <v>3</v>
      </c>
      <c r="EU57">
        <f>IF(DK57&gt;5,"Inválido",DK57)</f>
        <v>3</v>
      </c>
      <c r="EV57">
        <f>IF(DL57=1,5,IF(DL57=2,4,IF(DL57=3,3,IF(DL57=4,2,IF(DL57=5,1,IF(DL57&gt;5,"Inválido",0))))))</f>
        <v>3</v>
      </c>
      <c r="EW57" s="7">
        <f>SUM(DO57,DP57,DQ57,DR57,DS57,DT57,DU57,DV57,DW57,DX57)</f>
        <v>25</v>
      </c>
      <c r="EX57" s="7">
        <f>(EW57-10)/20*100</f>
        <v>75</v>
      </c>
      <c r="EY57">
        <f>SUM(DY57,DZ57,EA57,EB57)</f>
        <v>5</v>
      </c>
      <c r="EZ57">
        <f>(_2022___Atividade_física__sintomas_de_ansiedade_e_depressão_e_qualidade_de_vida_e[[#This Row],[Aspecto físico]]-4)/4*100</f>
        <v>25</v>
      </c>
      <c r="FA57">
        <f>SUM(EG57,EH57)</f>
        <v>7.2</v>
      </c>
      <c r="FB57">
        <f>(FA57-2)/10*100</f>
        <v>52</v>
      </c>
      <c r="FC57">
        <f>SUM(DM57,ES57,ET57,EU57,EV57)</f>
        <v>16.399999999999999</v>
      </c>
      <c r="FD57" s="7">
        <f>(FC57-5)/20*100</f>
        <v>56.999999999999993</v>
      </c>
      <c r="FE57">
        <f>SUM(EI57,EM57,EO57,EQ57)</f>
        <v>7</v>
      </c>
      <c r="FF57" s="7">
        <f>(FE57-4)/20*100</f>
        <v>15</v>
      </c>
      <c r="FG57">
        <f>SUM(EF57,ER57)</f>
        <v>4</v>
      </c>
      <c r="FH57">
        <f>(FG57-2)/8*100</f>
        <v>25</v>
      </c>
      <c r="FI57">
        <f>SUM(EC57,ED57,EE57)</f>
        <v>3</v>
      </c>
      <c r="FJ57" s="7">
        <f>(FI57-3)/3*100</f>
        <v>0</v>
      </c>
      <c r="FK57">
        <f>SUM(EJ57,EK57,EL57,EN57,EP57)</f>
        <v>12</v>
      </c>
      <c r="FL57">
        <f>(FK57-5)/25*100</f>
        <v>28.000000000000004</v>
      </c>
      <c r="FM57">
        <f t="shared" si="0"/>
        <v>2</v>
      </c>
      <c r="FN57" s="7">
        <f t="shared" si="1"/>
        <v>52.25</v>
      </c>
      <c r="FO57" s="7">
        <f t="shared" si="2"/>
        <v>17</v>
      </c>
    </row>
    <row r="58" spans="1:171" ht="15" thickBot="1" x14ac:dyDescent="0.35">
      <c r="A58" t="s">
        <v>656</v>
      </c>
      <c r="B58" t="s">
        <v>657</v>
      </c>
      <c r="C58" t="s">
        <v>68</v>
      </c>
      <c r="D58" s="5">
        <v>36225</v>
      </c>
      <c r="E58" s="5">
        <v>44682</v>
      </c>
      <c r="F58" s="1">
        <f>DATEDIF(D57,E57,"Y")</f>
        <v>20</v>
      </c>
      <c r="G58">
        <v>2</v>
      </c>
      <c r="H58">
        <v>1</v>
      </c>
      <c r="I58" t="s">
        <v>108</v>
      </c>
      <c r="J58">
        <v>9</v>
      </c>
      <c r="K58">
        <v>1</v>
      </c>
      <c r="L58" t="s">
        <v>100</v>
      </c>
      <c r="M58" s="1">
        <v>1</v>
      </c>
      <c r="N58">
        <v>1</v>
      </c>
      <c r="O58">
        <v>1</v>
      </c>
      <c r="P58" t="s">
        <v>81</v>
      </c>
      <c r="Q58" s="16">
        <v>3</v>
      </c>
      <c r="R58">
        <v>1</v>
      </c>
      <c r="S58">
        <v>1</v>
      </c>
      <c r="T58">
        <v>2</v>
      </c>
      <c r="U58" t="s">
        <v>86</v>
      </c>
      <c r="V58">
        <v>6</v>
      </c>
      <c r="W58">
        <v>39</v>
      </c>
      <c r="X5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234</v>
      </c>
      <c r="Y58">
        <v>4</v>
      </c>
      <c r="Z58">
        <v>60</v>
      </c>
      <c r="AA5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58">
        <v>2</v>
      </c>
      <c r="AC58">
        <v>39</v>
      </c>
      <c r="AD5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78</v>
      </c>
      <c r="AE58">
        <v>12</v>
      </c>
      <c r="AF58">
        <v>14</v>
      </c>
      <c r="AG58" s="1">
        <f>AVERAGE(_2022___Atividade_física__sintomas_de_ansiedade_e_depressão_e_qualidade_de_vida_e[[#This Row],[a.	Quantas horas no total você gasta sentado durante um dia de semana? ]:[b.	Quantas horas no total você gasta sentado durante um dia de fim de semana?]])</f>
        <v>13</v>
      </c>
      <c r="AH58" s="1">
        <f>_2022___Atividade_física__sintomas_de_ansiedade_e_depressão_e_qualidade_de_vida_e[[#This Row],[AFV por semana]]+_2022___Atividade_física__sintomas_de_ansiedade_e_depressão_e_qualidade_de_vida_e[[#This Row],[Média AFM na semana]]</f>
        <v>318</v>
      </c>
      <c r="AI58">
        <v>2</v>
      </c>
      <c r="AJ58">
        <v>3</v>
      </c>
      <c r="AK58">
        <v>3</v>
      </c>
      <c r="AL58">
        <v>2</v>
      </c>
      <c r="AM58">
        <v>3</v>
      </c>
      <c r="AN58">
        <v>2</v>
      </c>
      <c r="AO58">
        <v>1</v>
      </c>
      <c r="AP58">
        <v>1</v>
      </c>
      <c r="AQ58">
        <v>0</v>
      </c>
      <c r="AR58">
        <v>1</v>
      </c>
      <c r="AS58">
        <v>2</v>
      </c>
      <c r="AT58">
        <v>2</v>
      </c>
      <c r="AU58">
        <v>1</v>
      </c>
      <c r="AV58">
        <v>2</v>
      </c>
      <c r="AW58">
        <v>1</v>
      </c>
      <c r="AX58">
        <v>0</v>
      </c>
      <c r="AY58">
        <v>1</v>
      </c>
      <c r="AZ58">
        <v>0</v>
      </c>
      <c r="BA58">
        <v>0</v>
      </c>
      <c r="BB58">
        <v>0</v>
      </c>
      <c r="BC58">
        <v>3</v>
      </c>
      <c r="BD5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58">
        <v>1</v>
      </c>
      <c r="BF58">
        <v>2</v>
      </c>
      <c r="BG58">
        <v>1</v>
      </c>
      <c r="BH58">
        <v>2</v>
      </c>
      <c r="BI58">
        <v>2</v>
      </c>
      <c r="BJ58">
        <v>0</v>
      </c>
      <c r="BK58">
        <v>3</v>
      </c>
      <c r="BL58">
        <v>2</v>
      </c>
      <c r="BM58">
        <v>1</v>
      </c>
      <c r="BN58">
        <v>3</v>
      </c>
      <c r="BO58">
        <v>0</v>
      </c>
      <c r="BP58">
        <v>2</v>
      </c>
      <c r="BQ58">
        <v>1</v>
      </c>
      <c r="BR58">
        <v>3</v>
      </c>
      <c r="BS58">
        <v>1</v>
      </c>
      <c r="BT58">
        <v>1</v>
      </c>
      <c r="BU58">
        <v>2</v>
      </c>
      <c r="BV58">
        <v>2</v>
      </c>
      <c r="BW58">
        <v>0</v>
      </c>
      <c r="BX58">
        <v>1</v>
      </c>
      <c r="BY58">
        <v>0</v>
      </c>
      <c r="BZ58">
        <v>0</v>
      </c>
      <c r="CA58">
        <v>3</v>
      </c>
      <c r="CB58" s="1">
        <f>SUM(BE58:BV58,_2022___Atividade_física__sintomas_de_ansiedade_e_depressão_e_qualidade_de_vida_e[[#This Row],[18 considerar essa]:[_20]])</f>
        <v>32</v>
      </c>
      <c r="CC58">
        <v>3</v>
      </c>
      <c r="CD58">
        <v>5</v>
      </c>
      <c r="CE58">
        <v>3</v>
      </c>
      <c r="CF58">
        <v>3</v>
      </c>
      <c r="CG58">
        <v>3</v>
      </c>
      <c r="CH58">
        <v>2</v>
      </c>
      <c r="CI58">
        <v>3</v>
      </c>
      <c r="CJ58">
        <v>1</v>
      </c>
      <c r="CK58">
        <v>3</v>
      </c>
      <c r="CL58">
        <v>3</v>
      </c>
      <c r="CM58">
        <v>3</v>
      </c>
      <c r="CN58">
        <v>2</v>
      </c>
      <c r="CO58">
        <v>1</v>
      </c>
      <c r="CP58">
        <v>1</v>
      </c>
      <c r="CQ58">
        <v>1</v>
      </c>
      <c r="CR58">
        <v>1</v>
      </c>
      <c r="CS58">
        <v>1</v>
      </c>
      <c r="CT58">
        <v>1</v>
      </c>
      <c r="CU58">
        <v>1</v>
      </c>
      <c r="CV58">
        <v>3</v>
      </c>
      <c r="CW58">
        <v>3</v>
      </c>
      <c r="CX58">
        <v>3</v>
      </c>
      <c r="CY58">
        <v>5</v>
      </c>
      <c r="CZ58">
        <v>4</v>
      </c>
      <c r="DA58">
        <v>4</v>
      </c>
      <c r="DB58">
        <v>5</v>
      </c>
      <c r="DC58">
        <v>5</v>
      </c>
      <c r="DD58">
        <v>3</v>
      </c>
      <c r="DE58">
        <v>2</v>
      </c>
      <c r="DF58">
        <v>5</v>
      </c>
      <c r="DG58">
        <v>2</v>
      </c>
      <c r="DH58">
        <v>3</v>
      </c>
      <c r="DI58">
        <v>2</v>
      </c>
      <c r="DJ58">
        <v>4</v>
      </c>
      <c r="DK58">
        <v>1</v>
      </c>
      <c r="DL58">
        <v>3</v>
      </c>
      <c r="DM58">
        <f>IF(CC58=1,5,IF(CC58=2,4.4,IF(CC58=3,3.4,IF(CC58=4,2,IF(CC58=5,1,IF(CC58&gt;5,"Inválido",0))))))</f>
        <v>3.4</v>
      </c>
      <c r="DN58">
        <f>IF(CD58&gt;5,"Inválido",CD58)</f>
        <v>5</v>
      </c>
      <c r="DO58" s="7">
        <f>IF(CE58&gt;3,"Inválido",CE58)</f>
        <v>3</v>
      </c>
      <c r="DP58" s="7">
        <f>IF(CF58&gt;3,"Inválido",CF58)</f>
        <v>3</v>
      </c>
      <c r="DQ58" s="6">
        <f>IF(CG58&gt;3,"Inválido",CG58)</f>
        <v>3</v>
      </c>
      <c r="DR58" s="6">
        <f>IF(CH58&gt;3,"Inválido",CH58)</f>
        <v>2</v>
      </c>
      <c r="DS58" s="6">
        <f>IF(CI58&gt;3,"Inválido",CI58)</f>
        <v>3</v>
      </c>
      <c r="DT58" s="6">
        <f>IF(CJ58&gt;3,"Inválido",CJ58)</f>
        <v>1</v>
      </c>
      <c r="DU58" s="6">
        <f>IF(CK58&gt;3,"Inválido",CK58)</f>
        <v>3</v>
      </c>
      <c r="DV58" s="6">
        <f>IF(CL58&gt;3,"Inválido",CL58)</f>
        <v>3</v>
      </c>
      <c r="DW58" s="6">
        <f>IF(CM58&gt;3,"Inválido",CM58)</f>
        <v>3</v>
      </c>
      <c r="DX58" s="6">
        <f>IF(CN58&gt;3,"Inválido",CN58)</f>
        <v>2</v>
      </c>
      <c r="DY58" s="8">
        <f>IF(CO58&gt;5, "INVALIDO",CO58)</f>
        <v>1</v>
      </c>
      <c r="DZ58" s="8">
        <f>IF(CP58&gt;5, "INVALIDO",CP58)</f>
        <v>1</v>
      </c>
      <c r="EA58" s="8">
        <f>IF(CQ58&gt;5, "INVALIDO",CQ58)</f>
        <v>1</v>
      </c>
      <c r="EB58" s="8">
        <f>IF(CR58&gt;5, "INVALIDO",CR58)</f>
        <v>1</v>
      </c>
      <c r="EC58" s="7">
        <f>IF(CR58&gt;5, "INVALIDO",CR58)</f>
        <v>1</v>
      </c>
      <c r="ED5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8">
        <f>IF(CC58=1,5,IF(CC58=2,4,IF(CC58=3,3,IF(CC58=4,2,IF(CC58=5,1,IF(CC58&gt;5,"Inválido",0))))))</f>
        <v>3</v>
      </c>
      <c r="EG58">
        <f>IF(CW58=1,6,IF(CW58=2,5.4,IF(CW58=3,4.2,IF(CW58=4,3.1,IF(CW58=5,2.2,IF(CW58=6,1,IF(CW58&gt;6,"Inválido",0)))))))</f>
        <v>4.2</v>
      </c>
      <c r="EH58">
        <f>IF(AND(CX58=1,CW58=1),6,IF(AND(CX58=1,CW58&lt;7),5,IF(AND(CX58&gt;1,CW58=1),"Inválido",IF(AND(CX58=2,CW58&lt;7),4,IF(AND(CX58=3,CW58&lt;7),3,IF(AND(CX58=4,CW58&lt;7),2,IF(AND(CX58=5,CW58&lt;7),1,0)))))))</f>
        <v>3</v>
      </c>
      <c r="EI58">
        <f>IF(CV58=1,6,IF(CV58=2,5,IF(CV58=3,3,IF(CV58=4,3,IF(CV58=5,2,IF(CV58=6,1,IF(CV58&gt;6,"iNVÁLIDO",0)))))))</f>
        <v>3</v>
      </c>
      <c r="EJ58" s="7">
        <f>IF(CZ58&gt;6,"Inválido",CZ58)</f>
        <v>4</v>
      </c>
      <c r="EK58" s="7">
        <f>IF(DA58&gt;6,"Inválido",DA58)</f>
        <v>4</v>
      </c>
      <c r="EL58">
        <f>IF(DB58=1,6,IF(DB58=2,5,IF(DB58=3,3,IF(DB58=4,3,IF(DB58=5,2,IF(DB58=6,1,IF(DB58&gt;6,"iNVÁLIDO",0)))))))</f>
        <v>2</v>
      </c>
      <c r="EM58">
        <f>IF(DC58=1,6,IF(DC58=2,5,IF(DC58=3,3,IF(DC58=4,3,IF(DC58=5,2,IF(DC58=6,1,IF(DC58&gt;6,"iNVÁLIDO",0)))))))</f>
        <v>2</v>
      </c>
      <c r="EN58" s="7">
        <f>IF(DD58&gt;6,"Inválido",DD58)</f>
        <v>3</v>
      </c>
      <c r="EO58">
        <f>IF(DE58&gt;6,"Inválido",DE58)</f>
        <v>2</v>
      </c>
      <c r="EP58">
        <f>IF(DF58=1,6,IF(DF58=2,5,IF(DF58=3,3,IF(DF58=4,3,IF(DF58=5,2,IF(DF58=6,1,IF(DF58&gt;6,"iNVÁLIDO",0)))))))</f>
        <v>2</v>
      </c>
      <c r="EQ58" s="7">
        <f>IF(DG58&gt;6,"Inválido",DG58)</f>
        <v>2</v>
      </c>
      <c r="ER58">
        <f>IF(DH58&gt;5,"Inválido",DH58)</f>
        <v>3</v>
      </c>
      <c r="ES58">
        <f>IF(DI58&gt;5,"Inválido",DI58)</f>
        <v>2</v>
      </c>
      <c r="ET58">
        <f>IF(DJ58=1,5,IF(DJ58=2,4,IF(DJ58=3,3,IF(DJ58=4,2,IF(DJ58=5,1,IF(DJ58&gt;5,"Inválido",0))))))</f>
        <v>2</v>
      </c>
      <c r="EU58">
        <f>IF(DK58&gt;5,"Inválido",DK58)</f>
        <v>1</v>
      </c>
      <c r="EV58">
        <f>IF(DL58=1,5,IF(DL58=2,4,IF(DL58=3,3,IF(DL58=4,2,IF(DL58=5,1,IF(DL58&gt;5,"Inválido",0))))))</f>
        <v>3</v>
      </c>
      <c r="EW58" s="7">
        <f>SUM(DO58,DP58,DQ58,DR58,DS58,DT58,DU58,DV58,DW58,DX58)</f>
        <v>26</v>
      </c>
      <c r="EX58" s="7">
        <f>(EW58-10)/20*100</f>
        <v>80</v>
      </c>
      <c r="EY58">
        <f>SUM(DY58,DZ58,EA58,EB58)</f>
        <v>4</v>
      </c>
      <c r="EZ58">
        <f>(_2022___Atividade_física__sintomas_de_ansiedade_e_depressão_e_qualidade_de_vida_e[[#This Row],[Aspecto físico]]-4)/4*100</f>
        <v>0</v>
      </c>
      <c r="FA58">
        <f>SUM(EG58,EH58)</f>
        <v>7.2</v>
      </c>
      <c r="FB58">
        <f>(FA58-2)/10*100</f>
        <v>52</v>
      </c>
      <c r="FC58">
        <f>SUM(DM58,ES58,ET58,EU58,EV58)</f>
        <v>11.4</v>
      </c>
      <c r="FD58" s="7">
        <f>(FC58-5)/20*100</f>
        <v>32</v>
      </c>
      <c r="FE58">
        <f>SUM(EI58,EM58,EO58,EQ58)</f>
        <v>9</v>
      </c>
      <c r="FF58" s="7">
        <f>(FE58-4)/20*100</f>
        <v>25</v>
      </c>
      <c r="FG58">
        <f>SUM(EF58,ER58)</f>
        <v>6</v>
      </c>
      <c r="FH58">
        <f>(FG58-2)/8*100</f>
        <v>50</v>
      </c>
      <c r="FI58">
        <f>SUM(EC58,ED58,EE58)</f>
        <v>3</v>
      </c>
      <c r="FJ58" s="7">
        <f>(FI58-3)/3*100</f>
        <v>0</v>
      </c>
      <c r="FK58">
        <f>SUM(EJ58,EK58,EL58,EN58,EP58)</f>
        <v>15</v>
      </c>
      <c r="FL58">
        <f>(FK58-5)/25*100</f>
        <v>40</v>
      </c>
      <c r="FM58">
        <f t="shared" si="0"/>
        <v>5</v>
      </c>
      <c r="FN58" s="7">
        <f t="shared" si="1"/>
        <v>41</v>
      </c>
      <c r="FO58" s="7">
        <f t="shared" si="2"/>
        <v>28.75</v>
      </c>
    </row>
    <row r="59" spans="1:171" ht="15" thickBot="1" x14ac:dyDescent="0.35">
      <c r="A59" t="s">
        <v>667</v>
      </c>
      <c r="B59" t="s">
        <v>668</v>
      </c>
      <c r="C59" t="s">
        <v>68</v>
      </c>
      <c r="D59" s="5">
        <v>28868</v>
      </c>
      <c r="E59" s="5">
        <v>44682</v>
      </c>
      <c r="F59" s="1">
        <f>DATEDIF(D58,E58,"Y")</f>
        <v>23</v>
      </c>
      <c r="G59">
        <v>2</v>
      </c>
      <c r="H59">
        <v>3</v>
      </c>
      <c r="I59" t="s">
        <v>175</v>
      </c>
      <c r="J59">
        <v>9</v>
      </c>
      <c r="K59">
        <v>2</v>
      </c>
      <c r="L59" t="s">
        <v>100</v>
      </c>
      <c r="M59" s="1">
        <v>1</v>
      </c>
      <c r="N59">
        <v>1</v>
      </c>
      <c r="O59">
        <v>3</v>
      </c>
      <c r="P59" t="s">
        <v>81</v>
      </c>
      <c r="Q59" s="16">
        <v>2</v>
      </c>
      <c r="R59">
        <v>2</v>
      </c>
      <c r="S59">
        <v>1</v>
      </c>
      <c r="T59">
        <v>1</v>
      </c>
      <c r="U59" t="s">
        <v>101</v>
      </c>
      <c r="V59">
        <v>3</v>
      </c>
      <c r="W59">
        <v>15</v>
      </c>
      <c r="X5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59">
        <v>3</v>
      </c>
      <c r="Z59">
        <v>59</v>
      </c>
      <c r="AA5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59">
        <v>0</v>
      </c>
      <c r="AC59">
        <v>0</v>
      </c>
      <c r="AD5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9">
        <v>20</v>
      </c>
      <c r="AF59">
        <v>20</v>
      </c>
      <c r="AG59" s="1">
        <f>AVERAGE(_2022___Atividade_física__sintomas_de_ansiedade_e_depressão_e_qualidade_de_vida_e[[#This Row],[a.	Quantas horas no total você gasta sentado durante um dia de semana? ]:[b.	Quantas horas no total você gasta sentado durante um dia de fim de semana?]])</f>
        <v>20</v>
      </c>
      <c r="AH59" s="1">
        <f>_2022___Atividade_física__sintomas_de_ansiedade_e_depressão_e_qualidade_de_vida_e[[#This Row],[AFV por semana]]+_2022___Atividade_física__sintomas_de_ansiedade_e_depressão_e_qualidade_de_vida_e[[#This Row],[Média AFM na semana]]</f>
        <v>177</v>
      </c>
      <c r="AI59">
        <v>1</v>
      </c>
      <c r="AJ59">
        <v>1</v>
      </c>
      <c r="AK59">
        <v>1</v>
      </c>
      <c r="AL59">
        <v>1</v>
      </c>
      <c r="AM59">
        <v>1</v>
      </c>
      <c r="AN59">
        <v>1</v>
      </c>
      <c r="AO59">
        <v>0</v>
      </c>
      <c r="AP59">
        <v>0</v>
      </c>
      <c r="AQ59">
        <v>0</v>
      </c>
      <c r="AR59">
        <v>1</v>
      </c>
      <c r="AS59">
        <v>0</v>
      </c>
      <c r="AT59">
        <v>0</v>
      </c>
      <c r="AU59">
        <v>0</v>
      </c>
      <c r="AV59">
        <v>0</v>
      </c>
      <c r="AW59">
        <v>1</v>
      </c>
      <c r="AX59">
        <v>0</v>
      </c>
      <c r="AY59">
        <v>1</v>
      </c>
      <c r="AZ59">
        <v>1</v>
      </c>
      <c r="BA59">
        <v>1</v>
      </c>
      <c r="BB59">
        <v>0</v>
      </c>
      <c r="BC59">
        <v>1</v>
      </c>
      <c r="BD5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59">
        <v>2</v>
      </c>
      <c r="BF59">
        <v>1</v>
      </c>
      <c r="BG59">
        <v>1</v>
      </c>
      <c r="BH59">
        <v>1</v>
      </c>
      <c r="BI59">
        <v>2</v>
      </c>
      <c r="BJ59">
        <v>2</v>
      </c>
      <c r="BK59">
        <v>1</v>
      </c>
      <c r="BL59">
        <v>3</v>
      </c>
      <c r="BM59">
        <v>1</v>
      </c>
      <c r="BN59">
        <v>1</v>
      </c>
      <c r="BO59">
        <v>1</v>
      </c>
      <c r="BP59">
        <v>2</v>
      </c>
      <c r="BQ59">
        <v>1</v>
      </c>
      <c r="BR59">
        <v>3</v>
      </c>
      <c r="BS59">
        <v>3</v>
      </c>
      <c r="BT59">
        <v>3</v>
      </c>
      <c r="BU59">
        <v>2</v>
      </c>
      <c r="BV59">
        <v>2</v>
      </c>
      <c r="BW59">
        <v>0</v>
      </c>
      <c r="BX59">
        <v>1</v>
      </c>
      <c r="BY59">
        <v>0</v>
      </c>
      <c r="BZ59">
        <v>2</v>
      </c>
      <c r="CA59">
        <v>3</v>
      </c>
      <c r="CB59" s="1">
        <f>SUM(BE59:BV59,_2022___Atividade_física__sintomas_de_ansiedade_e_depressão_e_qualidade_de_vida_e[[#This Row],[18 considerar essa]:[_20]])</f>
        <v>37</v>
      </c>
      <c r="CC59">
        <v>5</v>
      </c>
      <c r="CD59">
        <v>2</v>
      </c>
      <c r="CE59">
        <v>1</v>
      </c>
      <c r="CF59">
        <v>1</v>
      </c>
      <c r="CG59">
        <v>2</v>
      </c>
      <c r="CH59">
        <v>1</v>
      </c>
      <c r="CI59">
        <v>2</v>
      </c>
      <c r="CJ59">
        <v>2</v>
      </c>
      <c r="CK59">
        <v>1</v>
      </c>
      <c r="CL59">
        <v>1</v>
      </c>
      <c r="CM59">
        <v>1</v>
      </c>
      <c r="CN59">
        <v>2</v>
      </c>
      <c r="CO59">
        <v>1</v>
      </c>
      <c r="CP59">
        <v>1</v>
      </c>
      <c r="CQ59">
        <v>1</v>
      </c>
      <c r="CR59">
        <v>1</v>
      </c>
      <c r="CS59">
        <v>1</v>
      </c>
      <c r="CT59">
        <v>1</v>
      </c>
      <c r="CU59">
        <v>1</v>
      </c>
      <c r="CV59">
        <v>4</v>
      </c>
      <c r="CW59">
        <v>5</v>
      </c>
      <c r="CX59">
        <v>5</v>
      </c>
      <c r="CY59">
        <v>4</v>
      </c>
      <c r="CZ59">
        <v>2</v>
      </c>
      <c r="DA59">
        <v>2</v>
      </c>
      <c r="DB59">
        <v>4</v>
      </c>
      <c r="DC59">
        <v>3</v>
      </c>
      <c r="DD59">
        <v>3</v>
      </c>
      <c r="DE59">
        <v>3</v>
      </c>
      <c r="DF59">
        <v>4</v>
      </c>
      <c r="DG59">
        <v>3</v>
      </c>
      <c r="DH59">
        <v>1</v>
      </c>
      <c r="DI59">
        <v>1</v>
      </c>
      <c r="DJ59">
        <v>3</v>
      </c>
      <c r="DK59">
        <v>2</v>
      </c>
      <c r="DL59">
        <v>3</v>
      </c>
      <c r="DM59">
        <f>IF(CC59=1,5,IF(CC59=2,4.4,IF(CC59=3,3.4,IF(CC59=4,2,IF(CC59=5,1,IF(CC59&gt;5,"Inválido",0))))))</f>
        <v>1</v>
      </c>
      <c r="DN59">
        <f>IF(CD59&gt;5,"Inválido",CD59)</f>
        <v>2</v>
      </c>
      <c r="DO59" s="7">
        <f>IF(CE59&gt;3,"Inválido",CE59)</f>
        <v>1</v>
      </c>
      <c r="DP59" s="7">
        <f>IF(CF59&gt;3,"Inválido",CF59)</f>
        <v>1</v>
      </c>
      <c r="DQ59" s="6">
        <f>IF(CG59&gt;3,"Inválido",CG59)</f>
        <v>2</v>
      </c>
      <c r="DR59" s="6">
        <f>IF(CH59&gt;3,"Inválido",CH59)</f>
        <v>1</v>
      </c>
      <c r="DS59" s="6">
        <f>IF(CI59&gt;3,"Inválido",CI59)</f>
        <v>2</v>
      </c>
      <c r="DT59" s="6">
        <f>IF(CJ59&gt;3,"Inválido",CJ59)</f>
        <v>2</v>
      </c>
      <c r="DU59" s="6">
        <f>IF(CK59&gt;3,"Inválido",CK59)</f>
        <v>1</v>
      </c>
      <c r="DV59" s="6">
        <f>IF(CL59&gt;3,"Inválido",CL59)</f>
        <v>1</v>
      </c>
      <c r="DW59" s="6">
        <f>IF(CM59&gt;3,"Inválido",CM59)</f>
        <v>1</v>
      </c>
      <c r="DX59" s="6">
        <f>IF(CN59&gt;3,"Inválido",CN59)</f>
        <v>2</v>
      </c>
      <c r="DY59" s="8">
        <f>IF(CO59&gt;5, "INVALIDO",CO59)</f>
        <v>1</v>
      </c>
      <c r="DZ59" s="8">
        <f>IF(CP59&gt;5, "INVALIDO",CP59)</f>
        <v>1</v>
      </c>
      <c r="EA59" s="8">
        <f>IF(CQ59&gt;5, "INVALIDO",CQ59)</f>
        <v>1</v>
      </c>
      <c r="EB59" s="8">
        <f>IF(CR59&gt;5, "INVALIDO",CR59)</f>
        <v>1</v>
      </c>
      <c r="EC59" s="7">
        <f>IF(CR59&gt;5, "INVALIDO",CR59)</f>
        <v>1</v>
      </c>
      <c r="ED5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9">
        <f>IF(CC59=1,5,IF(CC59=2,4,IF(CC59=3,3,IF(CC59=4,2,IF(CC59=5,1,IF(CC59&gt;5,"Inválido",0))))))</f>
        <v>1</v>
      </c>
      <c r="EG59">
        <f>IF(CW59=1,6,IF(CW59=2,5.4,IF(CW59=3,4.2,IF(CW59=4,3.1,IF(CW59=5,2.2,IF(CW59=6,1,IF(CW59&gt;6,"Inválido",0)))))))</f>
        <v>2.2000000000000002</v>
      </c>
      <c r="EH59">
        <f>IF(AND(CX59=1,CW59=1),6,IF(AND(CX59=1,CW59&lt;7),5,IF(AND(CX59&gt;1,CW59=1),"Inválido",IF(AND(CX59=2,CW59&lt;7),4,IF(AND(CX59=3,CW59&lt;7),3,IF(AND(CX59=4,CW59&lt;7),2,IF(AND(CX59=5,CW59&lt;7),1,0)))))))</f>
        <v>1</v>
      </c>
      <c r="EI59">
        <f>IF(CV59=1,6,IF(CV59=2,5,IF(CV59=3,3,IF(CV59=4,3,IF(CV59=5,2,IF(CV59=6,1,IF(CV59&gt;6,"iNVÁLIDO",0)))))))</f>
        <v>3</v>
      </c>
      <c r="EJ59" s="7">
        <f>IF(CZ59&gt;6,"Inválido",CZ59)</f>
        <v>2</v>
      </c>
      <c r="EK59" s="7">
        <f>IF(DA59&gt;6,"Inválido",DA59)</f>
        <v>2</v>
      </c>
      <c r="EL59">
        <f>IF(DB59=1,6,IF(DB59=2,5,IF(DB59=3,3,IF(DB59=4,3,IF(DB59=5,2,IF(DB59=6,1,IF(DB59&gt;6,"iNVÁLIDO",0)))))))</f>
        <v>3</v>
      </c>
      <c r="EM59">
        <f>IF(DC59=1,6,IF(DC59=2,5,IF(DC59=3,3,IF(DC59=4,3,IF(DC59=5,2,IF(DC59=6,1,IF(DC59&gt;6,"iNVÁLIDO",0)))))))</f>
        <v>3</v>
      </c>
      <c r="EN59" s="7">
        <f>IF(DD59&gt;6,"Inválido",DD59)</f>
        <v>3</v>
      </c>
      <c r="EO59">
        <f>IF(DE59&gt;6,"Inválido",DE59)</f>
        <v>3</v>
      </c>
      <c r="EP59">
        <f>IF(DF59=1,6,IF(DF59=2,5,IF(DF59=3,3,IF(DF59=4,3,IF(DF59=5,2,IF(DF59=6,1,IF(DF59&gt;6,"iNVÁLIDO",0)))))))</f>
        <v>3</v>
      </c>
      <c r="EQ59" s="7">
        <f>IF(DG59&gt;6,"Inválido",DG59)</f>
        <v>3</v>
      </c>
      <c r="ER59">
        <f>IF(DH59&gt;5,"Inválido",DH59)</f>
        <v>1</v>
      </c>
      <c r="ES59">
        <f>IF(DI59&gt;5,"Inválido",DI59)</f>
        <v>1</v>
      </c>
      <c r="ET59">
        <f>IF(DJ59=1,5,IF(DJ59=2,4,IF(DJ59=3,3,IF(DJ59=4,2,IF(DJ59=5,1,IF(DJ59&gt;5,"Inválido",0))))))</f>
        <v>3</v>
      </c>
      <c r="EU59">
        <f>IF(DK59&gt;5,"Inválido",DK59)</f>
        <v>2</v>
      </c>
      <c r="EV59">
        <f>IF(DL59=1,5,IF(DL59=2,4,IF(DL59=3,3,IF(DL59=4,2,IF(DL59=5,1,IF(DL59&gt;5,"Inválido",0))))))</f>
        <v>3</v>
      </c>
      <c r="EW59" s="7">
        <f>SUM(DO59,DP59,DQ59,DR59,DS59,DT59,DU59,DV59,DW59,DX59)</f>
        <v>14</v>
      </c>
      <c r="EX59" s="7">
        <f>(EW59-10)/20*100</f>
        <v>20</v>
      </c>
      <c r="EY59">
        <f>SUM(DY59,DZ59,EA59,EB59)</f>
        <v>4</v>
      </c>
      <c r="EZ59">
        <f>(_2022___Atividade_física__sintomas_de_ansiedade_e_depressão_e_qualidade_de_vida_e[[#This Row],[Aspecto físico]]-4)/4*100</f>
        <v>0</v>
      </c>
      <c r="FA59">
        <f>SUM(EG59,EH59)</f>
        <v>3.2</v>
      </c>
      <c r="FB59">
        <f>(FA59-2)/10*100</f>
        <v>12.000000000000002</v>
      </c>
      <c r="FC59">
        <f>SUM(DM59,ES59,ET59,EU59,EV59)</f>
        <v>10</v>
      </c>
      <c r="FD59" s="7">
        <f>(FC59-5)/20*100</f>
        <v>25</v>
      </c>
      <c r="FE59">
        <f>SUM(EI59,EM59,EO59,EQ59)</f>
        <v>12</v>
      </c>
      <c r="FF59" s="7">
        <f>(FE59-4)/20*100</f>
        <v>40</v>
      </c>
      <c r="FG59">
        <f>SUM(EF59,ER59)</f>
        <v>2</v>
      </c>
      <c r="FH59">
        <f>(FG59-2)/8*100</f>
        <v>0</v>
      </c>
      <c r="FI59">
        <f>SUM(EC59,ED59,EE59)</f>
        <v>3</v>
      </c>
      <c r="FJ59" s="7">
        <f>(FI59-3)/3*100</f>
        <v>0</v>
      </c>
      <c r="FK59">
        <f>SUM(EJ59,EK59,EL59,EN59,EP59)</f>
        <v>13</v>
      </c>
      <c r="FL59">
        <f>(FK59-5)/25*100</f>
        <v>32</v>
      </c>
      <c r="FM59">
        <f t="shared" si="0"/>
        <v>2</v>
      </c>
      <c r="FN59" s="7">
        <f t="shared" si="1"/>
        <v>14.25</v>
      </c>
      <c r="FO59" s="7">
        <f t="shared" si="2"/>
        <v>18</v>
      </c>
    </row>
    <row r="60" spans="1:171" ht="15" thickBot="1" x14ac:dyDescent="0.35">
      <c r="A60" t="s">
        <v>671</v>
      </c>
      <c r="B60" t="s">
        <v>672</v>
      </c>
      <c r="C60" t="s">
        <v>68</v>
      </c>
      <c r="D60" s="5">
        <v>32289</v>
      </c>
      <c r="E60" s="5">
        <v>44682</v>
      </c>
      <c r="F60" s="1">
        <f>DATEDIF(D59,E59,"Y")</f>
        <v>43</v>
      </c>
      <c r="G60">
        <v>2</v>
      </c>
      <c r="H60">
        <v>4</v>
      </c>
      <c r="I60" t="s">
        <v>353</v>
      </c>
      <c r="J60">
        <v>1</v>
      </c>
      <c r="K60">
        <v>2</v>
      </c>
      <c r="L60" t="s">
        <v>1108</v>
      </c>
      <c r="M60" s="1">
        <v>2</v>
      </c>
      <c r="N60">
        <v>3</v>
      </c>
      <c r="O60">
        <v>3</v>
      </c>
      <c r="P60" t="s">
        <v>81</v>
      </c>
      <c r="Q60" s="16">
        <v>3</v>
      </c>
      <c r="R60">
        <v>2</v>
      </c>
      <c r="S60">
        <v>2</v>
      </c>
      <c r="T60">
        <v>2</v>
      </c>
      <c r="U60" t="s">
        <v>86</v>
      </c>
      <c r="V60">
        <v>0</v>
      </c>
      <c r="W60">
        <v>15</v>
      </c>
      <c r="X6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60">
        <v>1</v>
      </c>
      <c r="Z60">
        <v>15</v>
      </c>
      <c r="AA6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60">
        <v>1</v>
      </c>
      <c r="AC60">
        <v>15</v>
      </c>
      <c r="AD6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60">
        <v>12</v>
      </c>
      <c r="AF60">
        <v>12</v>
      </c>
      <c r="AG60" s="1">
        <f>AVERAGE(_2022___Atividade_física__sintomas_de_ansiedade_e_depressão_e_qualidade_de_vida_e[[#This Row],[a.	Quantas horas no total você gasta sentado durante um dia de semana? ]:[b.	Quantas horas no total você gasta sentado durante um dia de fim de semana?]])</f>
        <v>12</v>
      </c>
      <c r="AH60" s="1">
        <f>_2022___Atividade_física__sintomas_de_ansiedade_e_depressão_e_qualidade_de_vida_e[[#This Row],[AFV por semana]]+_2022___Atividade_física__sintomas_de_ansiedade_e_depressão_e_qualidade_de_vida_e[[#This Row],[Média AFM na semana]]</f>
        <v>30</v>
      </c>
      <c r="AI60">
        <v>2</v>
      </c>
      <c r="AJ60">
        <v>3</v>
      </c>
      <c r="AK60">
        <v>1</v>
      </c>
      <c r="AL60">
        <v>3</v>
      </c>
      <c r="AM60">
        <v>3</v>
      </c>
      <c r="AN60">
        <v>0</v>
      </c>
      <c r="AO60">
        <v>0</v>
      </c>
      <c r="AP60">
        <v>0</v>
      </c>
      <c r="AQ60">
        <v>3</v>
      </c>
      <c r="AR60">
        <v>3</v>
      </c>
      <c r="AS60">
        <v>3</v>
      </c>
      <c r="AT60">
        <v>1</v>
      </c>
      <c r="AU60">
        <v>0</v>
      </c>
      <c r="AV60">
        <v>3</v>
      </c>
      <c r="AW60">
        <v>0</v>
      </c>
      <c r="AX60">
        <v>0</v>
      </c>
      <c r="AY60">
        <v>3</v>
      </c>
      <c r="AZ60">
        <v>2</v>
      </c>
      <c r="BA60">
        <v>0</v>
      </c>
      <c r="BB60">
        <v>0</v>
      </c>
      <c r="BC60">
        <v>3</v>
      </c>
      <c r="BD6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60">
        <v>2</v>
      </c>
      <c r="BF60">
        <v>1</v>
      </c>
      <c r="BG60">
        <v>2</v>
      </c>
      <c r="BH60">
        <v>3</v>
      </c>
      <c r="BI60">
        <v>1</v>
      </c>
      <c r="BJ60">
        <v>3</v>
      </c>
      <c r="BK60">
        <v>2</v>
      </c>
      <c r="BL60">
        <v>2</v>
      </c>
      <c r="BM60">
        <v>1</v>
      </c>
      <c r="BN60">
        <v>0</v>
      </c>
      <c r="BO60">
        <v>2</v>
      </c>
      <c r="BP60">
        <v>3</v>
      </c>
      <c r="BQ60">
        <v>0</v>
      </c>
      <c r="BR60">
        <v>3</v>
      </c>
      <c r="BS60">
        <v>0</v>
      </c>
      <c r="BT60">
        <v>3</v>
      </c>
      <c r="BU60">
        <v>3</v>
      </c>
      <c r="BV60">
        <v>2</v>
      </c>
      <c r="BW60">
        <v>0</v>
      </c>
      <c r="BX60">
        <v>1</v>
      </c>
      <c r="BY60">
        <v>0</v>
      </c>
      <c r="BZ60">
        <v>1</v>
      </c>
      <c r="CA60">
        <v>3</v>
      </c>
      <c r="CB60" s="1">
        <f>SUM(BE60:BV60,_2022___Atividade_física__sintomas_de_ansiedade_e_depressão_e_qualidade_de_vida_e[[#This Row],[18 considerar essa]:[_20]])</f>
        <v>37</v>
      </c>
      <c r="CC60">
        <v>4</v>
      </c>
      <c r="CD60">
        <v>5</v>
      </c>
      <c r="CE60">
        <v>1</v>
      </c>
      <c r="CF60">
        <v>1</v>
      </c>
      <c r="CG60">
        <v>3</v>
      </c>
      <c r="CH60">
        <v>1</v>
      </c>
      <c r="CI60">
        <v>3</v>
      </c>
      <c r="CJ60">
        <v>1</v>
      </c>
      <c r="CK60">
        <v>1</v>
      </c>
      <c r="CL60">
        <v>1</v>
      </c>
      <c r="CM60">
        <v>1</v>
      </c>
      <c r="CN60">
        <v>3</v>
      </c>
      <c r="CO60">
        <v>1</v>
      </c>
      <c r="CP60">
        <v>1</v>
      </c>
      <c r="CQ60">
        <v>1</v>
      </c>
      <c r="CR60">
        <v>1</v>
      </c>
      <c r="CS60">
        <v>1</v>
      </c>
      <c r="CT60">
        <v>1</v>
      </c>
      <c r="CU60">
        <v>1</v>
      </c>
      <c r="CV60">
        <v>5</v>
      </c>
      <c r="CW60">
        <v>5</v>
      </c>
      <c r="CX60">
        <v>5</v>
      </c>
      <c r="CY60">
        <v>6</v>
      </c>
      <c r="CZ60">
        <v>2</v>
      </c>
      <c r="DA60">
        <v>3</v>
      </c>
      <c r="DB60">
        <v>6</v>
      </c>
      <c r="DC60">
        <v>5</v>
      </c>
      <c r="DD60">
        <v>5</v>
      </c>
      <c r="DE60">
        <v>2</v>
      </c>
      <c r="DF60">
        <v>6</v>
      </c>
      <c r="DG60">
        <v>1</v>
      </c>
      <c r="DH60">
        <v>3</v>
      </c>
      <c r="DI60">
        <v>2</v>
      </c>
      <c r="DJ60">
        <v>4</v>
      </c>
      <c r="DK60">
        <v>4</v>
      </c>
      <c r="DL60">
        <v>5</v>
      </c>
      <c r="DM60">
        <f>IF(CC60=1,5,IF(CC60=2,4.4,IF(CC60=3,3.4,IF(CC60=4,2,IF(CC60=5,1,IF(CC60&gt;5,"Inválido",0))))))</f>
        <v>2</v>
      </c>
      <c r="DN60">
        <f>IF(CD60&gt;5,"Inválido",CD60)</f>
        <v>5</v>
      </c>
      <c r="DO60" s="7">
        <f>IF(CE60&gt;3,"Inválido",CE60)</f>
        <v>1</v>
      </c>
      <c r="DP60" s="7">
        <f>IF(CF60&gt;3,"Inválido",CF60)</f>
        <v>1</v>
      </c>
      <c r="DQ60" s="6">
        <f>IF(CG60&gt;3,"Inválido",CG60)</f>
        <v>3</v>
      </c>
      <c r="DR60" s="6">
        <f>IF(CH60&gt;3,"Inválido",CH60)</f>
        <v>1</v>
      </c>
      <c r="DS60" s="6">
        <f>IF(CI60&gt;3,"Inválido",CI60)</f>
        <v>3</v>
      </c>
      <c r="DT60" s="6">
        <f>IF(CJ60&gt;3,"Inválido",CJ60)</f>
        <v>1</v>
      </c>
      <c r="DU60" s="6">
        <f>IF(CK60&gt;3,"Inválido",CK60)</f>
        <v>1</v>
      </c>
      <c r="DV60" s="6">
        <f>IF(CL60&gt;3,"Inválido",CL60)</f>
        <v>1</v>
      </c>
      <c r="DW60" s="6">
        <f>IF(CM60&gt;3,"Inválido",CM60)</f>
        <v>1</v>
      </c>
      <c r="DX60" s="6">
        <f>IF(CN60&gt;3,"Inválido",CN60)</f>
        <v>3</v>
      </c>
      <c r="DY60" s="8">
        <f>IF(CO60&gt;5, "INVALIDO",CO60)</f>
        <v>1</v>
      </c>
      <c r="DZ60" s="8">
        <f>IF(CP60&gt;5, "INVALIDO",CP60)</f>
        <v>1</v>
      </c>
      <c r="EA60" s="8">
        <f>IF(CQ60&gt;5, "INVALIDO",CQ60)</f>
        <v>1</v>
      </c>
      <c r="EB60" s="8">
        <f>IF(CR60&gt;5, "INVALIDO",CR60)</f>
        <v>1</v>
      </c>
      <c r="EC60" s="7">
        <f>IF(CR60&gt;5, "INVALIDO",CR60)</f>
        <v>1</v>
      </c>
      <c r="ED6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0">
        <f>IF(CC60=1,5,IF(CC60=2,4,IF(CC60=3,3,IF(CC60=4,2,IF(CC60=5,1,IF(CC60&gt;5,"Inválido",0))))))</f>
        <v>2</v>
      </c>
      <c r="EG60">
        <f>IF(CW60=1,6,IF(CW60=2,5.4,IF(CW60=3,4.2,IF(CW60=4,3.1,IF(CW60=5,2.2,IF(CW60=6,1,IF(CW60&gt;6,"Inválido",0)))))))</f>
        <v>2.2000000000000002</v>
      </c>
      <c r="EH60">
        <f>IF(AND(CX60=1,CW60=1),6,IF(AND(CX60=1,CW60&lt;7),5,IF(AND(CX60&gt;1,CW60=1),"Inválido",IF(AND(CX60=2,CW60&lt;7),4,IF(AND(CX60=3,CW60&lt;7),3,IF(AND(CX60=4,CW60&lt;7),2,IF(AND(CX60=5,CW60&lt;7),1,0)))))))</f>
        <v>1</v>
      </c>
      <c r="EI60">
        <f>IF(CV60=1,6,IF(CV60=2,5,IF(CV60=3,3,IF(CV60=4,3,IF(CV60=5,2,IF(CV60=6,1,IF(CV60&gt;6,"iNVÁLIDO",0)))))))</f>
        <v>2</v>
      </c>
      <c r="EJ60" s="7">
        <f>IF(CZ60&gt;6,"Inválido",CZ60)</f>
        <v>2</v>
      </c>
      <c r="EK60" s="7">
        <f>IF(DA60&gt;6,"Inválido",DA60)</f>
        <v>3</v>
      </c>
      <c r="EL60">
        <f>IF(DB60=1,6,IF(DB60=2,5,IF(DB60=3,3,IF(DB60=4,3,IF(DB60=5,2,IF(DB60=6,1,IF(DB60&gt;6,"iNVÁLIDO",0)))))))</f>
        <v>1</v>
      </c>
      <c r="EM60">
        <f>IF(DC60=1,6,IF(DC60=2,5,IF(DC60=3,3,IF(DC60=4,3,IF(DC60=5,2,IF(DC60=6,1,IF(DC60&gt;6,"iNVÁLIDO",0)))))))</f>
        <v>2</v>
      </c>
      <c r="EN60" s="7">
        <f>IF(DD60&gt;6,"Inválido",DD60)</f>
        <v>5</v>
      </c>
      <c r="EO60">
        <f>IF(DE60&gt;6,"Inválido",DE60)</f>
        <v>2</v>
      </c>
      <c r="EP60">
        <f>IF(DF60=1,6,IF(DF60=2,5,IF(DF60=3,3,IF(DF60=4,3,IF(DF60=5,2,IF(DF60=6,1,IF(DF60&gt;6,"iNVÁLIDO",0)))))))</f>
        <v>1</v>
      </c>
      <c r="EQ60" s="7">
        <f>IF(DG60&gt;6,"Inválido",DG60)</f>
        <v>1</v>
      </c>
      <c r="ER60">
        <f>IF(DH60&gt;5,"Inválido",DH60)</f>
        <v>3</v>
      </c>
      <c r="ES60">
        <f>IF(DI60&gt;5,"Inválido",DI60)</f>
        <v>2</v>
      </c>
      <c r="ET60">
        <f>IF(DJ60=1,5,IF(DJ60=2,4,IF(DJ60=3,3,IF(DJ60=4,2,IF(DJ60=5,1,IF(DJ60&gt;5,"Inválido",0))))))</f>
        <v>2</v>
      </c>
      <c r="EU60">
        <f>IF(DK60&gt;5,"Inválido",DK60)</f>
        <v>4</v>
      </c>
      <c r="EV60">
        <f>IF(DL60=1,5,IF(DL60=2,4,IF(DL60=3,3,IF(DL60=4,2,IF(DL60=5,1,IF(DL60&gt;5,"Inválido",0))))))</f>
        <v>1</v>
      </c>
      <c r="EW60" s="7">
        <f>SUM(DO60,DP60,DQ60,DR60,DS60,DT60,DU60,DV60,DW60,DX60)</f>
        <v>16</v>
      </c>
      <c r="EX60" s="7">
        <f>(EW60-10)/20*100</f>
        <v>30</v>
      </c>
      <c r="EY60">
        <f>SUM(DY60,DZ60,EA60,EB60)</f>
        <v>4</v>
      </c>
      <c r="EZ60">
        <f>(_2022___Atividade_física__sintomas_de_ansiedade_e_depressão_e_qualidade_de_vida_e[[#This Row],[Aspecto físico]]-4)/4*100</f>
        <v>0</v>
      </c>
      <c r="FA60">
        <f>SUM(EG60,EH60)</f>
        <v>3.2</v>
      </c>
      <c r="FB60">
        <f>(FA60-2)/10*100</f>
        <v>12.000000000000002</v>
      </c>
      <c r="FC60">
        <f>SUM(DM60,ES60,ET60,EU60,EV60)</f>
        <v>11</v>
      </c>
      <c r="FD60" s="7">
        <f>(FC60-5)/20*100</f>
        <v>30</v>
      </c>
      <c r="FE60">
        <f>SUM(EI60,EM60,EO60,EQ60)</f>
        <v>7</v>
      </c>
      <c r="FF60" s="7">
        <f>(FE60-4)/20*100</f>
        <v>15</v>
      </c>
      <c r="FG60">
        <f>SUM(EF60,ER60)</f>
        <v>5</v>
      </c>
      <c r="FH60">
        <f>(FG60-2)/8*100</f>
        <v>37.5</v>
      </c>
      <c r="FI60">
        <f>SUM(EC60,ED60,EE60)</f>
        <v>3</v>
      </c>
      <c r="FJ60" s="7">
        <f>(FI60-3)/3*100</f>
        <v>0</v>
      </c>
      <c r="FK60">
        <f>SUM(EJ60,EK60,EL60,EN60,EP60)</f>
        <v>12</v>
      </c>
      <c r="FL60">
        <f>(FK60-5)/25*100</f>
        <v>28.000000000000004</v>
      </c>
      <c r="FM60">
        <f t="shared" si="0"/>
        <v>5</v>
      </c>
      <c r="FN60" s="7">
        <f t="shared" si="1"/>
        <v>18</v>
      </c>
      <c r="FO60" s="7">
        <f t="shared" si="2"/>
        <v>20.125</v>
      </c>
    </row>
    <row r="61" spans="1:171" ht="15" thickBot="1" x14ac:dyDescent="0.35">
      <c r="A61" t="s">
        <v>680</v>
      </c>
      <c r="B61" t="s">
        <v>681</v>
      </c>
      <c r="C61" t="s">
        <v>68</v>
      </c>
      <c r="D61" s="5">
        <v>34266</v>
      </c>
      <c r="E61" s="5">
        <v>44682</v>
      </c>
      <c r="F61" s="1">
        <f>DATEDIF(D60,E60,"Y")</f>
        <v>33</v>
      </c>
      <c r="G61">
        <v>2</v>
      </c>
      <c r="H61">
        <v>4</v>
      </c>
      <c r="I61" t="s">
        <v>682</v>
      </c>
      <c r="J61">
        <v>1</v>
      </c>
      <c r="K61">
        <v>3</v>
      </c>
      <c r="L61" t="s">
        <v>683</v>
      </c>
      <c r="M61" s="1">
        <v>2</v>
      </c>
      <c r="N61">
        <v>1</v>
      </c>
      <c r="O61">
        <v>1</v>
      </c>
      <c r="P61" t="s">
        <v>81</v>
      </c>
      <c r="Q61" s="16">
        <v>2</v>
      </c>
      <c r="R61">
        <v>2</v>
      </c>
      <c r="S61">
        <v>2</v>
      </c>
      <c r="T61">
        <v>2</v>
      </c>
      <c r="U61" t="s">
        <v>86</v>
      </c>
      <c r="V61">
        <v>7</v>
      </c>
      <c r="W61">
        <v>25</v>
      </c>
      <c r="X6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61">
        <v>0</v>
      </c>
      <c r="Z61">
        <v>0</v>
      </c>
      <c r="AA6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1">
        <v>0</v>
      </c>
      <c r="AC61">
        <v>0</v>
      </c>
      <c r="AD6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1">
        <v>5</v>
      </c>
      <c r="AF61">
        <v>4</v>
      </c>
      <c r="AG61" s="1">
        <f>AVERAGE(_2022___Atividade_física__sintomas_de_ansiedade_e_depressão_e_qualidade_de_vida_e[[#This Row],[a.	Quantas horas no total você gasta sentado durante um dia de semana? ]:[b.	Quantas horas no total você gasta sentado durante um dia de fim de semana?]])</f>
        <v>4.5</v>
      </c>
      <c r="AH61" s="1">
        <f>_2022___Atividade_física__sintomas_de_ansiedade_e_depressão_e_qualidade_de_vida_e[[#This Row],[AFV por semana]]+_2022___Atividade_física__sintomas_de_ansiedade_e_depressão_e_qualidade_de_vida_e[[#This Row],[Média AFM na semana]]</f>
        <v>0</v>
      </c>
      <c r="AI61">
        <v>1</v>
      </c>
      <c r="AJ61">
        <v>3</v>
      </c>
      <c r="AK61">
        <v>2</v>
      </c>
      <c r="AL61">
        <v>2</v>
      </c>
      <c r="AM61">
        <v>2</v>
      </c>
      <c r="AN61">
        <v>2</v>
      </c>
      <c r="AO61">
        <v>1</v>
      </c>
      <c r="AP61">
        <v>2</v>
      </c>
      <c r="AQ61">
        <v>0</v>
      </c>
      <c r="AR61">
        <v>3</v>
      </c>
      <c r="AS61">
        <v>0</v>
      </c>
      <c r="AT61">
        <v>2</v>
      </c>
      <c r="AU61">
        <v>1</v>
      </c>
      <c r="AV61">
        <v>1</v>
      </c>
      <c r="AW61">
        <v>0</v>
      </c>
      <c r="AX61">
        <v>0</v>
      </c>
      <c r="AY61">
        <v>1</v>
      </c>
      <c r="AZ61">
        <v>1</v>
      </c>
      <c r="BA61">
        <v>1</v>
      </c>
      <c r="BB61">
        <v>0</v>
      </c>
      <c r="BC61">
        <v>3</v>
      </c>
      <c r="BD6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61">
        <v>3</v>
      </c>
      <c r="BF61">
        <v>3</v>
      </c>
      <c r="BG61">
        <v>2</v>
      </c>
      <c r="BH61">
        <v>2</v>
      </c>
      <c r="BI61">
        <v>2</v>
      </c>
      <c r="BJ61">
        <v>1</v>
      </c>
      <c r="BK61">
        <v>1</v>
      </c>
      <c r="BL61">
        <v>3</v>
      </c>
      <c r="BM61">
        <v>0</v>
      </c>
      <c r="BN61">
        <v>2</v>
      </c>
      <c r="BO61">
        <v>2</v>
      </c>
      <c r="BP61">
        <v>3</v>
      </c>
      <c r="BQ61">
        <v>3</v>
      </c>
      <c r="BR61">
        <v>1</v>
      </c>
      <c r="BS61">
        <v>2</v>
      </c>
      <c r="BT61">
        <v>1</v>
      </c>
      <c r="BU61">
        <v>2</v>
      </c>
      <c r="BV61">
        <v>3</v>
      </c>
      <c r="BW61">
        <v>2</v>
      </c>
      <c r="BX61">
        <v>2</v>
      </c>
      <c r="BY61">
        <f>_2022___Atividade_física__sintomas_de_ansiedade_e_depressão_e_qualidade_de_vida_e[[#This Row],[_18]]</f>
        <v>2</v>
      </c>
      <c r="BZ61">
        <v>1</v>
      </c>
      <c r="CA61">
        <v>1</v>
      </c>
      <c r="CB61" s="1">
        <f>SUM(BE61:BV61,_2022___Atividade_física__sintomas_de_ansiedade_e_depressão_e_qualidade_de_vida_e[[#This Row],[18 considerar essa]:[_20]])</f>
        <v>40</v>
      </c>
      <c r="CC61">
        <v>4</v>
      </c>
      <c r="CD61">
        <v>5</v>
      </c>
      <c r="CE61">
        <v>1</v>
      </c>
      <c r="CF61">
        <v>2</v>
      </c>
      <c r="CG61">
        <v>2</v>
      </c>
      <c r="CH61">
        <v>1</v>
      </c>
      <c r="CI61">
        <v>2</v>
      </c>
      <c r="CJ61">
        <v>3</v>
      </c>
      <c r="CK61">
        <v>2</v>
      </c>
      <c r="CL61">
        <v>2</v>
      </c>
      <c r="CM61">
        <v>2</v>
      </c>
      <c r="CN61">
        <v>2</v>
      </c>
      <c r="CO61">
        <v>1</v>
      </c>
      <c r="CP61">
        <v>1</v>
      </c>
      <c r="CQ61">
        <v>1</v>
      </c>
      <c r="CR61">
        <v>1</v>
      </c>
      <c r="CS61">
        <v>1</v>
      </c>
      <c r="CT61">
        <v>1</v>
      </c>
      <c r="CU61">
        <v>1</v>
      </c>
      <c r="CV61">
        <v>4</v>
      </c>
      <c r="CW61">
        <v>3</v>
      </c>
      <c r="CX61">
        <v>2</v>
      </c>
      <c r="CY61">
        <v>5</v>
      </c>
      <c r="CZ61">
        <v>1</v>
      </c>
      <c r="DA61">
        <v>3</v>
      </c>
      <c r="DB61">
        <v>5</v>
      </c>
      <c r="DC61">
        <v>5</v>
      </c>
      <c r="DD61">
        <v>2</v>
      </c>
      <c r="DE61">
        <v>2</v>
      </c>
      <c r="DF61">
        <v>5</v>
      </c>
      <c r="DG61">
        <v>2</v>
      </c>
      <c r="DH61">
        <v>1</v>
      </c>
      <c r="DI61">
        <v>3</v>
      </c>
      <c r="DJ61">
        <v>4</v>
      </c>
      <c r="DK61">
        <v>3</v>
      </c>
      <c r="DL61">
        <v>3</v>
      </c>
      <c r="DM61">
        <f>IF(CC61=1,5,IF(CC61=2,4.4,IF(CC61=3,3.4,IF(CC61=4,2,IF(CC61=5,1,IF(CC61&gt;5,"Inválido",0))))))</f>
        <v>2</v>
      </c>
      <c r="DN61">
        <f>IF(CD61&gt;5,"Inválido",CD61)</f>
        <v>5</v>
      </c>
      <c r="DO61" s="7">
        <f>IF(CE61&gt;3,"Inválido",CE61)</f>
        <v>1</v>
      </c>
      <c r="DP61" s="7">
        <f>IF(CF61&gt;3,"Inválido",CF61)</f>
        <v>2</v>
      </c>
      <c r="DQ61" s="6">
        <f>IF(CG61&gt;3,"Inválido",CG61)</f>
        <v>2</v>
      </c>
      <c r="DR61" s="6">
        <f>IF(CH61&gt;3,"Inválido",CH61)</f>
        <v>1</v>
      </c>
      <c r="DS61" s="6">
        <f>IF(CI61&gt;3,"Inválido",CI61)</f>
        <v>2</v>
      </c>
      <c r="DT61" s="6">
        <f>IF(CJ61&gt;3,"Inválido",CJ61)</f>
        <v>3</v>
      </c>
      <c r="DU61" s="6">
        <f>IF(CK61&gt;3,"Inválido",CK61)</f>
        <v>2</v>
      </c>
      <c r="DV61" s="6">
        <f>IF(CL61&gt;3,"Inválido",CL61)</f>
        <v>2</v>
      </c>
      <c r="DW61" s="6">
        <f>IF(CM61&gt;3,"Inválido",CM61)</f>
        <v>2</v>
      </c>
      <c r="DX61" s="6">
        <f>IF(CN61&gt;3,"Inválido",CN61)</f>
        <v>2</v>
      </c>
      <c r="DY61" s="8">
        <f>IF(CO61&gt;5, "INVALIDO",CO61)</f>
        <v>1</v>
      </c>
      <c r="DZ61" s="8">
        <f>IF(CP61&gt;5, "INVALIDO",CP61)</f>
        <v>1</v>
      </c>
      <c r="EA61" s="8">
        <f>IF(CQ61&gt;5, "INVALIDO",CQ61)</f>
        <v>1</v>
      </c>
      <c r="EB61" s="8">
        <f>IF(CR61&gt;5, "INVALIDO",CR61)</f>
        <v>1</v>
      </c>
      <c r="EC61" s="7">
        <f>IF(CR61&gt;5, "INVALIDO",CR61)</f>
        <v>1</v>
      </c>
      <c r="ED6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1">
        <f>IF(CC61=1,5,IF(CC61=2,4,IF(CC61=3,3,IF(CC61=4,2,IF(CC61=5,1,IF(CC61&gt;5,"Inválido",0))))))</f>
        <v>2</v>
      </c>
      <c r="EG61">
        <f>IF(CW61=1,6,IF(CW61=2,5.4,IF(CW61=3,4.2,IF(CW61=4,3.1,IF(CW61=5,2.2,IF(CW61=6,1,IF(CW61&gt;6,"Inválido",0)))))))</f>
        <v>4.2</v>
      </c>
      <c r="EH61">
        <f>IF(AND(CX61=1,CW61=1),6,IF(AND(CX61=1,CW61&lt;7),5,IF(AND(CX61&gt;1,CW61=1),"Inválido",IF(AND(CX61=2,CW61&lt;7),4,IF(AND(CX61=3,CW61&lt;7),3,IF(AND(CX61=4,CW61&lt;7),2,IF(AND(CX61=5,CW61&lt;7),1,0)))))))</f>
        <v>4</v>
      </c>
      <c r="EI61">
        <f>IF(CV61=1,6,IF(CV61=2,5,IF(CV61=3,3,IF(CV61=4,3,IF(CV61=5,2,IF(CV61=6,1,IF(CV61&gt;6,"iNVÁLIDO",0)))))))</f>
        <v>3</v>
      </c>
      <c r="EJ61" s="7">
        <f>IF(CZ61&gt;6,"Inválido",CZ61)</f>
        <v>1</v>
      </c>
      <c r="EK61" s="7">
        <f>IF(DA61&gt;6,"Inválido",DA61)</f>
        <v>3</v>
      </c>
      <c r="EL61">
        <f>IF(DB61=1,6,IF(DB61=2,5,IF(DB61=3,3,IF(DB61=4,3,IF(DB61=5,2,IF(DB61=6,1,IF(DB61&gt;6,"iNVÁLIDO",0)))))))</f>
        <v>2</v>
      </c>
      <c r="EM61">
        <f>IF(DC61=1,6,IF(DC61=2,5,IF(DC61=3,3,IF(DC61=4,3,IF(DC61=5,2,IF(DC61=6,1,IF(DC61&gt;6,"iNVÁLIDO",0)))))))</f>
        <v>2</v>
      </c>
      <c r="EN61" s="7">
        <f>IF(DD61&gt;6,"Inválido",DD61)</f>
        <v>2</v>
      </c>
      <c r="EO61">
        <f>IF(DE61&gt;6,"Inválido",DE61)</f>
        <v>2</v>
      </c>
      <c r="EP61">
        <f>IF(DF61=1,6,IF(DF61=2,5,IF(DF61=3,3,IF(DF61=4,3,IF(DF61=5,2,IF(DF61=6,1,IF(DF61&gt;6,"iNVÁLIDO",0)))))))</f>
        <v>2</v>
      </c>
      <c r="EQ61" s="7">
        <f>IF(DG61&gt;6,"Inválido",DG61)</f>
        <v>2</v>
      </c>
      <c r="ER61">
        <f>IF(DH61&gt;5,"Inválido",DH61)</f>
        <v>1</v>
      </c>
      <c r="ES61">
        <f>IF(DI61&gt;5,"Inválido",DI61)</f>
        <v>3</v>
      </c>
      <c r="ET61">
        <f>IF(DJ61=1,5,IF(DJ61=2,4,IF(DJ61=3,3,IF(DJ61=4,2,IF(DJ61=5,1,IF(DJ61&gt;5,"Inválido",0))))))</f>
        <v>2</v>
      </c>
      <c r="EU61">
        <f>IF(DK61&gt;5,"Inválido",DK61)</f>
        <v>3</v>
      </c>
      <c r="EV61">
        <f>IF(DL61=1,5,IF(DL61=2,4,IF(DL61=3,3,IF(DL61=4,2,IF(DL61=5,1,IF(DL61&gt;5,"Inválido",0))))))</f>
        <v>3</v>
      </c>
      <c r="EW61" s="7">
        <f>SUM(DO61,DP61,DQ61,DR61,DS61,DT61,DU61,DV61,DW61,DX61)</f>
        <v>19</v>
      </c>
      <c r="EX61" s="7">
        <f>(EW61-10)/20*100</f>
        <v>45</v>
      </c>
      <c r="EY61">
        <f>SUM(DY61,DZ61,EA61,EB61)</f>
        <v>4</v>
      </c>
      <c r="EZ61">
        <f>(_2022___Atividade_física__sintomas_de_ansiedade_e_depressão_e_qualidade_de_vida_e[[#This Row],[Aspecto físico]]-4)/4*100</f>
        <v>0</v>
      </c>
      <c r="FA61">
        <f>SUM(EG61,EH61)</f>
        <v>8.1999999999999993</v>
      </c>
      <c r="FB61">
        <f>(FA61-2)/10*100</f>
        <v>61.999999999999986</v>
      </c>
      <c r="FC61">
        <f>SUM(DM61,ES61,ET61,EU61,EV61)</f>
        <v>13</v>
      </c>
      <c r="FD61" s="7">
        <f>(FC61-5)/20*100</f>
        <v>40</v>
      </c>
      <c r="FE61">
        <f>SUM(EI61,EM61,EO61,EQ61)</f>
        <v>9</v>
      </c>
      <c r="FF61" s="7">
        <f>(FE61-4)/20*100</f>
        <v>25</v>
      </c>
      <c r="FG61">
        <f>SUM(EF61,ER61)</f>
        <v>3</v>
      </c>
      <c r="FH61">
        <f>(FG61-2)/8*100</f>
        <v>12.5</v>
      </c>
      <c r="FI61">
        <f>SUM(EC61,ED61,EE61)</f>
        <v>3</v>
      </c>
      <c r="FJ61" s="7">
        <f>(FI61-3)/3*100</f>
        <v>0</v>
      </c>
      <c r="FK61">
        <f>SUM(EJ61,EK61,EL61,EN61,EP61)</f>
        <v>10</v>
      </c>
      <c r="FL61">
        <f>(FK61-5)/25*100</f>
        <v>20</v>
      </c>
      <c r="FM61">
        <f t="shared" si="0"/>
        <v>5</v>
      </c>
      <c r="FN61" s="7">
        <f t="shared" si="1"/>
        <v>36.75</v>
      </c>
      <c r="FO61" s="7">
        <f t="shared" si="2"/>
        <v>14.375</v>
      </c>
    </row>
    <row r="62" spans="1:171" ht="15" thickBot="1" x14ac:dyDescent="0.35">
      <c r="A62" t="s">
        <v>706</v>
      </c>
      <c r="B62" t="s">
        <v>707</v>
      </c>
      <c r="C62" t="s">
        <v>68</v>
      </c>
      <c r="D62" s="5">
        <v>33981</v>
      </c>
      <c r="E62" s="5">
        <v>44682</v>
      </c>
      <c r="F62" s="1">
        <f>DATEDIF(D61,E61,"Y")</f>
        <v>28</v>
      </c>
      <c r="G62">
        <v>2</v>
      </c>
      <c r="H62">
        <v>1</v>
      </c>
      <c r="I62" t="s">
        <v>269</v>
      </c>
      <c r="J62">
        <v>7</v>
      </c>
      <c r="K62">
        <v>1</v>
      </c>
      <c r="L62" t="s">
        <v>100</v>
      </c>
      <c r="M62" s="1">
        <v>1</v>
      </c>
      <c r="N62">
        <v>2</v>
      </c>
      <c r="O62">
        <v>3</v>
      </c>
      <c r="P62" t="s">
        <v>81</v>
      </c>
      <c r="Q62" s="16">
        <v>1</v>
      </c>
      <c r="R62">
        <v>1</v>
      </c>
      <c r="S62">
        <v>1</v>
      </c>
      <c r="T62">
        <v>2</v>
      </c>
      <c r="U62" t="s">
        <v>86</v>
      </c>
      <c r="V62">
        <v>4</v>
      </c>
      <c r="W62">
        <v>49</v>
      </c>
      <c r="X6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196</v>
      </c>
      <c r="Y62">
        <v>5</v>
      </c>
      <c r="Z62">
        <v>25</v>
      </c>
      <c r="AA6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125</v>
      </c>
      <c r="AB62">
        <v>0</v>
      </c>
      <c r="AC62">
        <v>0</v>
      </c>
      <c r="AD6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2">
        <v>14</v>
      </c>
      <c r="AF62">
        <v>10</v>
      </c>
      <c r="AG62" s="1">
        <f>AVERAGE(_2022___Atividade_física__sintomas_de_ansiedade_e_depressão_e_qualidade_de_vida_e[[#This Row],[a.	Quantas horas no total você gasta sentado durante um dia de semana? ]:[b.	Quantas horas no total você gasta sentado durante um dia de fim de semana?]])</f>
        <v>12</v>
      </c>
      <c r="AH62" s="1">
        <f>_2022___Atividade_física__sintomas_de_ansiedade_e_depressão_e_qualidade_de_vida_e[[#This Row],[AFV por semana]]+_2022___Atividade_física__sintomas_de_ansiedade_e_depressão_e_qualidade_de_vida_e[[#This Row],[Média AFM na semana]]</f>
        <v>125</v>
      </c>
      <c r="AI62">
        <v>2</v>
      </c>
      <c r="AJ62">
        <v>3</v>
      </c>
      <c r="AK62">
        <v>0</v>
      </c>
      <c r="AL62">
        <v>1</v>
      </c>
      <c r="AM62">
        <v>0</v>
      </c>
      <c r="AN62">
        <v>0</v>
      </c>
      <c r="AO62">
        <v>1</v>
      </c>
      <c r="AP62">
        <v>0</v>
      </c>
      <c r="AQ62">
        <v>0</v>
      </c>
      <c r="AR62">
        <v>0</v>
      </c>
      <c r="AS62">
        <v>0</v>
      </c>
      <c r="AT62">
        <v>0</v>
      </c>
      <c r="AU62">
        <v>0</v>
      </c>
      <c r="AV62">
        <v>0</v>
      </c>
      <c r="AW62">
        <v>0</v>
      </c>
      <c r="AX62">
        <v>0</v>
      </c>
      <c r="AY62">
        <v>0</v>
      </c>
      <c r="AZ62">
        <v>1</v>
      </c>
      <c r="BA62">
        <v>0</v>
      </c>
      <c r="BB62">
        <v>0</v>
      </c>
      <c r="BC62">
        <v>0</v>
      </c>
      <c r="BD6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62">
        <v>1</v>
      </c>
      <c r="BF62">
        <v>0</v>
      </c>
      <c r="BG62">
        <v>1</v>
      </c>
      <c r="BH62">
        <v>1</v>
      </c>
      <c r="BI62">
        <v>0</v>
      </c>
      <c r="BJ62">
        <v>0</v>
      </c>
      <c r="BK62">
        <v>1</v>
      </c>
      <c r="BL62">
        <v>2</v>
      </c>
      <c r="BM62">
        <v>1</v>
      </c>
      <c r="BN62">
        <v>2</v>
      </c>
      <c r="BO62">
        <v>1</v>
      </c>
      <c r="BP62">
        <v>1</v>
      </c>
      <c r="BQ62">
        <v>2</v>
      </c>
      <c r="BR62">
        <v>1</v>
      </c>
      <c r="BS62">
        <v>2</v>
      </c>
      <c r="BT62">
        <v>0</v>
      </c>
      <c r="BU62">
        <v>2</v>
      </c>
      <c r="BV62">
        <v>0</v>
      </c>
      <c r="BW62">
        <v>0</v>
      </c>
      <c r="BX62">
        <v>2</v>
      </c>
      <c r="BY62">
        <f>_2022___Atividade_física__sintomas_de_ansiedade_e_depressão_e_qualidade_de_vida_e[[#This Row],[_18]]</f>
        <v>0</v>
      </c>
      <c r="BZ62">
        <v>1</v>
      </c>
      <c r="CA62">
        <v>1</v>
      </c>
      <c r="CB62" s="1">
        <f>SUM(BE62:BV62,_2022___Atividade_física__sintomas_de_ansiedade_e_depressão_e_qualidade_de_vida_e[[#This Row],[18 considerar essa]:[_20]])</f>
        <v>20</v>
      </c>
      <c r="CC62">
        <v>3</v>
      </c>
      <c r="CD62">
        <v>2</v>
      </c>
      <c r="CE62">
        <v>1</v>
      </c>
      <c r="CF62">
        <v>3</v>
      </c>
      <c r="CG62">
        <v>2</v>
      </c>
      <c r="CH62">
        <v>2</v>
      </c>
      <c r="CI62">
        <v>3</v>
      </c>
      <c r="CJ62">
        <v>3</v>
      </c>
      <c r="CK62">
        <v>3</v>
      </c>
      <c r="CL62">
        <v>2</v>
      </c>
      <c r="CM62">
        <v>3</v>
      </c>
      <c r="CN62">
        <v>3</v>
      </c>
      <c r="CO62">
        <v>1</v>
      </c>
      <c r="CP62">
        <v>1</v>
      </c>
      <c r="CQ62">
        <v>2</v>
      </c>
      <c r="CR62">
        <v>1</v>
      </c>
      <c r="CS62">
        <v>1</v>
      </c>
      <c r="CT62">
        <v>1</v>
      </c>
      <c r="CU62">
        <v>1</v>
      </c>
      <c r="CV62">
        <v>3</v>
      </c>
      <c r="CW62">
        <v>3</v>
      </c>
      <c r="CX62">
        <v>2</v>
      </c>
      <c r="CY62">
        <v>4</v>
      </c>
      <c r="CZ62">
        <v>3</v>
      </c>
      <c r="DA62">
        <v>4</v>
      </c>
      <c r="DB62">
        <v>5</v>
      </c>
      <c r="DC62">
        <v>5</v>
      </c>
      <c r="DD62">
        <v>4</v>
      </c>
      <c r="DE62">
        <v>4</v>
      </c>
      <c r="DF62">
        <v>5</v>
      </c>
      <c r="DG62">
        <v>4</v>
      </c>
      <c r="DH62">
        <v>4</v>
      </c>
      <c r="DI62">
        <v>3</v>
      </c>
      <c r="DJ62">
        <v>2</v>
      </c>
      <c r="DK62">
        <v>3</v>
      </c>
      <c r="DL62">
        <v>5</v>
      </c>
      <c r="DM62">
        <f>IF(CC62=1,5,IF(CC62=2,4.4,IF(CC62=3,3.4,IF(CC62=4,2,IF(CC62=5,1,IF(CC62&gt;5,"Inválido",0))))))</f>
        <v>3.4</v>
      </c>
      <c r="DN62">
        <f>IF(CD62&gt;5,"Inválido",CD62)</f>
        <v>2</v>
      </c>
      <c r="DO62" s="7">
        <f>IF(CE62&gt;3,"Inválido",CE62)</f>
        <v>1</v>
      </c>
      <c r="DP62" s="7">
        <f>IF(CF62&gt;3,"Inválido",CF62)</f>
        <v>3</v>
      </c>
      <c r="DQ62" s="6">
        <f>IF(CG62&gt;3,"Inválido",CG62)</f>
        <v>2</v>
      </c>
      <c r="DR62" s="6">
        <f>IF(CH62&gt;3,"Inválido",CH62)</f>
        <v>2</v>
      </c>
      <c r="DS62" s="6">
        <f>IF(CI62&gt;3,"Inválido",CI62)</f>
        <v>3</v>
      </c>
      <c r="DT62" s="6">
        <f>IF(CJ62&gt;3,"Inválido",CJ62)</f>
        <v>3</v>
      </c>
      <c r="DU62" s="6">
        <f>IF(CK62&gt;3,"Inválido",CK62)</f>
        <v>3</v>
      </c>
      <c r="DV62" s="6">
        <f>IF(CL62&gt;3,"Inválido",CL62)</f>
        <v>2</v>
      </c>
      <c r="DW62" s="6">
        <f>IF(CM62&gt;3,"Inválido",CM62)</f>
        <v>3</v>
      </c>
      <c r="DX62" s="6">
        <f>IF(CN62&gt;3,"Inválido",CN62)</f>
        <v>3</v>
      </c>
      <c r="DY62" s="8">
        <f>IF(CO62&gt;5, "INVALIDO",CO62)</f>
        <v>1</v>
      </c>
      <c r="DZ62" s="8">
        <f>IF(CP62&gt;5, "INVALIDO",CP62)</f>
        <v>1</v>
      </c>
      <c r="EA62" s="8">
        <f>IF(CQ62&gt;5, "INVALIDO",CQ62)</f>
        <v>2</v>
      </c>
      <c r="EB62" s="8">
        <f>IF(CR62&gt;5, "INVALIDO",CR62)</f>
        <v>1</v>
      </c>
      <c r="EC62" s="7">
        <f>IF(CR62&gt;5, "INVALIDO",CR62)</f>
        <v>1</v>
      </c>
      <c r="ED6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2">
        <f>IF(CC62=1,5,IF(CC62=2,4,IF(CC62=3,3,IF(CC62=4,2,IF(CC62=5,1,IF(CC62&gt;5,"Inválido",0))))))</f>
        <v>3</v>
      </c>
      <c r="EG62">
        <f>IF(CW62=1,6,IF(CW62=2,5.4,IF(CW62=3,4.2,IF(CW62=4,3.1,IF(CW62=5,2.2,IF(CW62=6,1,IF(CW62&gt;6,"Inválido",0)))))))</f>
        <v>4.2</v>
      </c>
      <c r="EH62">
        <f>IF(AND(CX62=1,CW62=1),6,IF(AND(CX62=1,CW62&lt;7),5,IF(AND(CX62&gt;1,CW62=1),"Inválido",IF(AND(CX62=2,CW62&lt;7),4,IF(AND(CX62=3,CW62&lt;7),3,IF(AND(CX62=4,CW62&lt;7),2,IF(AND(CX62=5,CW62&lt;7),1,0)))))))</f>
        <v>4</v>
      </c>
      <c r="EI62">
        <f>IF(CV62=1,6,IF(CV62=2,5,IF(CV62=3,3,IF(CV62=4,3,IF(CV62=5,2,IF(CV62=6,1,IF(CV62&gt;6,"iNVÁLIDO",0)))))))</f>
        <v>3</v>
      </c>
      <c r="EJ62" s="7">
        <f>IF(CZ62&gt;6,"Inválido",CZ62)</f>
        <v>3</v>
      </c>
      <c r="EK62" s="7">
        <f>IF(DA62&gt;6,"Inválido",DA62)</f>
        <v>4</v>
      </c>
      <c r="EL62">
        <f>IF(DB62=1,6,IF(DB62=2,5,IF(DB62=3,3,IF(DB62=4,3,IF(DB62=5,2,IF(DB62=6,1,IF(DB62&gt;6,"iNVÁLIDO",0)))))))</f>
        <v>2</v>
      </c>
      <c r="EM62">
        <f>IF(DC62=1,6,IF(DC62=2,5,IF(DC62=3,3,IF(DC62=4,3,IF(DC62=5,2,IF(DC62=6,1,IF(DC62&gt;6,"iNVÁLIDO",0)))))))</f>
        <v>2</v>
      </c>
      <c r="EN62" s="7">
        <f>IF(DD62&gt;6,"Inválido",DD62)</f>
        <v>4</v>
      </c>
      <c r="EO62">
        <f>IF(DE62&gt;6,"Inválido",DE62)</f>
        <v>4</v>
      </c>
      <c r="EP62">
        <f>IF(DF62=1,6,IF(DF62=2,5,IF(DF62=3,3,IF(DF62=4,3,IF(DF62=5,2,IF(DF62=6,1,IF(DF62&gt;6,"iNVÁLIDO",0)))))))</f>
        <v>2</v>
      </c>
      <c r="EQ62" s="7">
        <f>IF(DG62&gt;6,"Inválido",DG62)</f>
        <v>4</v>
      </c>
      <c r="ER62">
        <f>IF(DH62&gt;5,"Inválido",DH62)</f>
        <v>4</v>
      </c>
      <c r="ES62">
        <f>IF(DI62&gt;5,"Inválido",DI62)</f>
        <v>3</v>
      </c>
      <c r="ET62">
        <f>IF(DJ62=1,5,IF(DJ62=2,4,IF(DJ62=3,3,IF(DJ62=4,2,IF(DJ62=5,1,IF(DJ62&gt;5,"Inválido",0))))))</f>
        <v>4</v>
      </c>
      <c r="EU62">
        <f>IF(DK62&gt;5,"Inválido",DK62)</f>
        <v>3</v>
      </c>
      <c r="EV62">
        <f>IF(DL62=1,5,IF(DL62=2,4,IF(DL62=3,3,IF(DL62=4,2,IF(DL62=5,1,IF(DL62&gt;5,"Inválido",0))))))</f>
        <v>1</v>
      </c>
      <c r="EW62" s="7">
        <f>SUM(DO62,DP62,DQ62,DR62,DS62,DT62,DU62,DV62,DW62,DX62)</f>
        <v>25</v>
      </c>
      <c r="EX62" s="7">
        <f>(EW62-10)/20*100</f>
        <v>75</v>
      </c>
      <c r="EY62">
        <f>SUM(DY62,DZ62,EA62,EB62)</f>
        <v>5</v>
      </c>
      <c r="EZ62">
        <f>(_2022___Atividade_física__sintomas_de_ansiedade_e_depressão_e_qualidade_de_vida_e[[#This Row],[Aspecto físico]]-4)/4*100</f>
        <v>25</v>
      </c>
      <c r="FA62">
        <f>SUM(EG62,EH62)</f>
        <v>8.1999999999999993</v>
      </c>
      <c r="FB62">
        <f>(FA62-2)/10*100</f>
        <v>61.999999999999986</v>
      </c>
      <c r="FC62">
        <f>SUM(DM62,ES62,ET62,EU62,EV62)</f>
        <v>14.4</v>
      </c>
      <c r="FD62" s="7">
        <f>(FC62-5)/20*100</f>
        <v>47</v>
      </c>
      <c r="FE62">
        <f>SUM(EI62,EM62,EO62,EQ62)</f>
        <v>13</v>
      </c>
      <c r="FF62" s="7">
        <f>(FE62-4)/20*100</f>
        <v>45</v>
      </c>
      <c r="FG62">
        <f>SUM(EF62,ER62)</f>
        <v>7</v>
      </c>
      <c r="FH62">
        <f>(FG62-2)/8*100</f>
        <v>62.5</v>
      </c>
      <c r="FI62">
        <f>SUM(EC62,ED62,EE62)</f>
        <v>3</v>
      </c>
      <c r="FJ62" s="7">
        <f>(FI62-3)/3*100</f>
        <v>0</v>
      </c>
      <c r="FK62">
        <f>SUM(EJ62,EK62,EL62,EN62,EP62)</f>
        <v>15</v>
      </c>
      <c r="FL62">
        <f>(FK62-5)/25*100</f>
        <v>40</v>
      </c>
      <c r="FM62">
        <f t="shared" si="0"/>
        <v>2</v>
      </c>
      <c r="FN62" s="7">
        <f t="shared" si="1"/>
        <v>52.25</v>
      </c>
      <c r="FO62" s="7">
        <f t="shared" si="2"/>
        <v>36.875</v>
      </c>
    </row>
    <row r="63" spans="1:171" ht="15" thickBot="1" x14ac:dyDescent="0.35">
      <c r="A63" t="s">
        <v>769</v>
      </c>
      <c r="B63" t="s">
        <v>770</v>
      </c>
      <c r="C63" t="s">
        <v>68</v>
      </c>
      <c r="D63" s="5">
        <v>27972</v>
      </c>
      <c r="E63" s="5">
        <v>44682</v>
      </c>
      <c r="F63" s="1">
        <f>DATEDIF(D62,E62,"Y")</f>
        <v>29</v>
      </c>
      <c r="G63">
        <v>2</v>
      </c>
      <c r="H63">
        <v>4</v>
      </c>
      <c r="I63" t="s">
        <v>353</v>
      </c>
      <c r="J63">
        <v>11</v>
      </c>
      <c r="K63">
        <v>2</v>
      </c>
      <c r="L63" t="s">
        <v>771</v>
      </c>
      <c r="M63" s="1">
        <v>2</v>
      </c>
      <c r="N63">
        <v>1</v>
      </c>
      <c r="O63">
        <v>3</v>
      </c>
      <c r="P63" t="s">
        <v>81</v>
      </c>
      <c r="Q63" s="16">
        <v>2</v>
      </c>
      <c r="R63">
        <v>2</v>
      </c>
      <c r="S63">
        <v>1</v>
      </c>
      <c r="T63">
        <v>1</v>
      </c>
      <c r="U63" t="s">
        <v>71</v>
      </c>
      <c r="V63">
        <v>3</v>
      </c>
      <c r="W63">
        <v>60</v>
      </c>
      <c r="X6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63">
        <v>7</v>
      </c>
      <c r="Z63">
        <v>60</v>
      </c>
      <c r="AA6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63">
        <v>7</v>
      </c>
      <c r="AC63">
        <v>60</v>
      </c>
      <c r="AD6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420</v>
      </c>
      <c r="AE63">
        <v>2</v>
      </c>
      <c r="AF63">
        <v>1</v>
      </c>
      <c r="AG63" s="1">
        <f>AVERAGE(_2022___Atividade_física__sintomas_de_ansiedade_e_depressão_e_qualidade_de_vida_e[[#This Row],[a.	Quantas horas no total você gasta sentado durante um dia de semana? ]:[b.	Quantas horas no total você gasta sentado durante um dia de fim de semana?]])</f>
        <v>1.5</v>
      </c>
      <c r="AH63" s="1">
        <f>_2022___Atividade_física__sintomas_de_ansiedade_e_depressão_e_qualidade_de_vida_e[[#This Row],[AFV por semana]]+_2022___Atividade_física__sintomas_de_ansiedade_e_depressão_e_qualidade_de_vida_e[[#This Row],[Média AFM na semana]]</f>
        <v>840</v>
      </c>
      <c r="AI63">
        <v>0</v>
      </c>
      <c r="AJ63">
        <v>0</v>
      </c>
      <c r="AK63">
        <v>0</v>
      </c>
      <c r="AL63">
        <v>2</v>
      </c>
      <c r="AM63">
        <v>3</v>
      </c>
      <c r="AN63">
        <v>2</v>
      </c>
      <c r="AO63">
        <v>2</v>
      </c>
      <c r="AP63">
        <v>2</v>
      </c>
      <c r="AQ63">
        <v>2</v>
      </c>
      <c r="AR63">
        <v>2</v>
      </c>
      <c r="AS63">
        <v>2</v>
      </c>
      <c r="AT63">
        <v>2</v>
      </c>
      <c r="AU63">
        <v>2</v>
      </c>
      <c r="AV63">
        <v>2</v>
      </c>
      <c r="AW63">
        <v>2</v>
      </c>
      <c r="AX63">
        <v>2</v>
      </c>
      <c r="AY63">
        <v>2</v>
      </c>
      <c r="AZ63">
        <v>2</v>
      </c>
      <c r="BA63">
        <v>2</v>
      </c>
      <c r="BB63">
        <v>2</v>
      </c>
      <c r="BC63">
        <v>2</v>
      </c>
      <c r="BD6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37</v>
      </c>
      <c r="BE63">
        <v>2</v>
      </c>
      <c r="BF63">
        <v>3</v>
      </c>
      <c r="BG63">
        <v>3</v>
      </c>
      <c r="BH63">
        <v>2</v>
      </c>
      <c r="BI63">
        <v>3</v>
      </c>
      <c r="BJ63">
        <v>3</v>
      </c>
      <c r="BK63">
        <v>1</v>
      </c>
      <c r="BL63">
        <v>3</v>
      </c>
      <c r="BM63">
        <v>3</v>
      </c>
      <c r="BN63">
        <v>3</v>
      </c>
      <c r="BO63">
        <v>2</v>
      </c>
      <c r="BP63">
        <v>3</v>
      </c>
      <c r="BQ63">
        <v>2</v>
      </c>
      <c r="BR63">
        <v>2</v>
      </c>
      <c r="BS63">
        <v>2</v>
      </c>
      <c r="BT63">
        <v>3</v>
      </c>
      <c r="BU63">
        <v>2</v>
      </c>
      <c r="BV63">
        <v>2</v>
      </c>
      <c r="BW63">
        <v>2</v>
      </c>
      <c r="BX63">
        <v>2</v>
      </c>
      <c r="BY63">
        <f>_2022___Atividade_física__sintomas_de_ansiedade_e_depressão_e_qualidade_de_vida_e[[#This Row],[_18]]</f>
        <v>2</v>
      </c>
      <c r="BZ63">
        <v>1</v>
      </c>
      <c r="CA63">
        <v>3</v>
      </c>
      <c r="CB63" s="1">
        <f>SUM(BE63:BV63,_2022___Atividade_física__sintomas_de_ansiedade_e_depressão_e_qualidade_de_vida_e[[#This Row],[18 considerar essa]:[_20]])</f>
        <v>50</v>
      </c>
      <c r="CC63">
        <v>4</v>
      </c>
      <c r="CD63">
        <v>1</v>
      </c>
      <c r="CE63">
        <v>1</v>
      </c>
      <c r="CF63">
        <v>1</v>
      </c>
      <c r="CG63">
        <v>1</v>
      </c>
      <c r="CH63">
        <v>1</v>
      </c>
      <c r="CI63">
        <v>1</v>
      </c>
      <c r="CJ63">
        <v>1</v>
      </c>
      <c r="CK63">
        <v>1</v>
      </c>
      <c r="CL63">
        <v>1</v>
      </c>
      <c r="CM63">
        <v>1</v>
      </c>
      <c r="CN63">
        <v>1</v>
      </c>
      <c r="CO63">
        <v>1</v>
      </c>
      <c r="CP63">
        <v>1</v>
      </c>
      <c r="CQ63">
        <v>1</v>
      </c>
      <c r="CR63">
        <v>1</v>
      </c>
      <c r="CS63">
        <v>1</v>
      </c>
      <c r="CT63">
        <v>1</v>
      </c>
      <c r="CU63">
        <v>1</v>
      </c>
      <c r="CV63">
        <v>5</v>
      </c>
      <c r="CW63">
        <v>5</v>
      </c>
      <c r="CX63">
        <v>5</v>
      </c>
      <c r="CY63">
        <v>4</v>
      </c>
      <c r="CZ63">
        <v>2</v>
      </c>
      <c r="DA63">
        <v>1</v>
      </c>
      <c r="DB63">
        <v>4</v>
      </c>
      <c r="DC63">
        <v>1</v>
      </c>
      <c r="DD63">
        <v>1</v>
      </c>
      <c r="DE63">
        <v>1</v>
      </c>
      <c r="DF63">
        <v>1</v>
      </c>
      <c r="DG63">
        <v>1</v>
      </c>
      <c r="DH63">
        <v>1</v>
      </c>
      <c r="DI63">
        <v>2</v>
      </c>
      <c r="DJ63">
        <v>3</v>
      </c>
      <c r="DK63">
        <v>3</v>
      </c>
      <c r="DL63">
        <v>3</v>
      </c>
      <c r="DM63">
        <f>IF(CC63=1,5,IF(CC63=2,4.4,IF(CC63=3,3.4,IF(CC63=4,2,IF(CC63=5,1,IF(CC63&gt;5,"Inválido",0))))))</f>
        <v>2</v>
      </c>
      <c r="DN63">
        <f>IF(CD63&gt;5,"Inválido",CD63)</f>
        <v>1</v>
      </c>
      <c r="DO63" s="7">
        <f>IF(CE63&gt;3,"Inválido",CE63)</f>
        <v>1</v>
      </c>
      <c r="DP63" s="7">
        <f>IF(CF63&gt;3,"Inválido",CF63)</f>
        <v>1</v>
      </c>
      <c r="DQ63" s="6">
        <f>IF(CG63&gt;3,"Inválido",CG63)</f>
        <v>1</v>
      </c>
      <c r="DR63" s="6">
        <f>IF(CH63&gt;3,"Inválido",CH63)</f>
        <v>1</v>
      </c>
      <c r="DS63" s="6">
        <f>IF(CI63&gt;3,"Inválido",CI63)</f>
        <v>1</v>
      </c>
      <c r="DT63" s="6">
        <f>IF(CJ63&gt;3,"Inválido",CJ63)</f>
        <v>1</v>
      </c>
      <c r="DU63" s="6">
        <f>IF(CK63&gt;3,"Inválido",CK63)</f>
        <v>1</v>
      </c>
      <c r="DV63" s="6">
        <f>IF(CL63&gt;3,"Inválido",CL63)</f>
        <v>1</v>
      </c>
      <c r="DW63" s="6">
        <f>IF(CM63&gt;3,"Inválido",CM63)</f>
        <v>1</v>
      </c>
      <c r="DX63" s="6">
        <f>IF(CN63&gt;3,"Inválido",CN63)</f>
        <v>1</v>
      </c>
      <c r="DY63" s="8">
        <f>IF(CO63&gt;5, "INVALIDO",CO63)</f>
        <v>1</v>
      </c>
      <c r="DZ63" s="8">
        <f>IF(CP63&gt;5, "INVALIDO",CP63)</f>
        <v>1</v>
      </c>
      <c r="EA63" s="8">
        <f>IF(CQ63&gt;5, "INVALIDO",CQ63)</f>
        <v>1</v>
      </c>
      <c r="EB63" s="8">
        <f>IF(CR63&gt;5, "INVALIDO",CR63)</f>
        <v>1</v>
      </c>
      <c r="EC63" s="7">
        <f>IF(CR63&gt;5, "INVALIDO",CR63)</f>
        <v>1</v>
      </c>
      <c r="ED6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3">
        <f>IF(CC63=1,5,IF(CC63=2,4,IF(CC63=3,3,IF(CC63=4,2,IF(CC63=5,1,IF(CC63&gt;5,"Inválido",0))))))</f>
        <v>2</v>
      </c>
      <c r="EG63">
        <f>IF(CW63=1,6,IF(CW63=2,5.4,IF(CW63=3,4.2,IF(CW63=4,3.1,IF(CW63=5,2.2,IF(CW63=6,1,IF(CW63&gt;6,"Inválido",0)))))))</f>
        <v>2.2000000000000002</v>
      </c>
      <c r="EH63">
        <f>IF(AND(CX63=1,CW63=1),6,IF(AND(CX63=1,CW63&lt;7),5,IF(AND(CX63&gt;1,CW63=1),"Inválido",IF(AND(CX63=2,CW63&lt;7),4,IF(AND(CX63=3,CW63&lt;7),3,IF(AND(CX63=4,CW63&lt;7),2,IF(AND(CX63=5,CW63&lt;7),1,0)))))))</f>
        <v>1</v>
      </c>
      <c r="EI63">
        <f>IF(CV63=1,6,IF(CV63=2,5,IF(CV63=3,3,IF(CV63=4,3,IF(CV63=5,2,IF(CV63=6,1,IF(CV63&gt;6,"iNVÁLIDO",0)))))))</f>
        <v>2</v>
      </c>
      <c r="EJ63" s="7">
        <f>IF(CZ63&gt;6,"Inválido",CZ63)</f>
        <v>2</v>
      </c>
      <c r="EK63" s="7">
        <f>IF(DA63&gt;6,"Inválido",DA63)</f>
        <v>1</v>
      </c>
      <c r="EL63">
        <f>IF(DB63=1,6,IF(DB63=2,5,IF(DB63=3,3,IF(DB63=4,3,IF(DB63=5,2,IF(DB63=6,1,IF(DB63&gt;6,"iNVÁLIDO",0)))))))</f>
        <v>3</v>
      </c>
      <c r="EM63">
        <f>IF(DC63=1,6,IF(DC63=2,5,IF(DC63=3,3,IF(DC63=4,3,IF(DC63=5,2,IF(DC63=6,1,IF(DC63&gt;6,"iNVÁLIDO",0)))))))</f>
        <v>6</v>
      </c>
      <c r="EN63" s="7">
        <f>IF(DD63&gt;6,"Inválido",DD63)</f>
        <v>1</v>
      </c>
      <c r="EO63">
        <f>IF(DE63&gt;6,"Inválido",DE63)</f>
        <v>1</v>
      </c>
      <c r="EP63">
        <f>IF(DF63=1,6,IF(DF63=2,5,IF(DF63=3,3,IF(DF63=4,3,IF(DF63=5,2,IF(DF63=6,1,IF(DF63&gt;6,"iNVÁLIDO",0)))))))</f>
        <v>6</v>
      </c>
      <c r="EQ63" s="7">
        <f>IF(DG63&gt;6,"Inválido",DG63)</f>
        <v>1</v>
      </c>
      <c r="ER63">
        <f>IF(DH63&gt;5,"Inválido",DH63)</f>
        <v>1</v>
      </c>
      <c r="ES63">
        <f>IF(DI63&gt;5,"Inválido",DI63)</f>
        <v>2</v>
      </c>
      <c r="ET63">
        <f>IF(DJ63=1,5,IF(DJ63=2,4,IF(DJ63=3,3,IF(DJ63=4,2,IF(DJ63=5,1,IF(DJ63&gt;5,"Inválido",0))))))</f>
        <v>3</v>
      </c>
      <c r="EU63">
        <f>IF(DK63&gt;5,"Inválido",DK63)</f>
        <v>3</v>
      </c>
      <c r="EV63">
        <f>IF(DL63=1,5,IF(DL63=2,4,IF(DL63=3,3,IF(DL63=4,2,IF(DL63=5,1,IF(DL63&gt;5,"Inválido",0))))))</f>
        <v>3</v>
      </c>
      <c r="EW63" s="7">
        <f>SUM(DO63,DP63,DQ63,DR63,DS63,DT63,DU63,DV63,DW63,DX63)</f>
        <v>10</v>
      </c>
      <c r="EX63" s="7">
        <f>(EW63-10)/20*100</f>
        <v>0</v>
      </c>
      <c r="EY63">
        <f>SUM(DY63,DZ63,EA63,EB63)</f>
        <v>4</v>
      </c>
      <c r="EZ63">
        <f>(_2022___Atividade_física__sintomas_de_ansiedade_e_depressão_e_qualidade_de_vida_e[[#This Row],[Aspecto físico]]-4)/4*100</f>
        <v>0</v>
      </c>
      <c r="FA63">
        <f>SUM(EG63,EH63)</f>
        <v>3.2</v>
      </c>
      <c r="FB63">
        <f>(FA63-2)/10*100</f>
        <v>12.000000000000002</v>
      </c>
      <c r="FC63">
        <f>SUM(DM63,ES63,ET63,EU63,EV63)</f>
        <v>13</v>
      </c>
      <c r="FD63" s="7">
        <f>(FC63-5)/20*100</f>
        <v>40</v>
      </c>
      <c r="FE63">
        <f>SUM(EI63,EM63,EO63,EQ63)</f>
        <v>10</v>
      </c>
      <c r="FF63" s="7">
        <f>(FE63-4)/20*100</f>
        <v>30</v>
      </c>
      <c r="FG63">
        <f>SUM(EF63,ER63)</f>
        <v>3</v>
      </c>
      <c r="FH63">
        <f>(FG63-2)/8*100</f>
        <v>12.5</v>
      </c>
      <c r="FI63">
        <f>SUM(EC63,ED63,EE63)</f>
        <v>3</v>
      </c>
      <c r="FJ63" s="7">
        <f>(FI63-3)/3*100</f>
        <v>0</v>
      </c>
      <c r="FK63">
        <f>SUM(EJ63,EK63,EL63,EN63,EP63)</f>
        <v>13</v>
      </c>
      <c r="FL63">
        <f>(FK63-5)/25*100</f>
        <v>32</v>
      </c>
      <c r="FM63">
        <f t="shared" si="0"/>
        <v>1</v>
      </c>
      <c r="FN63" s="7">
        <f t="shared" si="1"/>
        <v>13</v>
      </c>
      <c r="FO63" s="7">
        <f t="shared" si="2"/>
        <v>18.625</v>
      </c>
    </row>
    <row r="64" spans="1:171" ht="15" thickBot="1" x14ac:dyDescent="0.35">
      <c r="A64" t="s">
        <v>774</v>
      </c>
      <c r="B64" t="s">
        <v>775</v>
      </c>
      <c r="C64" t="s">
        <v>68</v>
      </c>
      <c r="D64" s="5">
        <v>32086</v>
      </c>
      <c r="E64" s="5">
        <v>44682</v>
      </c>
      <c r="F64" s="1">
        <f>DATEDIF(D63,E63,"Y")</f>
        <v>45</v>
      </c>
      <c r="G64">
        <v>2</v>
      </c>
      <c r="H64">
        <v>2</v>
      </c>
      <c r="I64" t="s">
        <v>716</v>
      </c>
      <c r="J64">
        <v>1</v>
      </c>
      <c r="K64">
        <v>2</v>
      </c>
      <c r="L64" t="s">
        <v>776</v>
      </c>
      <c r="M64" s="1">
        <v>2</v>
      </c>
      <c r="N64">
        <v>2</v>
      </c>
      <c r="O64">
        <v>2</v>
      </c>
      <c r="P64" t="s">
        <v>81</v>
      </c>
      <c r="Q64" s="16">
        <v>2</v>
      </c>
      <c r="R64">
        <v>2</v>
      </c>
      <c r="S64">
        <v>2</v>
      </c>
      <c r="T64">
        <v>2</v>
      </c>
      <c r="U64" t="s">
        <v>86</v>
      </c>
      <c r="V64">
        <v>5</v>
      </c>
      <c r="W64">
        <v>20</v>
      </c>
      <c r="X6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64">
        <v>4</v>
      </c>
      <c r="Z64">
        <v>60</v>
      </c>
      <c r="AA6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64">
        <v>0</v>
      </c>
      <c r="AC64">
        <v>0</v>
      </c>
      <c r="AD6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4">
        <v>14</v>
      </c>
      <c r="AF64">
        <v>17</v>
      </c>
      <c r="AG64" s="1">
        <f>AVERAGE(_2022___Atividade_física__sintomas_de_ansiedade_e_depressão_e_qualidade_de_vida_e[[#This Row],[a.	Quantas horas no total você gasta sentado durante um dia de semana? ]:[b.	Quantas horas no total você gasta sentado durante um dia de fim de semana?]])</f>
        <v>15.5</v>
      </c>
      <c r="AH64" s="1">
        <f>_2022___Atividade_física__sintomas_de_ansiedade_e_depressão_e_qualidade_de_vida_e[[#This Row],[AFV por semana]]+_2022___Atividade_física__sintomas_de_ansiedade_e_depressão_e_qualidade_de_vida_e[[#This Row],[Média AFM na semana]]</f>
        <v>240</v>
      </c>
      <c r="AI64">
        <v>2</v>
      </c>
      <c r="AJ64">
        <v>3</v>
      </c>
      <c r="AK64">
        <v>1</v>
      </c>
      <c r="AL64">
        <v>2</v>
      </c>
      <c r="AM64">
        <v>1</v>
      </c>
      <c r="AN64">
        <v>0</v>
      </c>
      <c r="AO64">
        <v>0</v>
      </c>
      <c r="AP64">
        <v>1</v>
      </c>
      <c r="AQ64">
        <v>1</v>
      </c>
      <c r="AR64">
        <v>3</v>
      </c>
      <c r="AS64">
        <v>2</v>
      </c>
      <c r="AT64">
        <v>1</v>
      </c>
      <c r="AU64">
        <v>1</v>
      </c>
      <c r="AV64">
        <v>2</v>
      </c>
      <c r="AW64">
        <v>1</v>
      </c>
      <c r="AX64">
        <v>0</v>
      </c>
      <c r="AY64">
        <v>1</v>
      </c>
      <c r="AZ64">
        <v>3</v>
      </c>
      <c r="BA64">
        <v>0</v>
      </c>
      <c r="BB64">
        <v>2</v>
      </c>
      <c r="BC64">
        <v>3</v>
      </c>
      <c r="BD6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64">
        <v>1</v>
      </c>
      <c r="BF64">
        <v>2</v>
      </c>
      <c r="BG64">
        <v>2</v>
      </c>
      <c r="BH64">
        <v>1</v>
      </c>
      <c r="BI64">
        <v>2</v>
      </c>
      <c r="BJ64">
        <v>1</v>
      </c>
      <c r="BK64">
        <v>1</v>
      </c>
      <c r="BL64">
        <v>1</v>
      </c>
      <c r="BM64">
        <v>0</v>
      </c>
      <c r="BN64">
        <v>1</v>
      </c>
      <c r="BO64">
        <v>2</v>
      </c>
      <c r="BP64">
        <v>2</v>
      </c>
      <c r="BQ64">
        <v>2</v>
      </c>
      <c r="BR64">
        <v>2</v>
      </c>
      <c r="BS64">
        <v>2</v>
      </c>
      <c r="BT64">
        <v>1</v>
      </c>
      <c r="BU64">
        <v>3</v>
      </c>
      <c r="BV64">
        <v>3</v>
      </c>
      <c r="BW64">
        <v>0</v>
      </c>
      <c r="BX64">
        <v>1</v>
      </c>
      <c r="BY64">
        <v>0</v>
      </c>
      <c r="BZ64">
        <v>2</v>
      </c>
      <c r="CA64">
        <v>3</v>
      </c>
      <c r="CB64" s="1">
        <f>SUM(BE64:BV64,_2022___Atividade_física__sintomas_de_ansiedade_e_depressão_e_qualidade_de_vida_e[[#This Row],[18 considerar essa]:[_20]])</f>
        <v>34</v>
      </c>
      <c r="CC64">
        <v>4</v>
      </c>
      <c r="CD64">
        <v>4</v>
      </c>
      <c r="CE64">
        <v>1</v>
      </c>
      <c r="CF64">
        <v>2</v>
      </c>
      <c r="CG64">
        <v>2</v>
      </c>
      <c r="CH64">
        <v>1</v>
      </c>
      <c r="CI64">
        <v>2</v>
      </c>
      <c r="CJ64">
        <v>1</v>
      </c>
      <c r="CK64">
        <v>2</v>
      </c>
      <c r="CL64">
        <v>2</v>
      </c>
      <c r="CM64">
        <v>2</v>
      </c>
      <c r="CN64">
        <v>1</v>
      </c>
      <c r="CO64">
        <v>1</v>
      </c>
      <c r="CP64">
        <v>1</v>
      </c>
      <c r="CQ64">
        <v>1</v>
      </c>
      <c r="CR64">
        <v>1</v>
      </c>
      <c r="CS64">
        <v>1</v>
      </c>
      <c r="CT64">
        <v>1</v>
      </c>
      <c r="CU64">
        <v>1</v>
      </c>
      <c r="CV64">
        <v>3</v>
      </c>
      <c r="CW64">
        <v>5</v>
      </c>
      <c r="CX64">
        <v>3</v>
      </c>
      <c r="CY64">
        <v>4</v>
      </c>
      <c r="CZ64">
        <v>1</v>
      </c>
      <c r="DA64">
        <v>2</v>
      </c>
      <c r="DB64">
        <v>4</v>
      </c>
      <c r="DC64">
        <v>4</v>
      </c>
      <c r="DD64">
        <v>4</v>
      </c>
      <c r="DE64">
        <v>3</v>
      </c>
      <c r="DF64">
        <v>4</v>
      </c>
      <c r="DG64">
        <v>2</v>
      </c>
      <c r="DH64">
        <v>1</v>
      </c>
      <c r="DI64">
        <v>1</v>
      </c>
      <c r="DJ64">
        <v>5</v>
      </c>
      <c r="DK64">
        <v>2</v>
      </c>
      <c r="DL64">
        <v>5</v>
      </c>
      <c r="DM64">
        <f>IF(CC64=1,5,IF(CC64=2,4.4,IF(CC64=3,3.4,IF(CC64=4,2,IF(CC64=5,1,IF(CC64&gt;5,"Inválido",0))))))</f>
        <v>2</v>
      </c>
      <c r="DN64">
        <f>IF(CD64&gt;5,"Inválido",CD64)</f>
        <v>4</v>
      </c>
      <c r="DO64" s="7">
        <f>IF(CE64&gt;3,"Inválido",CE64)</f>
        <v>1</v>
      </c>
      <c r="DP64" s="7">
        <f>IF(CF64&gt;3,"Inválido",CF64)</f>
        <v>2</v>
      </c>
      <c r="DQ64" s="6">
        <f>IF(CG64&gt;3,"Inválido",CG64)</f>
        <v>2</v>
      </c>
      <c r="DR64" s="6">
        <f>IF(CH64&gt;3,"Inválido",CH64)</f>
        <v>1</v>
      </c>
      <c r="DS64" s="6">
        <f>IF(CI64&gt;3,"Inválido",CI64)</f>
        <v>2</v>
      </c>
      <c r="DT64" s="6">
        <f>IF(CJ64&gt;3,"Inválido",CJ64)</f>
        <v>1</v>
      </c>
      <c r="DU64" s="6">
        <f>IF(CK64&gt;3,"Inválido",CK64)</f>
        <v>2</v>
      </c>
      <c r="DV64" s="6">
        <f>IF(CL64&gt;3,"Inválido",CL64)</f>
        <v>2</v>
      </c>
      <c r="DW64" s="6">
        <f>IF(CM64&gt;3,"Inválido",CM64)</f>
        <v>2</v>
      </c>
      <c r="DX64" s="6">
        <f>IF(CN64&gt;3,"Inválido",CN64)</f>
        <v>1</v>
      </c>
      <c r="DY64" s="8">
        <f>IF(CO64&gt;5, "INVALIDO",CO64)</f>
        <v>1</v>
      </c>
      <c r="DZ64" s="8">
        <f>IF(CP64&gt;5, "INVALIDO",CP64)</f>
        <v>1</v>
      </c>
      <c r="EA64" s="8">
        <f>IF(CQ64&gt;5, "INVALIDO",CQ64)</f>
        <v>1</v>
      </c>
      <c r="EB64" s="8">
        <f>IF(CR64&gt;5, "INVALIDO",CR64)</f>
        <v>1</v>
      </c>
      <c r="EC64" s="7">
        <f>IF(CR64&gt;5, "INVALIDO",CR64)</f>
        <v>1</v>
      </c>
      <c r="ED6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4">
        <f>IF(CC64=1,5,IF(CC64=2,4,IF(CC64=3,3,IF(CC64=4,2,IF(CC64=5,1,IF(CC64&gt;5,"Inválido",0))))))</f>
        <v>2</v>
      </c>
      <c r="EG64">
        <f>IF(CW64=1,6,IF(CW64=2,5.4,IF(CW64=3,4.2,IF(CW64=4,3.1,IF(CW64=5,2.2,IF(CW64=6,1,IF(CW64&gt;6,"Inválido",0)))))))</f>
        <v>2.2000000000000002</v>
      </c>
      <c r="EH64">
        <f>IF(AND(CX64=1,CW64=1),6,IF(AND(CX64=1,CW64&lt;7),5,IF(AND(CX64&gt;1,CW64=1),"Inválido",IF(AND(CX64=2,CW64&lt;7),4,IF(AND(CX64=3,CW64&lt;7),3,IF(AND(CX64=4,CW64&lt;7),2,IF(AND(CX64=5,CW64&lt;7),1,0)))))))</f>
        <v>3</v>
      </c>
      <c r="EI64">
        <f>IF(CV64=1,6,IF(CV64=2,5,IF(CV64=3,3,IF(CV64=4,3,IF(CV64=5,2,IF(CV64=6,1,IF(CV64&gt;6,"iNVÁLIDO",0)))))))</f>
        <v>3</v>
      </c>
      <c r="EJ64" s="7">
        <f>IF(CZ64&gt;6,"Inválido",CZ64)</f>
        <v>1</v>
      </c>
      <c r="EK64" s="7">
        <f>IF(DA64&gt;6,"Inválido",DA64)</f>
        <v>2</v>
      </c>
      <c r="EL64">
        <f>IF(DB64=1,6,IF(DB64=2,5,IF(DB64=3,3,IF(DB64=4,3,IF(DB64=5,2,IF(DB64=6,1,IF(DB64&gt;6,"iNVÁLIDO",0)))))))</f>
        <v>3</v>
      </c>
      <c r="EM64">
        <f>IF(DC64=1,6,IF(DC64=2,5,IF(DC64=3,3,IF(DC64=4,3,IF(DC64=5,2,IF(DC64=6,1,IF(DC64&gt;6,"iNVÁLIDO",0)))))))</f>
        <v>3</v>
      </c>
      <c r="EN64" s="7">
        <f>IF(DD64&gt;6,"Inválido",DD64)</f>
        <v>4</v>
      </c>
      <c r="EO64">
        <f>IF(DE64&gt;6,"Inválido",DE64)</f>
        <v>3</v>
      </c>
      <c r="EP64">
        <f>IF(DF64=1,6,IF(DF64=2,5,IF(DF64=3,3,IF(DF64=4,3,IF(DF64=5,2,IF(DF64=6,1,IF(DF64&gt;6,"iNVÁLIDO",0)))))))</f>
        <v>3</v>
      </c>
      <c r="EQ64" s="7">
        <f>IF(DG64&gt;6,"Inválido",DG64)</f>
        <v>2</v>
      </c>
      <c r="ER64">
        <f>IF(DH64&gt;5,"Inválido",DH64)</f>
        <v>1</v>
      </c>
      <c r="ES64">
        <f>IF(DI64&gt;5,"Inválido",DI64)</f>
        <v>1</v>
      </c>
      <c r="ET64">
        <f>IF(DJ64=1,5,IF(DJ64=2,4,IF(DJ64=3,3,IF(DJ64=4,2,IF(DJ64=5,1,IF(DJ64&gt;5,"Inválido",0))))))</f>
        <v>1</v>
      </c>
      <c r="EU64">
        <f>IF(DK64&gt;5,"Inválido",DK64)</f>
        <v>2</v>
      </c>
      <c r="EV64">
        <f>IF(DL64=1,5,IF(DL64=2,4,IF(DL64=3,3,IF(DL64=4,2,IF(DL64=5,1,IF(DL64&gt;5,"Inválido",0))))))</f>
        <v>1</v>
      </c>
      <c r="EW64" s="7">
        <f>SUM(DO64,DP64,DQ64,DR64,DS64,DT64,DU64,DV64,DW64,DX64)</f>
        <v>16</v>
      </c>
      <c r="EX64" s="7">
        <f>(EW64-10)/20*100</f>
        <v>30</v>
      </c>
      <c r="EY64">
        <f>SUM(DY64,DZ64,EA64,EB64)</f>
        <v>4</v>
      </c>
      <c r="EZ64">
        <f>(_2022___Atividade_física__sintomas_de_ansiedade_e_depressão_e_qualidade_de_vida_e[[#This Row],[Aspecto físico]]-4)/4*100</f>
        <v>0</v>
      </c>
      <c r="FA64">
        <f>SUM(EG64,EH64)</f>
        <v>5.2</v>
      </c>
      <c r="FB64">
        <f>(FA64-2)/10*100</f>
        <v>32</v>
      </c>
      <c r="FC64">
        <f>SUM(DM64,ES64,ET64,EU64,EV64)</f>
        <v>7</v>
      </c>
      <c r="FD64" s="7">
        <f>(FC64-5)/20*100</f>
        <v>10</v>
      </c>
      <c r="FE64">
        <f>SUM(EI64,EM64,EO64,EQ64)</f>
        <v>11</v>
      </c>
      <c r="FF64" s="7">
        <f>(FE64-4)/20*100</f>
        <v>35</v>
      </c>
      <c r="FG64">
        <f>SUM(EF64,ER64)</f>
        <v>3</v>
      </c>
      <c r="FH64">
        <f>(FG64-2)/8*100</f>
        <v>12.5</v>
      </c>
      <c r="FI64">
        <f>SUM(EC64,ED64,EE64)</f>
        <v>3</v>
      </c>
      <c r="FJ64" s="7">
        <f>(FI64-3)/3*100</f>
        <v>0</v>
      </c>
      <c r="FK64">
        <f>SUM(EJ64,EK64,EL64,EN64,EP64)</f>
        <v>13</v>
      </c>
      <c r="FL64">
        <f>(FK64-5)/25*100</f>
        <v>32</v>
      </c>
      <c r="FM64">
        <f t="shared" si="0"/>
        <v>4</v>
      </c>
      <c r="FN64" s="7">
        <f t="shared" si="1"/>
        <v>18</v>
      </c>
      <c r="FO64" s="7">
        <f t="shared" si="2"/>
        <v>19.875</v>
      </c>
    </row>
    <row r="65" spans="1:171" ht="15" thickBot="1" x14ac:dyDescent="0.35">
      <c r="A65" t="s">
        <v>791</v>
      </c>
      <c r="B65" t="s">
        <v>792</v>
      </c>
      <c r="C65" t="s">
        <v>68</v>
      </c>
      <c r="D65" s="5">
        <v>32575</v>
      </c>
      <c r="E65" s="5">
        <v>44682</v>
      </c>
      <c r="F65" s="1">
        <f>DATEDIF(D64,E64,"Y")</f>
        <v>34</v>
      </c>
      <c r="G65">
        <v>2</v>
      </c>
      <c r="H65">
        <v>3</v>
      </c>
      <c r="I65" t="s">
        <v>238</v>
      </c>
      <c r="J65">
        <v>12</v>
      </c>
      <c r="K65">
        <v>2</v>
      </c>
      <c r="L65" t="s">
        <v>793</v>
      </c>
      <c r="M65" s="1">
        <v>2</v>
      </c>
      <c r="N65">
        <v>1</v>
      </c>
      <c r="O65">
        <v>5</v>
      </c>
      <c r="P65" t="s">
        <v>81</v>
      </c>
      <c r="Q65" s="16">
        <v>3</v>
      </c>
      <c r="R65">
        <v>1</v>
      </c>
      <c r="S65">
        <v>1</v>
      </c>
      <c r="T65">
        <v>1</v>
      </c>
      <c r="U65" t="s">
        <v>115</v>
      </c>
      <c r="V65">
        <v>1</v>
      </c>
      <c r="W65">
        <v>20</v>
      </c>
      <c r="X6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65">
        <v>0</v>
      </c>
      <c r="Z65">
        <v>0</v>
      </c>
      <c r="AA6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5">
        <v>3</v>
      </c>
      <c r="AC65">
        <v>25</v>
      </c>
      <c r="AD6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75</v>
      </c>
      <c r="AE65">
        <v>14</v>
      </c>
      <c r="AF65">
        <v>16</v>
      </c>
      <c r="AG65" s="1">
        <f>AVERAGE(_2022___Atividade_física__sintomas_de_ansiedade_e_depressão_e_qualidade_de_vida_e[[#This Row],[a.	Quantas horas no total você gasta sentado durante um dia de semana? ]:[b.	Quantas horas no total você gasta sentado durante um dia de fim de semana?]])</f>
        <v>15</v>
      </c>
      <c r="AH65" s="1">
        <f>_2022___Atividade_física__sintomas_de_ansiedade_e_depressão_e_qualidade_de_vida_e[[#This Row],[AFV por semana]]+_2022___Atividade_física__sintomas_de_ansiedade_e_depressão_e_qualidade_de_vida_e[[#This Row],[Média AFM na semana]]</f>
        <v>75</v>
      </c>
      <c r="AI65">
        <v>1</v>
      </c>
      <c r="AJ65">
        <v>1</v>
      </c>
      <c r="AK65">
        <v>1</v>
      </c>
      <c r="AL65">
        <v>0</v>
      </c>
      <c r="AM65">
        <v>1</v>
      </c>
      <c r="AN65">
        <v>1</v>
      </c>
      <c r="AO65">
        <v>2</v>
      </c>
      <c r="AP65">
        <v>0</v>
      </c>
      <c r="AQ65">
        <v>0</v>
      </c>
      <c r="AR65">
        <v>0</v>
      </c>
      <c r="AS65">
        <v>1</v>
      </c>
      <c r="AT65">
        <v>0</v>
      </c>
      <c r="AU65">
        <v>1</v>
      </c>
      <c r="AV65">
        <v>2</v>
      </c>
      <c r="AW65">
        <v>0</v>
      </c>
      <c r="AX65">
        <v>1</v>
      </c>
      <c r="AY65">
        <v>0</v>
      </c>
      <c r="AZ65">
        <v>1</v>
      </c>
      <c r="BA65">
        <v>0</v>
      </c>
      <c r="BB65">
        <v>1</v>
      </c>
      <c r="BC65">
        <v>0</v>
      </c>
      <c r="BD6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65">
        <v>0</v>
      </c>
      <c r="BF65">
        <v>3</v>
      </c>
      <c r="BG65">
        <v>1</v>
      </c>
      <c r="BH65">
        <v>1</v>
      </c>
      <c r="BI65">
        <v>3</v>
      </c>
      <c r="BJ65">
        <v>2</v>
      </c>
      <c r="BK65">
        <v>1</v>
      </c>
      <c r="BL65">
        <v>2</v>
      </c>
      <c r="BM65">
        <v>0</v>
      </c>
      <c r="BN65">
        <v>3</v>
      </c>
      <c r="BO65">
        <v>3</v>
      </c>
      <c r="BP65">
        <v>3</v>
      </c>
      <c r="BQ65">
        <v>2</v>
      </c>
      <c r="BR65">
        <v>2</v>
      </c>
      <c r="BS65">
        <v>2</v>
      </c>
      <c r="BT65">
        <v>0</v>
      </c>
      <c r="BU65">
        <v>2</v>
      </c>
      <c r="BV65">
        <v>0</v>
      </c>
      <c r="BW65">
        <v>0</v>
      </c>
      <c r="BX65">
        <v>1</v>
      </c>
      <c r="BY65">
        <v>0</v>
      </c>
      <c r="BZ65">
        <v>1</v>
      </c>
      <c r="CA65">
        <v>0</v>
      </c>
      <c r="CB65" s="1">
        <f>SUM(BE65:BV65,_2022___Atividade_física__sintomas_de_ansiedade_e_depressão_e_qualidade_de_vida_e[[#This Row],[18 considerar essa]:[_20]])</f>
        <v>31</v>
      </c>
      <c r="CC65">
        <v>3</v>
      </c>
      <c r="CD65">
        <v>1</v>
      </c>
      <c r="CE65">
        <v>2</v>
      </c>
      <c r="CF65">
        <v>3</v>
      </c>
      <c r="CG65">
        <v>3</v>
      </c>
      <c r="CH65">
        <v>2</v>
      </c>
      <c r="CI65">
        <v>3</v>
      </c>
      <c r="CJ65">
        <v>3</v>
      </c>
      <c r="CK65">
        <v>2</v>
      </c>
      <c r="CL65">
        <v>2</v>
      </c>
      <c r="CM65">
        <v>3</v>
      </c>
      <c r="CN65">
        <v>3</v>
      </c>
      <c r="CO65">
        <v>1</v>
      </c>
      <c r="CP65">
        <v>1</v>
      </c>
      <c r="CQ65">
        <v>1</v>
      </c>
      <c r="CR65">
        <v>1</v>
      </c>
      <c r="CS65">
        <v>1</v>
      </c>
      <c r="CT65">
        <v>1</v>
      </c>
      <c r="CU65">
        <v>1</v>
      </c>
      <c r="CV65">
        <v>5</v>
      </c>
      <c r="CW65">
        <v>5</v>
      </c>
      <c r="CX65">
        <v>3</v>
      </c>
      <c r="CY65">
        <v>5</v>
      </c>
      <c r="CZ65">
        <v>4</v>
      </c>
      <c r="DA65">
        <v>3</v>
      </c>
      <c r="DB65">
        <v>1</v>
      </c>
      <c r="DC65">
        <v>5</v>
      </c>
      <c r="DD65">
        <v>1</v>
      </c>
      <c r="DE65">
        <v>1</v>
      </c>
      <c r="DF65">
        <v>4</v>
      </c>
      <c r="DG65">
        <v>1</v>
      </c>
      <c r="DH65">
        <v>1</v>
      </c>
      <c r="DI65">
        <v>3</v>
      </c>
      <c r="DJ65">
        <v>3</v>
      </c>
      <c r="DK65">
        <v>3</v>
      </c>
      <c r="DL65">
        <v>1</v>
      </c>
      <c r="DM65">
        <f>IF(CC65=1,5,IF(CC65=2,4.4,IF(CC65=3,3.4,IF(CC65=4,2,IF(CC65=5,1,IF(CC65&gt;5,"Inválido",0))))))</f>
        <v>3.4</v>
      </c>
      <c r="DN65">
        <f>IF(CD65&gt;5,"Inválido",CD65)</f>
        <v>1</v>
      </c>
      <c r="DO65" s="7">
        <f>IF(CE65&gt;3,"Inválido",CE65)</f>
        <v>2</v>
      </c>
      <c r="DP65" s="7">
        <f>IF(CF65&gt;3,"Inválido",CF65)</f>
        <v>3</v>
      </c>
      <c r="DQ65" s="6">
        <f>IF(CG65&gt;3,"Inválido",CG65)</f>
        <v>3</v>
      </c>
      <c r="DR65" s="6">
        <f>IF(CH65&gt;3,"Inválido",CH65)</f>
        <v>2</v>
      </c>
      <c r="DS65" s="6">
        <f>IF(CI65&gt;3,"Inválido",CI65)</f>
        <v>3</v>
      </c>
      <c r="DT65" s="6">
        <f>IF(CJ65&gt;3,"Inválido",CJ65)</f>
        <v>3</v>
      </c>
      <c r="DU65" s="6">
        <f>IF(CK65&gt;3,"Inválido",CK65)</f>
        <v>2</v>
      </c>
      <c r="DV65" s="6">
        <f>IF(CL65&gt;3,"Inválido",CL65)</f>
        <v>2</v>
      </c>
      <c r="DW65" s="6">
        <f>IF(CM65&gt;3,"Inválido",CM65)</f>
        <v>3</v>
      </c>
      <c r="DX65" s="6">
        <f>IF(CN65&gt;3,"Inválido",CN65)</f>
        <v>3</v>
      </c>
      <c r="DY65" s="8">
        <f>IF(CO65&gt;5, "INVALIDO",CO65)</f>
        <v>1</v>
      </c>
      <c r="DZ65" s="8">
        <f>IF(CP65&gt;5, "INVALIDO",CP65)</f>
        <v>1</v>
      </c>
      <c r="EA65" s="8">
        <f>IF(CQ65&gt;5, "INVALIDO",CQ65)</f>
        <v>1</v>
      </c>
      <c r="EB65" s="8">
        <f>IF(CR65&gt;5, "INVALIDO",CR65)</f>
        <v>1</v>
      </c>
      <c r="EC65" s="7">
        <f>IF(CR65&gt;5, "INVALIDO",CR65)</f>
        <v>1</v>
      </c>
      <c r="ED6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5">
        <f>IF(CC65=1,5,IF(CC65=2,4,IF(CC65=3,3,IF(CC65=4,2,IF(CC65=5,1,IF(CC65&gt;5,"Inválido",0))))))</f>
        <v>3</v>
      </c>
      <c r="EG65">
        <f>IF(CW65=1,6,IF(CW65=2,5.4,IF(CW65=3,4.2,IF(CW65=4,3.1,IF(CW65=5,2.2,IF(CW65=6,1,IF(CW65&gt;6,"Inválido",0)))))))</f>
        <v>2.2000000000000002</v>
      </c>
      <c r="EH65">
        <f>IF(AND(CX65=1,CW65=1),6,IF(AND(CX65=1,CW65&lt;7),5,IF(AND(CX65&gt;1,CW65=1),"Inválido",IF(AND(CX65=2,CW65&lt;7),4,IF(AND(CX65=3,CW65&lt;7),3,IF(AND(CX65=4,CW65&lt;7),2,IF(AND(CX65=5,CW65&lt;7),1,0)))))))</f>
        <v>3</v>
      </c>
      <c r="EI65">
        <f>IF(CV65=1,6,IF(CV65=2,5,IF(CV65=3,3,IF(CV65=4,3,IF(CV65=5,2,IF(CV65=6,1,IF(CV65&gt;6,"iNVÁLIDO",0)))))))</f>
        <v>2</v>
      </c>
      <c r="EJ65" s="7">
        <f>IF(CZ65&gt;6,"Inválido",CZ65)</f>
        <v>4</v>
      </c>
      <c r="EK65" s="7">
        <f>IF(DA65&gt;6,"Inválido",DA65)</f>
        <v>3</v>
      </c>
      <c r="EL65">
        <f>IF(DB65=1,6,IF(DB65=2,5,IF(DB65=3,3,IF(DB65=4,3,IF(DB65=5,2,IF(DB65=6,1,IF(DB65&gt;6,"iNVÁLIDO",0)))))))</f>
        <v>6</v>
      </c>
      <c r="EM65">
        <f>IF(DC65=1,6,IF(DC65=2,5,IF(DC65=3,3,IF(DC65=4,3,IF(DC65=5,2,IF(DC65=6,1,IF(DC65&gt;6,"iNVÁLIDO",0)))))))</f>
        <v>2</v>
      </c>
      <c r="EN65" s="7">
        <f>IF(DD65&gt;6,"Inválido",DD65)</f>
        <v>1</v>
      </c>
      <c r="EO65">
        <f>IF(DE65&gt;6,"Inválido",DE65)</f>
        <v>1</v>
      </c>
      <c r="EP65">
        <f>IF(DF65=1,6,IF(DF65=2,5,IF(DF65=3,3,IF(DF65=4,3,IF(DF65=5,2,IF(DF65=6,1,IF(DF65&gt;6,"iNVÁLIDO",0)))))))</f>
        <v>3</v>
      </c>
      <c r="EQ65" s="7">
        <f>IF(DG65&gt;6,"Inválido",DG65)</f>
        <v>1</v>
      </c>
      <c r="ER65">
        <f>IF(DH65&gt;5,"Inválido",DH65)</f>
        <v>1</v>
      </c>
      <c r="ES65">
        <f>IF(DI65&gt;5,"Inválido",DI65)</f>
        <v>3</v>
      </c>
      <c r="ET65">
        <f>IF(DJ65=1,5,IF(DJ65=2,4,IF(DJ65=3,3,IF(DJ65=4,2,IF(DJ65=5,1,IF(DJ65&gt;5,"Inválido",0))))))</f>
        <v>3</v>
      </c>
      <c r="EU65">
        <f>IF(DK65&gt;5,"Inválido",DK65)</f>
        <v>3</v>
      </c>
      <c r="EV65">
        <f>IF(DL65=1,5,IF(DL65=2,4,IF(DL65=3,3,IF(DL65=4,2,IF(DL65=5,1,IF(DL65&gt;5,"Inválido",0))))))</f>
        <v>5</v>
      </c>
      <c r="EW65" s="7">
        <f>SUM(DO65,DP65,DQ65,DR65,DS65,DT65,DU65,DV65,DW65,DX65)</f>
        <v>26</v>
      </c>
      <c r="EX65" s="7">
        <f>(EW65-10)/20*100</f>
        <v>80</v>
      </c>
      <c r="EY65">
        <f>SUM(DY65,DZ65,EA65,EB65)</f>
        <v>4</v>
      </c>
      <c r="EZ65">
        <f>(_2022___Atividade_física__sintomas_de_ansiedade_e_depressão_e_qualidade_de_vida_e[[#This Row],[Aspecto físico]]-4)/4*100</f>
        <v>0</v>
      </c>
      <c r="FA65">
        <f>SUM(EG65,EH65)</f>
        <v>5.2</v>
      </c>
      <c r="FB65">
        <f>(FA65-2)/10*100</f>
        <v>32</v>
      </c>
      <c r="FC65">
        <f>SUM(DM65,ES65,ET65,EU65,EV65)</f>
        <v>17.399999999999999</v>
      </c>
      <c r="FD65" s="7">
        <f>(FC65-5)/20*100</f>
        <v>61.999999999999986</v>
      </c>
      <c r="FE65">
        <f>SUM(EI65,EM65,EO65,EQ65)</f>
        <v>6</v>
      </c>
      <c r="FF65" s="7">
        <f>(FE65-4)/20*100</f>
        <v>10</v>
      </c>
      <c r="FG65">
        <f>SUM(EF65,ER65)</f>
        <v>4</v>
      </c>
      <c r="FH65">
        <f>(FG65-2)/8*100</f>
        <v>25</v>
      </c>
      <c r="FI65">
        <f>SUM(EC65,ED65,EE65)</f>
        <v>3</v>
      </c>
      <c r="FJ65" s="7">
        <f>(FI65-3)/3*100</f>
        <v>0</v>
      </c>
      <c r="FK65">
        <f>SUM(EJ65,EK65,EL65,EN65,EP65)</f>
        <v>17</v>
      </c>
      <c r="FL65">
        <f>(FK65-5)/25*100</f>
        <v>48</v>
      </c>
      <c r="FM65">
        <f t="shared" si="0"/>
        <v>1</v>
      </c>
      <c r="FN65" s="7">
        <f t="shared" si="1"/>
        <v>43.5</v>
      </c>
      <c r="FO65" s="7">
        <f t="shared" si="2"/>
        <v>20.75</v>
      </c>
    </row>
    <row r="66" spans="1:171" ht="15" thickBot="1" x14ac:dyDescent="0.35">
      <c r="A66" t="s">
        <v>794</v>
      </c>
      <c r="B66" t="s">
        <v>795</v>
      </c>
      <c r="C66" t="s">
        <v>68</v>
      </c>
      <c r="D66" s="5">
        <v>35341</v>
      </c>
      <c r="E66" s="5">
        <v>44682</v>
      </c>
      <c r="F66" s="1">
        <f>DATEDIF(D65,E65,"Y")</f>
        <v>33</v>
      </c>
      <c r="G66">
        <v>2</v>
      </c>
      <c r="H66">
        <v>4</v>
      </c>
      <c r="I66" t="s">
        <v>433</v>
      </c>
      <c r="J66">
        <v>2</v>
      </c>
      <c r="K66">
        <v>3</v>
      </c>
      <c r="L66" t="s">
        <v>796</v>
      </c>
      <c r="M66" s="1">
        <v>2</v>
      </c>
      <c r="N66">
        <v>2</v>
      </c>
      <c r="O66">
        <v>1</v>
      </c>
      <c r="P66" t="s">
        <v>81</v>
      </c>
      <c r="Q66" s="16">
        <v>2</v>
      </c>
      <c r="R66">
        <v>1</v>
      </c>
      <c r="S66">
        <v>1</v>
      </c>
      <c r="T66">
        <v>1</v>
      </c>
      <c r="U66" t="s">
        <v>71</v>
      </c>
      <c r="V66">
        <v>0</v>
      </c>
      <c r="W66">
        <v>0</v>
      </c>
      <c r="X6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66">
        <v>1</v>
      </c>
      <c r="Z66">
        <v>25</v>
      </c>
      <c r="AA6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25</v>
      </c>
      <c r="AB66">
        <v>0</v>
      </c>
      <c r="AC66">
        <v>0</v>
      </c>
      <c r="AD6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6">
        <v>4</v>
      </c>
      <c r="AF66">
        <v>4</v>
      </c>
      <c r="AG66" s="1">
        <f>AVERAGE(_2022___Atividade_física__sintomas_de_ansiedade_e_depressão_e_qualidade_de_vida_e[[#This Row],[a.	Quantas horas no total você gasta sentado durante um dia de semana? ]:[b.	Quantas horas no total você gasta sentado durante um dia de fim de semana?]])</f>
        <v>4</v>
      </c>
      <c r="AH66" s="1">
        <f>_2022___Atividade_física__sintomas_de_ansiedade_e_depressão_e_qualidade_de_vida_e[[#This Row],[AFV por semana]]+_2022___Atividade_física__sintomas_de_ansiedade_e_depressão_e_qualidade_de_vida_e[[#This Row],[Média AFM na semana]]</f>
        <v>25</v>
      </c>
      <c r="AI66">
        <v>0</v>
      </c>
      <c r="AJ66">
        <v>1</v>
      </c>
      <c r="AK66">
        <v>1</v>
      </c>
      <c r="AL66">
        <v>2</v>
      </c>
      <c r="AM66">
        <v>3</v>
      </c>
      <c r="AN66">
        <v>3</v>
      </c>
      <c r="AO66">
        <v>1</v>
      </c>
      <c r="AP66">
        <v>0</v>
      </c>
      <c r="AQ66">
        <v>0</v>
      </c>
      <c r="AR66">
        <v>3</v>
      </c>
      <c r="AS66">
        <v>2</v>
      </c>
      <c r="AT66">
        <v>0</v>
      </c>
      <c r="AU66">
        <v>0</v>
      </c>
      <c r="AV66">
        <v>0</v>
      </c>
      <c r="AW66">
        <v>0</v>
      </c>
      <c r="AX66">
        <v>1</v>
      </c>
      <c r="AY66">
        <v>2</v>
      </c>
      <c r="AZ66">
        <v>1</v>
      </c>
      <c r="BA66">
        <v>0</v>
      </c>
      <c r="BB66">
        <v>1</v>
      </c>
      <c r="BC66">
        <v>2</v>
      </c>
      <c r="BD6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23</v>
      </c>
      <c r="BE66">
        <v>1</v>
      </c>
      <c r="BF66">
        <v>1</v>
      </c>
      <c r="BG66">
        <v>1</v>
      </c>
      <c r="BH66">
        <v>2</v>
      </c>
      <c r="BI66">
        <v>2</v>
      </c>
      <c r="BJ66">
        <v>0</v>
      </c>
      <c r="BK66">
        <v>1</v>
      </c>
      <c r="BL66">
        <v>2</v>
      </c>
      <c r="BM66">
        <v>0</v>
      </c>
      <c r="BN66">
        <v>0</v>
      </c>
      <c r="BO66">
        <v>1</v>
      </c>
      <c r="BP66">
        <v>0</v>
      </c>
      <c r="BQ66">
        <v>0</v>
      </c>
      <c r="BR66">
        <v>1</v>
      </c>
      <c r="BS66">
        <v>1</v>
      </c>
      <c r="BT66">
        <v>0</v>
      </c>
      <c r="BU66">
        <v>0</v>
      </c>
      <c r="BV66">
        <v>0</v>
      </c>
      <c r="BW66">
        <v>0</v>
      </c>
      <c r="BX66">
        <v>2</v>
      </c>
      <c r="BY66">
        <f>_2022___Atividade_física__sintomas_de_ansiedade_e_depressão_e_qualidade_de_vida_e[[#This Row],[_18]]</f>
        <v>0</v>
      </c>
      <c r="BZ66">
        <v>1</v>
      </c>
      <c r="CA66">
        <v>2</v>
      </c>
      <c r="CB66" s="1">
        <f>SUM(BE66:BV66,_2022___Atividade_física__sintomas_de_ansiedade_e_depressão_e_qualidade_de_vida_e[[#This Row],[18 considerar essa]:[_20]])</f>
        <v>16</v>
      </c>
      <c r="CC66">
        <v>4</v>
      </c>
      <c r="CD66">
        <v>2</v>
      </c>
      <c r="CE66">
        <v>3</v>
      </c>
      <c r="CF66">
        <v>3</v>
      </c>
      <c r="CG66">
        <v>3</v>
      </c>
      <c r="CH66">
        <v>3</v>
      </c>
      <c r="CI66">
        <v>3</v>
      </c>
      <c r="CJ66">
        <v>3</v>
      </c>
      <c r="CK66">
        <v>3</v>
      </c>
      <c r="CL66">
        <v>3</v>
      </c>
      <c r="CM66">
        <v>3</v>
      </c>
      <c r="CN66">
        <v>3</v>
      </c>
      <c r="CO66">
        <v>1</v>
      </c>
      <c r="CP66">
        <v>2</v>
      </c>
      <c r="CQ66">
        <v>2</v>
      </c>
      <c r="CR66">
        <v>2</v>
      </c>
      <c r="CS66">
        <v>2</v>
      </c>
      <c r="CT66">
        <v>2</v>
      </c>
      <c r="CU66">
        <v>2</v>
      </c>
      <c r="CV66">
        <v>2</v>
      </c>
      <c r="CW66">
        <v>3</v>
      </c>
      <c r="CX66">
        <v>3</v>
      </c>
      <c r="CY66">
        <v>5</v>
      </c>
      <c r="CZ66">
        <v>2</v>
      </c>
      <c r="DA66">
        <v>5</v>
      </c>
      <c r="DB66">
        <v>5</v>
      </c>
      <c r="DC66">
        <v>5</v>
      </c>
      <c r="DD66">
        <v>4</v>
      </c>
      <c r="DE66">
        <v>4</v>
      </c>
      <c r="DF66">
        <v>3</v>
      </c>
      <c r="DG66">
        <v>1</v>
      </c>
      <c r="DH66">
        <v>1</v>
      </c>
      <c r="DI66">
        <v>5</v>
      </c>
      <c r="DJ66">
        <v>4</v>
      </c>
      <c r="DK66">
        <v>5</v>
      </c>
      <c r="DL66">
        <v>4</v>
      </c>
      <c r="DM66">
        <f>IF(CC66=1,5,IF(CC66=2,4.4,IF(CC66=3,3.4,IF(CC66=4,2,IF(CC66=5,1,IF(CC66&gt;5,"Inválido",0))))))</f>
        <v>2</v>
      </c>
      <c r="DN66">
        <f>IF(CD66&gt;5,"Inválido",CD66)</f>
        <v>2</v>
      </c>
      <c r="DO66" s="7">
        <f>IF(CE66&gt;3,"Inválido",CE66)</f>
        <v>3</v>
      </c>
      <c r="DP66" s="7">
        <f>IF(CF66&gt;3,"Inválido",CF66)</f>
        <v>3</v>
      </c>
      <c r="DQ66" s="6">
        <f>IF(CG66&gt;3,"Inválido",CG66)</f>
        <v>3</v>
      </c>
      <c r="DR66" s="6">
        <f>IF(CH66&gt;3,"Inválido",CH66)</f>
        <v>3</v>
      </c>
      <c r="DS66" s="6">
        <f>IF(CI66&gt;3,"Inválido",CI66)</f>
        <v>3</v>
      </c>
      <c r="DT66" s="6">
        <f>IF(CJ66&gt;3,"Inválido",CJ66)</f>
        <v>3</v>
      </c>
      <c r="DU66" s="6">
        <f>IF(CK66&gt;3,"Inválido",CK66)</f>
        <v>3</v>
      </c>
      <c r="DV66" s="6">
        <f>IF(CL66&gt;3,"Inválido",CL66)</f>
        <v>3</v>
      </c>
      <c r="DW66" s="6">
        <f>IF(CM66&gt;3,"Inválido",CM66)</f>
        <v>3</v>
      </c>
      <c r="DX66" s="6">
        <f>IF(CN66&gt;3,"Inválido",CN66)</f>
        <v>3</v>
      </c>
      <c r="DY66" s="8">
        <f>IF(CO66&gt;5, "INVALIDO",CO66)</f>
        <v>1</v>
      </c>
      <c r="DZ66" s="8">
        <f>IF(CP66&gt;5, "INVALIDO",CP66)</f>
        <v>2</v>
      </c>
      <c r="EA66" s="8">
        <f>IF(CQ66&gt;5, "INVALIDO",CQ66)</f>
        <v>2</v>
      </c>
      <c r="EB66" s="8">
        <f>IF(CR66&gt;5, "INVALIDO",CR66)</f>
        <v>2</v>
      </c>
      <c r="EC66" s="7">
        <f>IF(CR66&gt;5, "INVALIDO",CR66)</f>
        <v>2</v>
      </c>
      <c r="ED6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6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66">
        <f>IF(CC66=1,5,IF(CC66=2,4,IF(CC66=3,3,IF(CC66=4,2,IF(CC66=5,1,IF(CC66&gt;5,"Inválido",0))))))</f>
        <v>2</v>
      </c>
      <c r="EG66">
        <f>IF(CW66=1,6,IF(CW66=2,5.4,IF(CW66=3,4.2,IF(CW66=4,3.1,IF(CW66=5,2.2,IF(CW66=6,1,IF(CW66&gt;6,"Inválido",0)))))))</f>
        <v>4.2</v>
      </c>
      <c r="EH66">
        <f>IF(AND(CX66=1,CW66=1),6,IF(AND(CX66=1,CW66&lt;7),5,IF(AND(CX66&gt;1,CW66=1),"Inválido",IF(AND(CX66=2,CW66&lt;7),4,IF(AND(CX66=3,CW66&lt;7),3,IF(AND(CX66=4,CW66&lt;7),2,IF(AND(CX66=5,CW66&lt;7),1,0)))))))</f>
        <v>3</v>
      </c>
      <c r="EI66">
        <f>IF(CV66=1,6,IF(CV66=2,5,IF(CV66=3,3,IF(CV66=4,3,IF(CV66=5,2,IF(CV66=6,1,IF(CV66&gt;6,"iNVÁLIDO",0)))))))</f>
        <v>5</v>
      </c>
      <c r="EJ66" s="7">
        <f>IF(CZ66&gt;6,"Inválido",CZ66)</f>
        <v>2</v>
      </c>
      <c r="EK66" s="7">
        <f>IF(DA66&gt;6,"Inválido",DA66)</f>
        <v>5</v>
      </c>
      <c r="EL66">
        <f>IF(DB66=1,6,IF(DB66=2,5,IF(DB66=3,3,IF(DB66=4,3,IF(DB66=5,2,IF(DB66=6,1,IF(DB66&gt;6,"iNVÁLIDO",0)))))))</f>
        <v>2</v>
      </c>
      <c r="EM66">
        <f>IF(DC66=1,6,IF(DC66=2,5,IF(DC66=3,3,IF(DC66=4,3,IF(DC66=5,2,IF(DC66=6,1,IF(DC66&gt;6,"iNVÁLIDO",0)))))))</f>
        <v>2</v>
      </c>
      <c r="EN66" s="7">
        <f>IF(DD66&gt;6,"Inválido",DD66)</f>
        <v>4</v>
      </c>
      <c r="EO66">
        <f>IF(DE66&gt;6,"Inválido",DE66)</f>
        <v>4</v>
      </c>
      <c r="EP66">
        <f>IF(DF66=1,6,IF(DF66=2,5,IF(DF66=3,3,IF(DF66=4,3,IF(DF66=5,2,IF(DF66=6,1,IF(DF66&gt;6,"iNVÁLIDO",0)))))))</f>
        <v>3</v>
      </c>
      <c r="EQ66" s="7">
        <f>IF(DG66&gt;6,"Inválido",DG66)</f>
        <v>1</v>
      </c>
      <c r="ER66">
        <f>IF(DH66&gt;5,"Inválido",DH66)</f>
        <v>1</v>
      </c>
      <c r="ES66">
        <f>IF(DI66&gt;5,"Inválido",DI66)</f>
        <v>5</v>
      </c>
      <c r="ET66">
        <f>IF(DJ66=1,5,IF(DJ66=2,4,IF(DJ66=3,3,IF(DJ66=4,2,IF(DJ66=5,1,IF(DJ66&gt;5,"Inválido",0))))))</f>
        <v>2</v>
      </c>
      <c r="EU66">
        <f>IF(DK66&gt;5,"Inválido",DK66)</f>
        <v>5</v>
      </c>
      <c r="EV66">
        <f>IF(DL66=1,5,IF(DL66=2,4,IF(DL66=3,3,IF(DL66=4,2,IF(DL66=5,1,IF(DL66&gt;5,"Inválido",0))))))</f>
        <v>2</v>
      </c>
      <c r="EW66" s="7">
        <f>SUM(DO66,DP66,DQ66,DR66,DS66,DT66,DU66,DV66,DW66,DX66)</f>
        <v>30</v>
      </c>
      <c r="EX66" s="7">
        <f>(EW66-10)/20*100</f>
        <v>100</v>
      </c>
      <c r="EY66">
        <f>SUM(DY66,DZ66,EA66,EB66)</f>
        <v>7</v>
      </c>
      <c r="EZ66">
        <f>(_2022___Atividade_física__sintomas_de_ansiedade_e_depressão_e_qualidade_de_vida_e[[#This Row],[Aspecto físico]]-4)/4*100</f>
        <v>75</v>
      </c>
      <c r="FA66">
        <f>SUM(EG66,EH66)</f>
        <v>7.2</v>
      </c>
      <c r="FB66">
        <f>(FA66-2)/10*100</f>
        <v>52</v>
      </c>
      <c r="FC66">
        <f>SUM(DM66,ES66,ET66,EU66,EV66)</f>
        <v>16</v>
      </c>
      <c r="FD66" s="7">
        <f>(FC66-5)/20*100</f>
        <v>55.000000000000007</v>
      </c>
      <c r="FE66">
        <f>SUM(EI66,EM66,EO66,EQ66)</f>
        <v>12</v>
      </c>
      <c r="FF66" s="7">
        <f>(FE66-4)/20*100</f>
        <v>40</v>
      </c>
      <c r="FG66">
        <f>SUM(EF66,ER66)</f>
        <v>3</v>
      </c>
      <c r="FH66">
        <f>(FG66-2)/8*100</f>
        <v>12.5</v>
      </c>
      <c r="FI66">
        <f>SUM(EC66,ED66,EE66)</f>
        <v>6</v>
      </c>
      <c r="FJ66" s="7">
        <f>(FI66-3)/3*100</f>
        <v>100</v>
      </c>
      <c r="FK66">
        <f>SUM(EJ66,EK66,EL66,EN66,EP66)</f>
        <v>16</v>
      </c>
      <c r="FL66">
        <f>(FK66-5)/25*100</f>
        <v>44</v>
      </c>
      <c r="FM66">
        <f t="shared" si="0"/>
        <v>2</v>
      </c>
      <c r="FN66" s="7">
        <f t="shared" si="1"/>
        <v>70.5</v>
      </c>
      <c r="FO66" s="7">
        <f t="shared" si="2"/>
        <v>49.125</v>
      </c>
    </row>
    <row r="67" spans="1:171" ht="15" thickBot="1" x14ac:dyDescent="0.35">
      <c r="A67" t="s">
        <v>797</v>
      </c>
      <c r="B67" t="s">
        <v>798</v>
      </c>
      <c r="C67" t="s">
        <v>68</v>
      </c>
      <c r="D67" s="5">
        <v>37164</v>
      </c>
      <c r="E67" s="5">
        <v>44682</v>
      </c>
      <c r="F67" s="1">
        <f>DATEDIF(D66,E66,"Y")</f>
        <v>25</v>
      </c>
      <c r="G67">
        <v>2</v>
      </c>
      <c r="H67">
        <v>1</v>
      </c>
      <c r="I67" t="s">
        <v>125</v>
      </c>
      <c r="J67">
        <v>6</v>
      </c>
      <c r="K67">
        <v>2</v>
      </c>
      <c r="L67" t="s">
        <v>100</v>
      </c>
      <c r="M67" s="1">
        <v>1</v>
      </c>
      <c r="N67">
        <v>3</v>
      </c>
      <c r="O67">
        <v>2</v>
      </c>
      <c r="P67" t="s">
        <v>81</v>
      </c>
      <c r="Q67" s="16">
        <v>2</v>
      </c>
      <c r="R67">
        <v>2</v>
      </c>
      <c r="S67">
        <v>2</v>
      </c>
      <c r="T67">
        <v>1</v>
      </c>
      <c r="U67" t="s">
        <v>71</v>
      </c>
      <c r="V67">
        <v>7</v>
      </c>
      <c r="W67">
        <v>39</v>
      </c>
      <c r="X6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67">
        <v>5</v>
      </c>
      <c r="Z67">
        <v>49</v>
      </c>
      <c r="AA6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245</v>
      </c>
      <c r="AB67">
        <v>0</v>
      </c>
      <c r="AC67">
        <v>0</v>
      </c>
      <c r="AD6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7">
        <v>7</v>
      </c>
      <c r="AF67">
        <v>8</v>
      </c>
      <c r="AG67" s="1">
        <f>AVERAGE(_2022___Atividade_física__sintomas_de_ansiedade_e_depressão_e_qualidade_de_vida_e[[#This Row],[a.	Quantas horas no total você gasta sentado durante um dia de semana? ]:[b.	Quantas horas no total você gasta sentado durante um dia de fim de semana?]])</f>
        <v>7.5</v>
      </c>
      <c r="AH67" s="1">
        <f>_2022___Atividade_física__sintomas_de_ansiedade_e_depressão_e_qualidade_de_vida_e[[#This Row],[AFV por semana]]+_2022___Atividade_física__sintomas_de_ansiedade_e_depressão_e_qualidade_de_vida_e[[#This Row],[Média AFM na semana]]</f>
        <v>245</v>
      </c>
      <c r="AI67">
        <v>2</v>
      </c>
      <c r="AJ67">
        <v>2</v>
      </c>
      <c r="AK67">
        <v>2</v>
      </c>
      <c r="AL67">
        <v>3</v>
      </c>
      <c r="AM67">
        <v>3</v>
      </c>
      <c r="AN67">
        <v>2</v>
      </c>
      <c r="AO67">
        <v>3</v>
      </c>
      <c r="AP67">
        <v>1</v>
      </c>
      <c r="AQ67">
        <v>3</v>
      </c>
      <c r="AR67">
        <v>3</v>
      </c>
      <c r="AS67">
        <v>2</v>
      </c>
      <c r="AT67">
        <v>3</v>
      </c>
      <c r="AU67">
        <v>2</v>
      </c>
      <c r="AV67">
        <v>3</v>
      </c>
      <c r="AW67">
        <v>2</v>
      </c>
      <c r="AX67">
        <v>2</v>
      </c>
      <c r="AY67">
        <v>2</v>
      </c>
      <c r="AZ67">
        <v>2</v>
      </c>
      <c r="BA67">
        <v>3</v>
      </c>
      <c r="BB67">
        <v>0</v>
      </c>
      <c r="BC67">
        <v>0</v>
      </c>
      <c r="BD6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45</v>
      </c>
      <c r="BE67">
        <v>3</v>
      </c>
      <c r="BF67">
        <v>3</v>
      </c>
      <c r="BG67">
        <v>1</v>
      </c>
      <c r="BH67">
        <v>3</v>
      </c>
      <c r="BI67">
        <v>2</v>
      </c>
      <c r="BJ67">
        <v>0</v>
      </c>
      <c r="BK67">
        <v>1</v>
      </c>
      <c r="BL67">
        <v>2</v>
      </c>
      <c r="BM67">
        <v>3</v>
      </c>
      <c r="BN67">
        <v>2</v>
      </c>
      <c r="BO67">
        <v>1</v>
      </c>
      <c r="BP67">
        <v>2</v>
      </c>
      <c r="BQ67">
        <v>2</v>
      </c>
      <c r="BR67">
        <v>2</v>
      </c>
      <c r="BS67">
        <v>3</v>
      </c>
      <c r="BT67">
        <v>2</v>
      </c>
      <c r="BU67">
        <v>3</v>
      </c>
      <c r="BV67">
        <v>2</v>
      </c>
      <c r="BW67">
        <v>1</v>
      </c>
      <c r="BX67">
        <v>2</v>
      </c>
      <c r="BY67">
        <f>_2022___Atividade_física__sintomas_de_ansiedade_e_depressão_e_qualidade_de_vida_e[[#This Row],[_18]]</f>
        <v>1</v>
      </c>
      <c r="BZ67">
        <v>0</v>
      </c>
      <c r="CA67">
        <v>1</v>
      </c>
      <c r="CB67" s="1">
        <f>SUM(BE67:BV67,_2022___Atividade_física__sintomas_de_ansiedade_e_depressão_e_qualidade_de_vida_e[[#This Row],[18 considerar essa]:[_20]])</f>
        <v>39</v>
      </c>
      <c r="CC67">
        <v>3</v>
      </c>
      <c r="CD67">
        <v>5</v>
      </c>
      <c r="CE67">
        <v>3</v>
      </c>
      <c r="CF67">
        <v>3</v>
      </c>
      <c r="CG67">
        <v>3</v>
      </c>
      <c r="CH67">
        <v>2</v>
      </c>
      <c r="CI67">
        <v>3</v>
      </c>
      <c r="CJ67">
        <v>3</v>
      </c>
      <c r="CK67">
        <v>3</v>
      </c>
      <c r="CL67">
        <v>3</v>
      </c>
      <c r="CM67">
        <v>3</v>
      </c>
      <c r="CN67">
        <v>3</v>
      </c>
      <c r="CO67">
        <v>1</v>
      </c>
      <c r="CP67">
        <v>2</v>
      </c>
      <c r="CQ67">
        <v>2</v>
      </c>
      <c r="CR67">
        <v>2</v>
      </c>
      <c r="CS67">
        <v>1</v>
      </c>
      <c r="CT67">
        <v>1</v>
      </c>
      <c r="CU67">
        <v>1</v>
      </c>
      <c r="CV67">
        <v>5</v>
      </c>
      <c r="CW67">
        <v>3</v>
      </c>
      <c r="CX67">
        <v>3</v>
      </c>
      <c r="CY67">
        <v>6</v>
      </c>
      <c r="CZ67">
        <v>4</v>
      </c>
      <c r="DA67">
        <v>1</v>
      </c>
      <c r="DB67">
        <v>5</v>
      </c>
      <c r="DC67">
        <v>6</v>
      </c>
      <c r="DD67">
        <v>1</v>
      </c>
      <c r="DE67">
        <v>1</v>
      </c>
      <c r="DF67">
        <v>5</v>
      </c>
      <c r="DG67">
        <v>1</v>
      </c>
      <c r="DH67">
        <v>1</v>
      </c>
      <c r="DI67">
        <v>4</v>
      </c>
      <c r="DJ67">
        <v>4</v>
      </c>
      <c r="DK67">
        <v>2</v>
      </c>
      <c r="DL67">
        <v>4</v>
      </c>
      <c r="DM67">
        <f>IF(CC67=1,5,IF(CC67=2,4.4,IF(CC67=3,3.4,IF(CC67=4,2,IF(CC67=5,1,IF(CC67&gt;5,"Inválido",0))))))</f>
        <v>3.4</v>
      </c>
      <c r="DN67">
        <f>IF(CD67&gt;5,"Inválido",CD67)</f>
        <v>5</v>
      </c>
      <c r="DO67" s="7">
        <f>IF(CE67&gt;3,"Inválido",CE67)</f>
        <v>3</v>
      </c>
      <c r="DP67" s="7">
        <f>IF(CF67&gt;3,"Inválido",CF67)</f>
        <v>3</v>
      </c>
      <c r="DQ67" s="6">
        <f>IF(CG67&gt;3,"Inválido",CG67)</f>
        <v>3</v>
      </c>
      <c r="DR67" s="6">
        <f>IF(CH67&gt;3,"Inválido",CH67)</f>
        <v>2</v>
      </c>
      <c r="DS67" s="6">
        <f>IF(CI67&gt;3,"Inválido",CI67)</f>
        <v>3</v>
      </c>
      <c r="DT67" s="6">
        <f>IF(CJ67&gt;3,"Inválido",CJ67)</f>
        <v>3</v>
      </c>
      <c r="DU67" s="6">
        <f>IF(CK67&gt;3,"Inválido",CK67)</f>
        <v>3</v>
      </c>
      <c r="DV67" s="6">
        <f>IF(CL67&gt;3,"Inválido",CL67)</f>
        <v>3</v>
      </c>
      <c r="DW67" s="6">
        <f>IF(CM67&gt;3,"Inválido",CM67)</f>
        <v>3</v>
      </c>
      <c r="DX67" s="6">
        <f>IF(CN67&gt;3,"Inválido",CN67)</f>
        <v>3</v>
      </c>
      <c r="DY67" s="8">
        <f>IF(CO67&gt;5, "INVALIDO",CO67)</f>
        <v>1</v>
      </c>
      <c r="DZ67" s="8">
        <f>IF(CP67&gt;5, "INVALIDO",CP67)</f>
        <v>2</v>
      </c>
      <c r="EA67" s="8">
        <f>IF(CQ67&gt;5, "INVALIDO",CQ67)</f>
        <v>2</v>
      </c>
      <c r="EB67" s="8">
        <f>IF(CR67&gt;5, "INVALIDO",CR67)</f>
        <v>2</v>
      </c>
      <c r="EC67" s="7">
        <f>IF(CR67&gt;5, "INVALIDO",CR67)</f>
        <v>2</v>
      </c>
      <c r="ED6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7">
        <f>IF(CC67=1,5,IF(CC67=2,4,IF(CC67=3,3,IF(CC67=4,2,IF(CC67=5,1,IF(CC67&gt;5,"Inválido",0))))))</f>
        <v>3</v>
      </c>
      <c r="EG67">
        <f>IF(CW67=1,6,IF(CW67=2,5.4,IF(CW67=3,4.2,IF(CW67=4,3.1,IF(CW67=5,2.2,IF(CW67=6,1,IF(CW67&gt;6,"Inválido",0)))))))</f>
        <v>4.2</v>
      </c>
      <c r="EH67">
        <f>IF(AND(CX67=1,CW67=1),6,IF(AND(CX67=1,CW67&lt;7),5,IF(AND(CX67&gt;1,CW67=1),"Inválido",IF(AND(CX67=2,CW67&lt;7),4,IF(AND(CX67=3,CW67&lt;7),3,IF(AND(CX67=4,CW67&lt;7),2,IF(AND(CX67=5,CW67&lt;7),1,0)))))))</f>
        <v>3</v>
      </c>
      <c r="EI67">
        <f>IF(CV67=1,6,IF(CV67=2,5,IF(CV67=3,3,IF(CV67=4,3,IF(CV67=5,2,IF(CV67=6,1,IF(CV67&gt;6,"iNVÁLIDO",0)))))))</f>
        <v>2</v>
      </c>
      <c r="EJ67" s="7">
        <f>IF(CZ67&gt;6,"Inválido",CZ67)</f>
        <v>4</v>
      </c>
      <c r="EK67" s="7">
        <f>IF(DA67&gt;6,"Inválido",DA67)</f>
        <v>1</v>
      </c>
      <c r="EL67">
        <f>IF(DB67=1,6,IF(DB67=2,5,IF(DB67=3,3,IF(DB67=4,3,IF(DB67=5,2,IF(DB67=6,1,IF(DB67&gt;6,"iNVÁLIDO",0)))))))</f>
        <v>2</v>
      </c>
      <c r="EM67">
        <f>IF(DC67=1,6,IF(DC67=2,5,IF(DC67=3,3,IF(DC67=4,3,IF(DC67=5,2,IF(DC67=6,1,IF(DC67&gt;6,"iNVÁLIDO",0)))))))</f>
        <v>1</v>
      </c>
      <c r="EN67" s="7">
        <f>IF(DD67&gt;6,"Inválido",DD67)</f>
        <v>1</v>
      </c>
      <c r="EO67">
        <f>IF(DE67&gt;6,"Inválido",DE67)</f>
        <v>1</v>
      </c>
      <c r="EP67">
        <f>IF(DF67=1,6,IF(DF67=2,5,IF(DF67=3,3,IF(DF67=4,3,IF(DF67=5,2,IF(DF67=6,1,IF(DF67&gt;6,"iNVÁLIDO",0)))))))</f>
        <v>2</v>
      </c>
      <c r="EQ67" s="7">
        <f>IF(DG67&gt;6,"Inválido",DG67)</f>
        <v>1</v>
      </c>
      <c r="ER67">
        <f>IF(DH67&gt;5,"Inválido",DH67)</f>
        <v>1</v>
      </c>
      <c r="ES67">
        <f>IF(DI67&gt;5,"Inválido",DI67)</f>
        <v>4</v>
      </c>
      <c r="ET67">
        <f>IF(DJ67=1,5,IF(DJ67=2,4,IF(DJ67=3,3,IF(DJ67=4,2,IF(DJ67=5,1,IF(DJ67&gt;5,"Inválido",0))))))</f>
        <v>2</v>
      </c>
      <c r="EU67">
        <f>IF(DK67&gt;5,"Inválido",DK67)</f>
        <v>2</v>
      </c>
      <c r="EV67">
        <f>IF(DL67=1,5,IF(DL67=2,4,IF(DL67=3,3,IF(DL67=4,2,IF(DL67=5,1,IF(DL67&gt;5,"Inválido",0))))))</f>
        <v>2</v>
      </c>
      <c r="EW67" s="7">
        <f>SUM(DO67,DP67,DQ67,DR67,DS67,DT67,DU67,DV67,DW67,DX67)</f>
        <v>29</v>
      </c>
      <c r="EX67" s="7">
        <f>(EW67-10)/20*100</f>
        <v>95</v>
      </c>
      <c r="EY67">
        <f>SUM(DY67,DZ67,EA67,EB67)</f>
        <v>7</v>
      </c>
      <c r="EZ67">
        <f>(_2022___Atividade_física__sintomas_de_ansiedade_e_depressão_e_qualidade_de_vida_e[[#This Row],[Aspecto físico]]-4)/4*100</f>
        <v>75</v>
      </c>
      <c r="FA67">
        <f>SUM(EG67,EH67)</f>
        <v>7.2</v>
      </c>
      <c r="FB67">
        <f>(FA67-2)/10*100</f>
        <v>52</v>
      </c>
      <c r="FC67">
        <f>SUM(DM67,ES67,ET67,EU67,EV67)</f>
        <v>13.4</v>
      </c>
      <c r="FD67" s="7">
        <f>(FC67-5)/20*100</f>
        <v>42.000000000000007</v>
      </c>
      <c r="FE67">
        <f>SUM(EI67,EM67,EO67,EQ67)</f>
        <v>5</v>
      </c>
      <c r="FF67" s="7">
        <f>(FE67-4)/20*100</f>
        <v>5</v>
      </c>
      <c r="FG67">
        <f>SUM(EF67,ER67)</f>
        <v>4</v>
      </c>
      <c r="FH67">
        <f>(FG67-2)/8*100</f>
        <v>25</v>
      </c>
      <c r="FI67">
        <f>SUM(EC67,ED67,EE67)</f>
        <v>4</v>
      </c>
      <c r="FJ67" s="7">
        <f>(FI67-3)/3*100</f>
        <v>33.333333333333329</v>
      </c>
      <c r="FK67">
        <f>SUM(EJ67,EK67,EL67,EN67,EP67)</f>
        <v>10</v>
      </c>
      <c r="FL67">
        <f>(FK67-5)/25*100</f>
        <v>20</v>
      </c>
      <c r="FM67">
        <f t="shared" ref="FM67:FM130" si="3">DN67</f>
        <v>5</v>
      </c>
      <c r="FN67" s="7">
        <f t="shared" ref="FN67:FN130" si="4">SUM(EX67,EZ67,FB67,FD67)/4</f>
        <v>66</v>
      </c>
      <c r="FO67" s="7">
        <f t="shared" ref="FO67:FO130" si="5">SUM(FF67,FH67,FJ67,FL67)/4</f>
        <v>20.833333333333332</v>
      </c>
    </row>
    <row r="68" spans="1:171" ht="15" thickBot="1" x14ac:dyDescent="0.35">
      <c r="A68" t="s">
        <v>799</v>
      </c>
      <c r="B68" t="s">
        <v>800</v>
      </c>
      <c r="C68" t="s">
        <v>68</v>
      </c>
      <c r="D68" s="5">
        <v>28763</v>
      </c>
      <c r="E68" s="5">
        <v>44682</v>
      </c>
      <c r="F68" s="1">
        <f>DATEDIF(D67,E67,"Y")</f>
        <v>20</v>
      </c>
      <c r="G68">
        <v>2</v>
      </c>
      <c r="H68">
        <v>2</v>
      </c>
      <c r="I68" t="s">
        <v>215</v>
      </c>
      <c r="J68">
        <v>1</v>
      </c>
      <c r="K68">
        <v>2</v>
      </c>
      <c r="L68" t="s">
        <v>801</v>
      </c>
      <c r="M68" s="1">
        <v>2</v>
      </c>
      <c r="N68">
        <v>2</v>
      </c>
      <c r="O68">
        <v>3</v>
      </c>
      <c r="P68" t="s">
        <v>81</v>
      </c>
      <c r="Q68" s="16">
        <v>2</v>
      </c>
      <c r="R68">
        <v>2</v>
      </c>
      <c r="S68">
        <v>1</v>
      </c>
      <c r="T68">
        <v>1</v>
      </c>
      <c r="U68" t="s">
        <v>164</v>
      </c>
      <c r="V68">
        <v>1</v>
      </c>
      <c r="W68">
        <v>25</v>
      </c>
      <c r="X6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25</v>
      </c>
      <c r="Y68">
        <v>1</v>
      </c>
      <c r="Z68">
        <v>20</v>
      </c>
      <c r="AA6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v>
      </c>
      <c r="AB68">
        <v>2</v>
      </c>
      <c r="AC68">
        <v>39</v>
      </c>
      <c r="AD6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78</v>
      </c>
      <c r="AE68">
        <v>5</v>
      </c>
      <c r="AF68">
        <v>3</v>
      </c>
      <c r="AG68" s="1">
        <f>AVERAGE(_2022___Atividade_física__sintomas_de_ansiedade_e_depressão_e_qualidade_de_vida_e[[#This Row],[a.	Quantas horas no total você gasta sentado durante um dia de semana? ]:[b.	Quantas horas no total você gasta sentado durante um dia de fim de semana?]])</f>
        <v>4</v>
      </c>
      <c r="AH68" s="1">
        <f>_2022___Atividade_física__sintomas_de_ansiedade_e_depressão_e_qualidade_de_vida_e[[#This Row],[AFV por semana]]+_2022___Atividade_física__sintomas_de_ansiedade_e_depressão_e_qualidade_de_vida_e[[#This Row],[Média AFM na semana]]</f>
        <v>98</v>
      </c>
      <c r="AI68">
        <v>1</v>
      </c>
      <c r="AJ68">
        <v>0</v>
      </c>
      <c r="AK68">
        <v>0</v>
      </c>
      <c r="AL68">
        <v>0</v>
      </c>
      <c r="AM68">
        <v>0</v>
      </c>
      <c r="AN68">
        <v>0</v>
      </c>
      <c r="AO68">
        <v>1</v>
      </c>
      <c r="AP68">
        <v>0</v>
      </c>
      <c r="AQ68">
        <v>0</v>
      </c>
      <c r="AR68">
        <v>0</v>
      </c>
      <c r="AS68">
        <v>0</v>
      </c>
      <c r="AT68">
        <v>0</v>
      </c>
      <c r="AU68">
        <v>0</v>
      </c>
      <c r="AV68">
        <v>0</v>
      </c>
      <c r="AW68">
        <v>0</v>
      </c>
      <c r="AX68">
        <v>0</v>
      </c>
      <c r="AY68">
        <v>0</v>
      </c>
      <c r="AZ68">
        <v>1</v>
      </c>
      <c r="BA68">
        <v>0</v>
      </c>
      <c r="BB68">
        <v>0</v>
      </c>
      <c r="BC68">
        <v>0</v>
      </c>
      <c r="BD6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68">
        <v>0</v>
      </c>
      <c r="BF68">
        <v>0</v>
      </c>
      <c r="BG68">
        <v>0</v>
      </c>
      <c r="BH68">
        <v>1</v>
      </c>
      <c r="BI68">
        <v>0</v>
      </c>
      <c r="BJ68">
        <v>3</v>
      </c>
      <c r="BK68">
        <v>0</v>
      </c>
      <c r="BL68">
        <v>0</v>
      </c>
      <c r="BM68">
        <v>0</v>
      </c>
      <c r="BN68">
        <v>0</v>
      </c>
      <c r="BO68">
        <v>3</v>
      </c>
      <c r="BP68">
        <v>0</v>
      </c>
      <c r="BQ68">
        <v>1</v>
      </c>
      <c r="BR68">
        <v>0</v>
      </c>
      <c r="BS68">
        <v>2</v>
      </c>
      <c r="BT68">
        <v>1</v>
      </c>
      <c r="BU68">
        <v>2</v>
      </c>
      <c r="BV68">
        <v>0</v>
      </c>
      <c r="BW68">
        <v>0</v>
      </c>
      <c r="BX68">
        <v>1</v>
      </c>
      <c r="BY68">
        <v>0</v>
      </c>
      <c r="BZ68">
        <v>1</v>
      </c>
      <c r="CA68">
        <v>1</v>
      </c>
      <c r="CB68" s="1">
        <f>SUM(BE68:BV68,_2022___Atividade_física__sintomas_de_ansiedade_e_depressão_e_qualidade_de_vida_e[[#This Row],[18 considerar essa]:[_20]])</f>
        <v>15</v>
      </c>
      <c r="CC68">
        <v>3</v>
      </c>
      <c r="CD68">
        <v>3</v>
      </c>
      <c r="CE68">
        <v>1</v>
      </c>
      <c r="CF68">
        <v>2</v>
      </c>
      <c r="CG68">
        <v>3</v>
      </c>
      <c r="CH68">
        <v>1</v>
      </c>
      <c r="CI68">
        <v>2</v>
      </c>
      <c r="CJ68">
        <v>3</v>
      </c>
      <c r="CK68">
        <v>1</v>
      </c>
      <c r="CL68">
        <v>2</v>
      </c>
      <c r="CM68">
        <v>3</v>
      </c>
      <c r="CN68">
        <v>2</v>
      </c>
      <c r="CO68">
        <v>1</v>
      </c>
      <c r="CP68">
        <v>1</v>
      </c>
      <c r="CQ68">
        <v>1</v>
      </c>
      <c r="CR68">
        <v>1</v>
      </c>
      <c r="CS68">
        <v>1</v>
      </c>
      <c r="CT68">
        <v>1</v>
      </c>
      <c r="CU68">
        <v>2</v>
      </c>
      <c r="CV68">
        <v>3</v>
      </c>
      <c r="CW68">
        <v>3</v>
      </c>
      <c r="CX68">
        <v>3</v>
      </c>
      <c r="CY68">
        <v>3</v>
      </c>
      <c r="CZ68">
        <v>2</v>
      </c>
      <c r="DA68">
        <v>3</v>
      </c>
      <c r="DB68">
        <v>3</v>
      </c>
      <c r="DC68">
        <v>3</v>
      </c>
      <c r="DD68">
        <v>2</v>
      </c>
      <c r="DE68">
        <v>2</v>
      </c>
      <c r="DF68">
        <v>3</v>
      </c>
      <c r="DG68">
        <v>2</v>
      </c>
      <c r="DH68">
        <v>1</v>
      </c>
      <c r="DI68">
        <v>1</v>
      </c>
      <c r="DJ68">
        <v>2</v>
      </c>
      <c r="DK68">
        <v>1</v>
      </c>
      <c r="DL68">
        <v>2</v>
      </c>
      <c r="DM68">
        <f>IF(CC68=1,5,IF(CC68=2,4.4,IF(CC68=3,3.4,IF(CC68=4,2,IF(CC68=5,1,IF(CC68&gt;5,"Inválido",0))))))</f>
        <v>3.4</v>
      </c>
      <c r="DN68">
        <f>IF(CD68&gt;5,"Inválido",CD68)</f>
        <v>3</v>
      </c>
      <c r="DO68" s="7">
        <f>IF(CE68&gt;3,"Inválido",CE68)</f>
        <v>1</v>
      </c>
      <c r="DP68" s="7">
        <f>IF(CF68&gt;3,"Inválido",CF68)</f>
        <v>2</v>
      </c>
      <c r="DQ68" s="6">
        <f>IF(CG68&gt;3,"Inválido",CG68)</f>
        <v>3</v>
      </c>
      <c r="DR68" s="6">
        <f>IF(CH68&gt;3,"Inválido",CH68)</f>
        <v>1</v>
      </c>
      <c r="DS68" s="6">
        <f>IF(CI68&gt;3,"Inválido",CI68)</f>
        <v>2</v>
      </c>
      <c r="DT68" s="6">
        <f>IF(CJ68&gt;3,"Inválido",CJ68)</f>
        <v>3</v>
      </c>
      <c r="DU68" s="6">
        <f>IF(CK68&gt;3,"Inválido",CK68)</f>
        <v>1</v>
      </c>
      <c r="DV68" s="6">
        <f>IF(CL68&gt;3,"Inválido",CL68)</f>
        <v>2</v>
      </c>
      <c r="DW68" s="6">
        <f>IF(CM68&gt;3,"Inválido",CM68)</f>
        <v>3</v>
      </c>
      <c r="DX68" s="6">
        <f>IF(CN68&gt;3,"Inválido",CN68)</f>
        <v>2</v>
      </c>
      <c r="DY68" s="8">
        <f>IF(CO68&gt;5, "INVALIDO",CO68)</f>
        <v>1</v>
      </c>
      <c r="DZ68" s="8">
        <f>IF(CP68&gt;5, "INVALIDO",CP68)</f>
        <v>1</v>
      </c>
      <c r="EA68" s="8">
        <f>IF(CQ68&gt;5, "INVALIDO",CQ68)</f>
        <v>1</v>
      </c>
      <c r="EB68" s="8">
        <f>IF(CR68&gt;5, "INVALIDO",CR68)</f>
        <v>1</v>
      </c>
      <c r="EC68" s="7">
        <f>IF(CR68&gt;5, "INVALIDO",CR68)</f>
        <v>1</v>
      </c>
      <c r="ED6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68">
        <f>IF(CC68=1,5,IF(CC68=2,4,IF(CC68=3,3,IF(CC68=4,2,IF(CC68=5,1,IF(CC68&gt;5,"Inválido",0))))))</f>
        <v>3</v>
      </c>
      <c r="EG68">
        <f>IF(CW68=1,6,IF(CW68=2,5.4,IF(CW68=3,4.2,IF(CW68=4,3.1,IF(CW68=5,2.2,IF(CW68=6,1,IF(CW68&gt;6,"Inválido",0)))))))</f>
        <v>4.2</v>
      </c>
      <c r="EH68">
        <f>IF(AND(CX68=1,CW68=1),6,IF(AND(CX68=1,CW68&lt;7),5,IF(AND(CX68&gt;1,CW68=1),"Inválido",IF(AND(CX68=2,CW68&lt;7),4,IF(AND(CX68=3,CW68&lt;7),3,IF(AND(CX68=4,CW68&lt;7),2,IF(AND(CX68=5,CW68&lt;7),1,0)))))))</f>
        <v>3</v>
      </c>
      <c r="EI68">
        <f>IF(CV68=1,6,IF(CV68=2,5,IF(CV68=3,3,IF(CV68=4,3,IF(CV68=5,2,IF(CV68=6,1,IF(CV68&gt;6,"iNVÁLIDO",0)))))))</f>
        <v>3</v>
      </c>
      <c r="EJ68" s="7">
        <f>IF(CZ68&gt;6,"Inválido",CZ68)</f>
        <v>2</v>
      </c>
      <c r="EK68" s="7">
        <f>IF(DA68&gt;6,"Inválido",DA68)</f>
        <v>3</v>
      </c>
      <c r="EL68">
        <f>IF(DB68=1,6,IF(DB68=2,5,IF(DB68=3,3,IF(DB68=4,3,IF(DB68=5,2,IF(DB68=6,1,IF(DB68&gt;6,"iNVÁLIDO",0)))))))</f>
        <v>3</v>
      </c>
      <c r="EM68">
        <f>IF(DC68=1,6,IF(DC68=2,5,IF(DC68=3,3,IF(DC68=4,3,IF(DC68=5,2,IF(DC68=6,1,IF(DC68&gt;6,"iNVÁLIDO",0)))))))</f>
        <v>3</v>
      </c>
      <c r="EN68" s="7">
        <f>IF(DD68&gt;6,"Inválido",DD68)</f>
        <v>2</v>
      </c>
      <c r="EO68">
        <f>IF(DE68&gt;6,"Inválido",DE68)</f>
        <v>2</v>
      </c>
      <c r="EP68">
        <f>IF(DF68=1,6,IF(DF68=2,5,IF(DF68=3,3,IF(DF68=4,3,IF(DF68=5,2,IF(DF68=6,1,IF(DF68&gt;6,"iNVÁLIDO",0)))))))</f>
        <v>3</v>
      </c>
      <c r="EQ68" s="7">
        <f>IF(DG68&gt;6,"Inválido",DG68)</f>
        <v>2</v>
      </c>
      <c r="ER68">
        <f>IF(DH68&gt;5,"Inválido",DH68)</f>
        <v>1</v>
      </c>
      <c r="ES68">
        <f>IF(DI68&gt;5,"Inválido",DI68)</f>
        <v>1</v>
      </c>
      <c r="ET68">
        <f>IF(DJ68=1,5,IF(DJ68=2,4,IF(DJ68=3,3,IF(DJ68=4,2,IF(DJ68=5,1,IF(DJ68&gt;5,"Inválido",0))))))</f>
        <v>4</v>
      </c>
      <c r="EU68">
        <f>IF(DK68&gt;5,"Inválido",DK68)</f>
        <v>1</v>
      </c>
      <c r="EV68">
        <f>IF(DL68=1,5,IF(DL68=2,4,IF(DL68=3,3,IF(DL68=4,2,IF(DL68=5,1,IF(DL68&gt;5,"Inválido",0))))))</f>
        <v>4</v>
      </c>
      <c r="EW68" s="7">
        <f>SUM(DO68,DP68,DQ68,DR68,DS68,DT68,DU68,DV68,DW68,DX68)</f>
        <v>20</v>
      </c>
      <c r="EX68" s="7">
        <f>(EW68-10)/20*100</f>
        <v>50</v>
      </c>
      <c r="EY68">
        <f>SUM(DY68,DZ68,EA68,EB68)</f>
        <v>4</v>
      </c>
      <c r="EZ68">
        <f>(_2022___Atividade_física__sintomas_de_ansiedade_e_depressão_e_qualidade_de_vida_e[[#This Row],[Aspecto físico]]-4)/4*100</f>
        <v>0</v>
      </c>
      <c r="FA68">
        <f>SUM(EG68,EH68)</f>
        <v>7.2</v>
      </c>
      <c r="FB68">
        <f>(FA68-2)/10*100</f>
        <v>52</v>
      </c>
      <c r="FC68">
        <f>SUM(DM68,ES68,ET68,EU68,EV68)</f>
        <v>13.4</v>
      </c>
      <c r="FD68" s="7">
        <f>(FC68-5)/20*100</f>
        <v>42.000000000000007</v>
      </c>
      <c r="FE68">
        <f>SUM(EI68,EM68,EO68,EQ68)</f>
        <v>10</v>
      </c>
      <c r="FF68" s="7">
        <f>(FE68-4)/20*100</f>
        <v>30</v>
      </c>
      <c r="FG68">
        <f>SUM(EF68,ER68)</f>
        <v>4</v>
      </c>
      <c r="FH68">
        <f>(FG68-2)/8*100</f>
        <v>25</v>
      </c>
      <c r="FI68">
        <f>SUM(EC68,ED68,EE68)</f>
        <v>4</v>
      </c>
      <c r="FJ68" s="7">
        <f>(FI68-3)/3*100</f>
        <v>33.333333333333329</v>
      </c>
      <c r="FK68">
        <f>SUM(EJ68,EK68,EL68,EN68,EP68)</f>
        <v>13</v>
      </c>
      <c r="FL68">
        <f>(FK68-5)/25*100</f>
        <v>32</v>
      </c>
      <c r="FM68">
        <f t="shared" si="3"/>
        <v>3</v>
      </c>
      <c r="FN68" s="7">
        <f t="shared" si="4"/>
        <v>36</v>
      </c>
      <c r="FO68" s="7">
        <f t="shared" si="5"/>
        <v>30.083333333333332</v>
      </c>
    </row>
    <row r="69" spans="1:171" ht="15" thickBot="1" x14ac:dyDescent="0.35">
      <c r="A69" t="s">
        <v>812</v>
      </c>
      <c r="B69" t="s">
        <v>813</v>
      </c>
      <c r="C69" t="s">
        <v>68</v>
      </c>
      <c r="D69" s="5">
        <v>36923</v>
      </c>
      <c r="E69" s="5">
        <v>44682</v>
      </c>
      <c r="F69" s="1">
        <f>DATEDIF(D68,E68,"Y")</f>
        <v>43</v>
      </c>
      <c r="G69">
        <v>2</v>
      </c>
      <c r="H69">
        <v>1</v>
      </c>
      <c r="I69" t="s">
        <v>445</v>
      </c>
      <c r="J69">
        <v>2</v>
      </c>
      <c r="K69">
        <v>2</v>
      </c>
      <c r="L69" t="s">
        <v>814</v>
      </c>
      <c r="M69" s="1">
        <v>2</v>
      </c>
      <c r="N69">
        <v>2</v>
      </c>
      <c r="O69">
        <v>1</v>
      </c>
      <c r="P69" t="s">
        <v>81</v>
      </c>
      <c r="Q69" s="16">
        <v>2</v>
      </c>
      <c r="R69">
        <v>1</v>
      </c>
      <c r="S69">
        <v>2</v>
      </c>
      <c r="T69">
        <v>1</v>
      </c>
      <c r="U69" t="s">
        <v>101</v>
      </c>
      <c r="V69">
        <v>7</v>
      </c>
      <c r="W69">
        <v>15</v>
      </c>
      <c r="X6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69">
        <v>0</v>
      </c>
      <c r="Z69">
        <v>0</v>
      </c>
      <c r="AA6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9">
        <v>0</v>
      </c>
      <c r="AC69">
        <v>0</v>
      </c>
      <c r="AD6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9">
        <v>7</v>
      </c>
      <c r="AF69">
        <v>2</v>
      </c>
      <c r="AG69" s="1">
        <f>AVERAGE(_2022___Atividade_física__sintomas_de_ansiedade_e_depressão_e_qualidade_de_vida_e[[#This Row],[a.	Quantas horas no total você gasta sentado durante um dia de semana? ]:[b.	Quantas horas no total você gasta sentado durante um dia de fim de semana?]])</f>
        <v>4.5</v>
      </c>
      <c r="AH69" s="1">
        <f>_2022___Atividade_física__sintomas_de_ansiedade_e_depressão_e_qualidade_de_vida_e[[#This Row],[AFV por semana]]+_2022___Atividade_física__sintomas_de_ansiedade_e_depressão_e_qualidade_de_vida_e[[#This Row],[Média AFM na semana]]</f>
        <v>0</v>
      </c>
      <c r="AI69">
        <v>2</v>
      </c>
      <c r="AJ69">
        <v>1</v>
      </c>
      <c r="AK69">
        <v>3</v>
      </c>
      <c r="AL69">
        <v>3</v>
      </c>
      <c r="AM69">
        <v>3</v>
      </c>
      <c r="AN69">
        <v>3</v>
      </c>
      <c r="AO69">
        <v>2</v>
      </c>
      <c r="AP69">
        <v>3</v>
      </c>
      <c r="AQ69">
        <v>2</v>
      </c>
      <c r="AR69">
        <v>3</v>
      </c>
      <c r="AS69">
        <v>2</v>
      </c>
      <c r="AT69">
        <v>3</v>
      </c>
      <c r="AU69">
        <v>2</v>
      </c>
      <c r="AV69">
        <v>3</v>
      </c>
      <c r="AW69">
        <v>1</v>
      </c>
      <c r="AX69">
        <v>2</v>
      </c>
      <c r="AY69">
        <v>1</v>
      </c>
      <c r="AZ69">
        <v>2</v>
      </c>
      <c r="BA69">
        <v>0</v>
      </c>
      <c r="BB69">
        <v>0</v>
      </c>
      <c r="BC69">
        <v>0</v>
      </c>
      <c r="BD6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41</v>
      </c>
      <c r="BE69">
        <v>1</v>
      </c>
      <c r="BF69">
        <v>0</v>
      </c>
      <c r="BG69">
        <v>3</v>
      </c>
      <c r="BH69">
        <v>2</v>
      </c>
      <c r="BI69">
        <v>3</v>
      </c>
      <c r="BJ69">
        <v>2</v>
      </c>
      <c r="BK69">
        <v>3</v>
      </c>
      <c r="BL69">
        <v>3</v>
      </c>
      <c r="BM69">
        <v>1</v>
      </c>
      <c r="BN69">
        <v>1</v>
      </c>
      <c r="BO69">
        <v>1</v>
      </c>
      <c r="BP69">
        <v>1</v>
      </c>
      <c r="BQ69">
        <v>3</v>
      </c>
      <c r="BR69">
        <v>3</v>
      </c>
      <c r="BS69">
        <v>3</v>
      </c>
      <c r="BT69">
        <v>3</v>
      </c>
      <c r="BU69">
        <v>3</v>
      </c>
      <c r="BV69">
        <v>1</v>
      </c>
      <c r="BW69">
        <v>3</v>
      </c>
      <c r="BX69">
        <v>2</v>
      </c>
      <c r="BY69">
        <f>_2022___Atividade_física__sintomas_de_ansiedade_e_depressão_e_qualidade_de_vida_e[[#This Row],[_18]]</f>
        <v>3</v>
      </c>
      <c r="BZ69">
        <v>0</v>
      </c>
      <c r="CA69">
        <v>0</v>
      </c>
      <c r="CB69" s="1">
        <f>SUM(BE69:BV69,_2022___Atividade_física__sintomas_de_ansiedade_e_depressão_e_qualidade_de_vida_e[[#This Row],[18 considerar essa]:[_20]])</f>
        <v>40</v>
      </c>
      <c r="CC69">
        <v>5</v>
      </c>
      <c r="CD69">
        <v>4</v>
      </c>
      <c r="CE69">
        <v>1</v>
      </c>
      <c r="CF69">
        <v>3</v>
      </c>
      <c r="CG69">
        <v>3</v>
      </c>
      <c r="CH69">
        <v>3</v>
      </c>
      <c r="CI69">
        <v>3</v>
      </c>
      <c r="CJ69">
        <v>3</v>
      </c>
      <c r="CK69">
        <v>3</v>
      </c>
      <c r="CL69">
        <v>3</v>
      </c>
      <c r="CM69">
        <v>3</v>
      </c>
      <c r="CN69">
        <v>2</v>
      </c>
      <c r="CO69">
        <v>1</v>
      </c>
      <c r="CP69">
        <v>1</v>
      </c>
      <c r="CQ69">
        <v>1</v>
      </c>
      <c r="CR69">
        <v>1</v>
      </c>
      <c r="CS69">
        <v>1</v>
      </c>
      <c r="CT69">
        <v>1</v>
      </c>
      <c r="CU69">
        <v>1</v>
      </c>
      <c r="CV69">
        <v>5</v>
      </c>
      <c r="CW69">
        <v>5</v>
      </c>
      <c r="CX69">
        <v>3</v>
      </c>
      <c r="CY69">
        <v>6</v>
      </c>
      <c r="CZ69">
        <v>1</v>
      </c>
      <c r="DA69">
        <v>1</v>
      </c>
      <c r="DB69">
        <v>6</v>
      </c>
      <c r="DC69">
        <v>6</v>
      </c>
      <c r="DD69">
        <v>1</v>
      </c>
      <c r="DE69">
        <v>1</v>
      </c>
      <c r="DF69">
        <v>5</v>
      </c>
      <c r="DG69">
        <v>1</v>
      </c>
      <c r="DH69">
        <v>3</v>
      </c>
      <c r="DI69">
        <v>4</v>
      </c>
      <c r="DJ69">
        <v>5</v>
      </c>
      <c r="DK69">
        <v>1</v>
      </c>
      <c r="DL69">
        <v>5</v>
      </c>
      <c r="DM69">
        <f>IF(CC69=1,5,IF(CC69=2,4.4,IF(CC69=3,3.4,IF(CC69=4,2,IF(CC69=5,1,IF(CC69&gt;5,"Inválido",0))))))</f>
        <v>1</v>
      </c>
      <c r="DN69">
        <f>IF(CD69&gt;5,"Inválido",CD69)</f>
        <v>4</v>
      </c>
      <c r="DO69" s="7">
        <f>IF(CE69&gt;3,"Inválido",CE69)</f>
        <v>1</v>
      </c>
      <c r="DP69" s="7">
        <f>IF(CF69&gt;3,"Inválido",CF69)</f>
        <v>3</v>
      </c>
      <c r="DQ69" s="6">
        <f>IF(CG69&gt;3,"Inválido",CG69)</f>
        <v>3</v>
      </c>
      <c r="DR69" s="6">
        <f>IF(CH69&gt;3,"Inválido",CH69)</f>
        <v>3</v>
      </c>
      <c r="DS69" s="6">
        <f>IF(CI69&gt;3,"Inválido",CI69)</f>
        <v>3</v>
      </c>
      <c r="DT69" s="6">
        <f>IF(CJ69&gt;3,"Inválido",CJ69)</f>
        <v>3</v>
      </c>
      <c r="DU69" s="6">
        <f>IF(CK69&gt;3,"Inválido",CK69)</f>
        <v>3</v>
      </c>
      <c r="DV69" s="6">
        <f>IF(CL69&gt;3,"Inválido",CL69)</f>
        <v>3</v>
      </c>
      <c r="DW69" s="6">
        <f>IF(CM69&gt;3,"Inválido",CM69)</f>
        <v>3</v>
      </c>
      <c r="DX69" s="6">
        <f>IF(CN69&gt;3,"Inválido",CN69)</f>
        <v>2</v>
      </c>
      <c r="DY69" s="8">
        <f>IF(CO69&gt;5, "INVALIDO",CO69)</f>
        <v>1</v>
      </c>
      <c r="DZ69" s="8">
        <f>IF(CP69&gt;5, "INVALIDO",CP69)</f>
        <v>1</v>
      </c>
      <c r="EA69" s="8">
        <f>IF(CQ69&gt;5, "INVALIDO",CQ69)</f>
        <v>1</v>
      </c>
      <c r="EB69" s="8">
        <f>IF(CR69&gt;5, "INVALIDO",CR69)</f>
        <v>1</v>
      </c>
      <c r="EC69" s="7">
        <f>IF(CR69&gt;5, "INVALIDO",CR69)</f>
        <v>1</v>
      </c>
      <c r="ED6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9">
        <f>IF(CC69=1,5,IF(CC69=2,4,IF(CC69=3,3,IF(CC69=4,2,IF(CC69=5,1,IF(CC69&gt;5,"Inválido",0))))))</f>
        <v>1</v>
      </c>
      <c r="EG69">
        <f>IF(CW69=1,6,IF(CW69=2,5.4,IF(CW69=3,4.2,IF(CW69=4,3.1,IF(CW69=5,2.2,IF(CW69=6,1,IF(CW69&gt;6,"Inválido",0)))))))</f>
        <v>2.2000000000000002</v>
      </c>
      <c r="EH69">
        <f>IF(AND(CX69=1,CW69=1),6,IF(AND(CX69=1,CW69&lt;7),5,IF(AND(CX69&gt;1,CW69=1),"Inválido",IF(AND(CX69=2,CW69&lt;7),4,IF(AND(CX69=3,CW69&lt;7),3,IF(AND(CX69=4,CW69&lt;7),2,IF(AND(CX69=5,CW69&lt;7),1,0)))))))</f>
        <v>3</v>
      </c>
      <c r="EI69">
        <f>IF(CV69=1,6,IF(CV69=2,5,IF(CV69=3,3,IF(CV69=4,3,IF(CV69=5,2,IF(CV69=6,1,IF(CV69&gt;6,"iNVÁLIDO",0)))))))</f>
        <v>2</v>
      </c>
      <c r="EJ69" s="7">
        <f>IF(CZ69&gt;6,"Inválido",CZ69)</f>
        <v>1</v>
      </c>
      <c r="EK69" s="7">
        <f>IF(DA69&gt;6,"Inválido",DA69)</f>
        <v>1</v>
      </c>
      <c r="EL69">
        <f>IF(DB69=1,6,IF(DB69=2,5,IF(DB69=3,3,IF(DB69=4,3,IF(DB69=5,2,IF(DB69=6,1,IF(DB69&gt;6,"iNVÁLIDO",0)))))))</f>
        <v>1</v>
      </c>
      <c r="EM69">
        <f>IF(DC69=1,6,IF(DC69=2,5,IF(DC69=3,3,IF(DC69=4,3,IF(DC69=5,2,IF(DC69=6,1,IF(DC69&gt;6,"iNVÁLIDO",0)))))))</f>
        <v>1</v>
      </c>
      <c r="EN69" s="7">
        <f>IF(DD69&gt;6,"Inválido",DD69)</f>
        <v>1</v>
      </c>
      <c r="EO69">
        <f>IF(DE69&gt;6,"Inválido",DE69)</f>
        <v>1</v>
      </c>
      <c r="EP69">
        <f>IF(DF69=1,6,IF(DF69=2,5,IF(DF69=3,3,IF(DF69=4,3,IF(DF69=5,2,IF(DF69=6,1,IF(DF69&gt;6,"iNVÁLIDO",0)))))))</f>
        <v>2</v>
      </c>
      <c r="EQ69" s="7">
        <f>IF(DG69&gt;6,"Inválido",DG69)</f>
        <v>1</v>
      </c>
      <c r="ER69">
        <f>IF(DH69&gt;5,"Inválido",DH69)</f>
        <v>3</v>
      </c>
      <c r="ES69">
        <f>IF(DI69&gt;5,"Inválido",DI69)</f>
        <v>4</v>
      </c>
      <c r="ET69">
        <f>IF(DJ69=1,5,IF(DJ69=2,4,IF(DJ69=3,3,IF(DJ69=4,2,IF(DJ69=5,1,IF(DJ69&gt;5,"Inválido",0))))))</f>
        <v>1</v>
      </c>
      <c r="EU69">
        <f>IF(DK69&gt;5,"Inválido",DK69)</f>
        <v>1</v>
      </c>
      <c r="EV69">
        <f>IF(DL69=1,5,IF(DL69=2,4,IF(DL69=3,3,IF(DL69=4,2,IF(DL69=5,1,IF(DL69&gt;5,"Inválido",0))))))</f>
        <v>1</v>
      </c>
      <c r="EW69" s="7">
        <f>SUM(DO69,DP69,DQ69,DR69,DS69,DT69,DU69,DV69,DW69,DX69)</f>
        <v>27</v>
      </c>
      <c r="EX69" s="7">
        <f>(EW69-10)/20*100</f>
        <v>85</v>
      </c>
      <c r="EY69">
        <f>SUM(DY69,DZ69,EA69,EB69)</f>
        <v>4</v>
      </c>
      <c r="EZ69">
        <f>(_2022___Atividade_física__sintomas_de_ansiedade_e_depressão_e_qualidade_de_vida_e[[#This Row],[Aspecto físico]]-4)/4*100</f>
        <v>0</v>
      </c>
      <c r="FA69">
        <f>SUM(EG69,EH69)</f>
        <v>5.2</v>
      </c>
      <c r="FB69">
        <f>(FA69-2)/10*100</f>
        <v>32</v>
      </c>
      <c r="FC69">
        <f>SUM(DM69,ES69,ET69,EU69,EV69)</f>
        <v>8</v>
      </c>
      <c r="FD69" s="7">
        <f>(FC69-5)/20*100</f>
        <v>15</v>
      </c>
      <c r="FE69">
        <f>SUM(EI69,EM69,EO69,EQ69)</f>
        <v>5</v>
      </c>
      <c r="FF69" s="7">
        <f>(FE69-4)/20*100</f>
        <v>5</v>
      </c>
      <c r="FG69">
        <f>SUM(EF69,ER69)</f>
        <v>4</v>
      </c>
      <c r="FH69">
        <f>(FG69-2)/8*100</f>
        <v>25</v>
      </c>
      <c r="FI69">
        <f>SUM(EC69,ED69,EE69)</f>
        <v>3</v>
      </c>
      <c r="FJ69" s="7">
        <f>(FI69-3)/3*100</f>
        <v>0</v>
      </c>
      <c r="FK69">
        <f>SUM(EJ69,EK69,EL69,EN69,EP69)</f>
        <v>6</v>
      </c>
      <c r="FL69">
        <f>(FK69-5)/25*100</f>
        <v>4</v>
      </c>
      <c r="FM69">
        <f t="shared" si="3"/>
        <v>4</v>
      </c>
      <c r="FN69" s="7">
        <f t="shared" si="4"/>
        <v>33</v>
      </c>
      <c r="FO69" s="7">
        <f t="shared" si="5"/>
        <v>8.5</v>
      </c>
    </row>
    <row r="70" spans="1:171" ht="15" thickBot="1" x14ac:dyDescent="0.35">
      <c r="A70" t="s">
        <v>851</v>
      </c>
      <c r="B70" t="s">
        <v>852</v>
      </c>
      <c r="C70" t="s">
        <v>68</v>
      </c>
      <c r="D70" s="5">
        <v>32687</v>
      </c>
      <c r="E70" s="5">
        <v>44682</v>
      </c>
      <c r="F70" s="1">
        <f>DATEDIF(D69,E69,"Y")</f>
        <v>21</v>
      </c>
      <c r="G70">
        <v>2</v>
      </c>
      <c r="H70">
        <v>1</v>
      </c>
      <c r="I70" t="s">
        <v>138</v>
      </c>
      <c r="J70">
        <v>1</v>
      </c>
      <c r="K70">
        <v>2</v>
      </c>
      <c r="L70" t="s">
        <v>853</v>
      </c>
      <c r="M70" s="1">
        <v>2</v>
      </c>
      <c r="N70">
        <v>1</v>
      </c>
      <c r="O70">
        <v>2</v>
      </c>
      <c r="P70" t="s">
        <v>81</v>
      </c>
      <c r="Q70" s="16">
        <v>2</v>
      </c>
      <c r="R70">
        <v>2</v>
      </c>
      <c r="S70">
        <v>2</v>
      </c>
      <c r="T70">
        <v>2</v>
      </c>
      <c r="U70" t="s">
        <v>86</v>
      </c>
      <c r="V70">
        <v>0</v>
      </c>
      <c r="W70">
        <v>0</v>
      </c>
      <c r="X7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70">
        <v>0</v>
      </c>
      <c r="Z70">
        <v>0</v>
      </c>
      <c r="AA7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70">
        <v>0</v>
      </c>
      <c r="AC70">
        <v>0</v>
      </c>
      <c r="AD7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0">
        <v>2</v>
      </c>
      <c r="AF70">
        <v>3</v>
      </c>
      <c r="AG70" s="1">
        <f>AVERAGE(_2022___Atividade_física__sintomas_de_ansiedade_e_depressão_e_qualidade_de_vida_e[[#This Row],[a.	Quantas horas no total você gasta sentado durante um dia de semana? ]:[b.	Quantas horas no total você gasta sentado durante um dia de fim de semana?]])</f>
        <v>2.5</v>
      </c>
      <c r="AH70" s="1">
        <f>_2022___Atividade_física__sintomas_de_ansiedade_e_depressão_e_qualidade_de_vida_e[[#This Row],[AFV por semana]]+_2022___Atividade_física__sintomas_de_ansiedade_e_depressão_e_qualidade_de_vida_e[[#This Row],[Média AFM na semana]]</f>
        <v>0</v>
      </c>
      <c r="AI70">
        <v>3</v>
      </c>
      <c r="AJ70">
        <v>2</v>
      </c>
      <c r="AK70">
        <v>3</v>
      </c>
      <c r="AL70">
        <v>3</v>
      </c>
      <c r="AM70">
        <v>3</v>
      </c>
      <c r="AN70">
        <v>3</v>
      </c>
      <c r="AO70">
        <v>3</v>
      </c>
      <c r="AP70">
        <v>2</v>
      </c>
      <c r="AQ70">
        <v>3</v>
      </c>
      <c r="AR70">
        <v>3</v>
      </c>
      <c r="AS70">
        <v>3</v>
      </c>
      <c r="AT70">
        <v>2</v>
      </c>
      <c r="AU70">
        <v>2</v>
      </c>
      <c r="AV70">
        <v>3</v>
      </c>
      <c r="AW70">
        <v>3</v>
      </c>
      <c r="AX70">
        <v>2</v>
      </c>
      <c r="AY70">
        <v>2</v>
      </c>
      <c r="AZ70">
        <v>2</v>
      </c>
      <c r="BA70">
        <v>2</v>
      </c>
      <c r="BB70">
        <v>2</v>
      </c>
      <c r="BC70">
        <v>2</v>
      </c>
      <c r="BD7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53</v>
      </c>
      <c r="BE70">
        <v>3</v>
      </c>
      <c r="BF70">
        <v>3</v>
      </c>
      <c r="BG70">
        <v>2</v>
      </c>
      <c r="BH70">
        <v>3</v>
      </c>
      <c r="BI70">
        <v>3</v>
      </c>
      <c r="BJ70">
        <v>0</v>
      </c>
      <c r="BK70">
        <v>1</v>
      </c>
      <c r="BL70">
        <v>3</v>
      </c>
      <c r="BM70">
        <v>1</v>
      </c>
      <c r="BN70">
        <v>3</v>
      </c>
      <c r="BO70">
        <v>2</v>
      </c>
      <c r="BP70">
        <v>2</v>
      </c>
      <c r="BQ70">
        <v>2</v>
      </c>
      <c r="BR70">
        <v>1</v>
      </c>
      <c r="BS70">
        <v>2</v>
      </c>
      <c r="BT70">
        <v>1</v>
      </c>
      <c r="BU70">
        <v>3</v>
      </c>
      <c r="BV70">
        <v>0</v>
      </c>
      <c r="BW70">
        <v>2</v>
      </c>
      <c r="BX70">
        <v>2</v>
      </c>
      <c r="BY70">
        <f>_2022___Atividade_física__sintomas_de_ansiedade_e_depressão_e_qualidade_de_vida_e[[#This Row],[_18]]</f>
        <v>2</v>
      </c>
      <c r="BZ70">
        <v>1</v>
      </c>
      <c r="CA70">
        <v>3</v>
      </c>
      <c r="CB70" s="1">
        <f>SUM(BE70:BV70,_2022___Atividade_física__sintomas_de_ansiedade_e_depressão_e_qualidade_de_vida_e[[#This Row],[18 considerar essa]:[_20]])</f>
        <v>41</v>
      </c>
      <c r="CC70">
        <v>3</v>
      </c>
      <c r="CD70">
        <v>2</v>
      </c>
      <c r="CE70">
        <v>1</v>
      </c>
      <c r="CF70">
        <v>1</v>
      </c>
      <c r="CG70">
        <v>1</v>
      </c>
      <c r="CH70">
        <v>1</v>
      </c>
      <c r="CI70">
        <v>2</v>
      </c>
      <c r="CJ70">
        <v>2</v>
      </c>
      <c r="CK70">
        <v>1</v>
      </c>
      <c r="CL70">
        <v>1</v>
      </c>
      <c r="CM70">
        <v>2</v>
      </c>
      <c r="CN70">
        <v>1</v>
      </c>
      <c r="CO70">
        <v>1</v>
      </c>
      <c r="CP70">
        <v>1</v>
      </c>
      <c r="CQ70">
        <v>1</v>
      </c>
      <c r="CR70">
        <v>1</v>
      </c>
      <c r="CS70">
        <v>1</v>
      </c>
      <c r="CT70">
        <v>1</v>
      </c>
      <c r="CU70">
        <v>1</v>
      </c>
      <c r="CV70">
        <v>5</v>
      </c>
      <c r="CW70">
        <v>3</v>
      </c>
      <c r="CX70">
        <v>3</v>
      </c>
      <c r="CY70">
        <v>6</v>
      </c>
      <c r="CZ70">
        <v>2</v>
      </c>
      <c r="DA70">
        <v>2</v>
      </c>
      <c r="DB70">
        <v>5</v>
      </c>
      <c r="DC70">
        <v>6</v>
      </c>
      <c r="DD70">
        <v>1</v>
      </c>
      <c r="DE70">
        <v>1</v>
      </c>
      <c r="DF70">
        <v>6</v>
      </c>
      <c r="DG70">
        <v>1</v>
      </c>
      <c r="DH70">
        <v>1</v>
      </c>
      <c r="DI70">
        <v>2</v>
      </c>
      <c r="DJ70">
        <v>3</v>
      </c>
      <c r="DK70">
        <v>3</v>
      </c>
      <c r="DL70">
        <v>3</v>
      </c>
      <c r="DM70">
        <f>IF(CC70=1,5,IF(CC70=2,4.4,IF(CC70=3,3.4,IF(CC70=4,2,IF(CC70=5,1,IF(CC70&gt;5,"Inválido",0))))))</f>
        <v>3.4</v>
      </c>
      <c r="DN70">
        <f>IF(CD70&gt;5,"Inválido",CD70)</f>
        <v>2</v>
      </c>
      <c r="DO70" s="7">
        <f>IF(CE70&gt;3,"Inválido",CE70)</f>
        <v>1</v>
      </c>
      <c r="DP70" s="7">
        <f>IF(CF70&gt;3,"Inválido",CF70)</f>
        <v>1</v>
      </c>
      <c r="DQ70" s="6">
        <f>IF(CG70&gt;3,"Inválido",CG70)</f>
        <v>1</v>
      </c>
      <c r="DR70" s="6">
        <f>IF(CH70&gt;3,"Inválido",CH70)</f>
        <v>1</v>
      </c>
      <c r="DS70" s="6">
        <f>IF(CI70&gt;3,"Inválido",CI70)</f>
        <v>2</v>
      </c>
      <c r="DT70" s="6">
        <f>IF(CJ70&gt;3,"Inválido",CJ70)</f>
        <v>2</v>
      </c>
      <c r="DU70" s="6">
        <f>IF(CK70&gt;3,"Inválido",CK70)</f>
        <v>1</v>
      </c>
      <c r="DV70" s="6">
        <f>IF(CL70&gt;3,"Inválido",CL70)</f>
        <v>1</v>
      </c>
      <c r="DW70" s="6">
        <f>IF(CM70&gt;3,"Inválido",CM70)</f>
        <v>2</v>
      </c>
      <c r="DX70" s="6">
        <f>IF(CN70&gt;3,"Inválido",CN70)</f>
        <v>1</v>
      </c>
      <c r="DY70" s="8">
        <f>IF(CO70&gt;5, "INVALIDO",CO70)</f>
        <v>1</v>
      </c>
      <c r="DZ70" s="8">
        <f>IF(CP70&gt;5, "INVALIDO",CP70)</f>
        <v>1</v>
      </c>
      <c r="EA70" s="8">
        <f>IF(CQ70&gt;5, "INVALIDO",CQ70)</f>
        <v>1</v>
      </c>
      <c r="EB70" s="8">
        <f>IF(CR70&gt;5, "INVALIDO",CR70)</f>
        <v>1</v>
      </c>
      <c r="EC70" s="7">
        <f>IF(CR70&gt;5, "INVALIDO",CR70)</f>
        <v>1</v>
      </c>
      <c r="ED7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0">
        <f>IF(CC70=1,5,IF(CC70=2,4,IF(CC70=3,3,IF(CC70=4,2,IF(CC70=5,1,IF(CC70&gt;5,"Inválido",0))))))</f>
        <v>3</v>
      </c>
      <c r="EG70">
        <f>IF(CW70=1,6,IF(CW70=2,5.4,IF(CW70=3,4.2,IF(CW70=4,3.1,IF(CW70=5,2.2,IF(CW70=6,1,IF(CW70&gt;6,"Inválido",0)))))))</f>
        <v>4.2</v>
      </c>
      <c r="EH70">
        <f>IF(AND(CX70=1,CW70=1),6,IF(AND(CX70=1,CW70&lt;7),5,IF(AND(CX70&gt;1,CW70=1),"Inválido",IF(AND(CX70=2,CW70&lt;7),4,IF(AND(CX70=3,CW70&lt;7),3,IF(AND(CX70=4,CW70&lt;7),2,IF(AND(CX70=5,CW70&lt;7),1,0)))))))</f>
        <v>3</v>
      </c>
      <c r="EI70">
        <f>IF(CV70=1,6,IF(CV70=2,5,IF(CV70=3,3,IF(CV70=4,3,IF(CV70=5,2,IF(CV70=6,1,IF(CV70&gt;6,"iNVÁLIDO",0)))))))</f>
        <v>2</v>
      </c>
      <c r="EJ70" s="7">
        <f>IF(CZ70&gt;6,"Inválido",CZ70)</f>
        <v>2</v>
      </c>
      <c r="EK70" s="7">
        <f>IF(DA70&gt;6,"Inválido",DA70)</f>
        <v>2</v>
      </c>
      <c r="EL70">
        <f>IF(DB70=1,6,IF(DB70=2,5,IF(DB70=3,3,IF(DB70=4,3,IF(DB70=5,2,IF(DB70=6,1,IF(DB70&gt;6,"iNVÁLIDO",0)))))))</f>
        <v>2</v>
      </c>
      <c r="EM70">
        <f>IF(DC70=1,6,IF(DC70=2,5,IF(DC70=3,3,IF(DC70=4,3,IF(DC70=5,2,IF(DC70=6,1,IF(DC70&gt;6,"iNVÁLIDO",0)))))))</f>
        <v>1</v>
      </c>
      <c r="EN70" s="7">
        <f>IF(DD70&gt;6,"Inválido",DD70)</f>
        <v>1</v>
      </c>
      <c r="EO70">
        <f>IF(DE70&gt;6,"Inválido",DE70)</f>
        <v>1</v>
      </c>
      <c r="EP70">
        <f>IF(DF70=1,6,IF(DF70=2,5,IF(DF70=3,3,IF(DF70=4,3,IF(DF70=5,2,IF(DF70=6,1,IF(DF70&gt;6,"iNVÁLIDO",0)))))))</f>
        <v>1</v>
      </c>
      <c r="EQ70" s="7">
        <f>IF(DG70&gt;6,"Inválido",DG70)</f>
        <v>1</v>
      </c>
      <c r="ER70">
        <f>IF(DH70&gt;5,"Inválido",DH70)</f>
        <v>1</v>
      </c>
      <c r="ES70">
        <f>IF(DI70&gt;5,"Inválido",DI70)</f>
        <v>2</v>
      </c>
      <c r="ET70">
        <f>IF(DJ70=1,5,IF(DJ70=2,4,IF(DJ70=3,3,IF(DJ70=4,2,IF(DJ70=5,1,IF(DJ70&gt;5,"Inválido",0))))))</f>
        <v>3</v>
      </c>
      <c r="EU70">
        <f>IF(DK70&gt;5,"Inválido",DK70)</f>
        <v>3</v>
      </c>
      <c r="EV70">
        <f>IF(DL70=1,5,IF(DL70=2,4,IF(DL70=3,3,IF(DL70=4,2,IF(DL70=5,1,IF(DL70&gt;5,"Inválido",0))))))</f>
        <v>3</v>
      </c>
      <c r="EW70" s="7">
        <f>SUM(DO70,DP70,DQ70,DR70,DS70,DT70,DU70,DV70,DW70,DX70)</f>
        <v>13</v>
      </c>
      <c r="EX70" s="7">
        <f>(EW70-10)/20*100</f>
        <v>15</v>
      </c>
      <c r="EY70">
        <f>SUM(DY70,DZ70,EA70,EB70)</f>
        <v>4</v>
      </c>
      <c r="EZ70">
        <f>(_2022___Atividade_física__sintomas_de_ansiedade_e_depressão_e_qualidade_de_vida_e[[#This Row],[Aspecto físico]]-4)/4*100</f>
        <v>0</v>
      </c>
      <c r="FA70">
        <f>SUM(EG70,EH70)</f>
        <v>7.2</v>
      </c>
      <c r="FB70">
        <f>(FA70-2)/10*100</f>
        <v>52</v>
      </c>
      <c r="FC70">
        <f>SUM(DM70,ES70,ET70,EU70,EV70)</f>
        <v>14.4</v>
      </c>
      <c r="FD70" s="7">
        <f>(FC70-5)/20*100</f>
        <v>47</v>
      </c>
      <c r="FE70">
        <f>SUM(EI70,EM70,EO70,EQ70)</f>
        <v>5</v>
      </c>
      <c r="FF70" s="7">
        <f>(FE70-4)/20*100</f>
        <v>5</v>
      </c>
      <c r="FG70">
        <f>SUM(EF70,ER70)</f>
        <v>4</v>
      </c>
      <c r="FH70">
        <f>(FG70-2)/8*100</f>
        <v>25</v>
      </c>
      <c r="FI70">
        <f>SUM(EC70,ED70,EE70)</f>
        <v>3</v>
      </c>
      <c r="FJ70" s="7">
        <f>(FI70-3)/3*100</f>
        <v>0</v>
      </c>
      <c r="FK70">
        <f>SUM(EJ70,EK70,EL70,EN70,EP70)</f>
        <v>8</v>
      </c>
      <c r="FL70">
        <f>(FK70-5)/25*100</f>
        <v>12</v>
      </c>
      <c r="FM70">
        <f t="shared" si="3"/>
        <v>2</v>
      </c>
      <c r="FN70" s="7">
        <f t="shared" si="4"/>
        <v>28.5</v>
      </c>
      <c r="FO70" s="7">
        <f t="shared" si="5"/>
        <v>10.5</v>
      </c>
    </row>
    <row r="71" spans="1:171" ht="15" thickBot="1" x14ac:dyDescent="0.35">
      <c r="A71" t="s">
        <v>873</v>
      </c>
      <c r="B71" t="s">
        <v>874</v>
      </c>
      <c r="C71" t="s">
        <v>68</v>
      </c>
      <c r="D71" s="5">
        <v>31720</v>
      </c>
      <c r="E71" s="5">
        <v>44682</v>
      </c>
      <c r="F71" s="1">
        <f>DATEDIF(D70,E70,"Y")</f>
        <v>32</v>
      </c>
      <c r="G71">
        <v>1</v>
      </c>
      <c r="H71">
        <v>3</v>
      </c>
      <c r="I71" t="s">
        <v>875</v>
      </c>
      <c r="J71">
        <v>5</v>
      </c>
      <c r="K71">
        <v>3</v>
      </c>
      <c r="L71" t="s">
        <v>876</v>
      </c>
      <c r="M71" s="1">
        <v>2</v>
      </c>
      <c r="N71">
        <v>2</v>
      </c>
      <c r="O71">
        <v>1</v>
      </c>
      <c r="P71" t="s">
        <v>81</v>
      </c>
      <c r="Q71" s="16">
        <v>2</v>
      </c>
      <c r="R71">
        <v>1</v>
      </c>
      <c r="S71">
        <v>2</v>
      </c>
      <c r="T71">
        <v>1</v>
      </c>
      <c r="U71" t="s">
        <v>76</v>
      </c>
      <c r="V71">
        <v>2</v>
      </c>
      <c r="W71">
        <v>15</v>
      </c>
      <c r="X7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71">
        <v>0</v>
      </c>
      <c r="Z71">
        <v>15</v>
      </c>
      <c r="AA7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71">
        <v>0</v>
      </c>
      <c r="AC71">
        <v>0</v>
      </c>
      <c r="AD7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1">
        <v>5</v>
      </c>
      <c r="AF71">
        <v>4</v>
      </c>
      <c r="AG71" s="1">
        <f>AVERAGE(_2022___Atividade_física__sintomas_de_ansiedade_e_depressão_e_qualidade_de_vida_e[[#This Row],[a.	Quantas horas no total você gasta sentado durante um dia de semana? ]:[b.	Quantas horas no total você gasta sentado durante um dia de fim de semana?]])</f>
        <v>4.5</v>
      </c>
      <c r="AH71" s="1">
        <f>_2022___Atividade_física__sintomas_de_ansiedade_e_depressão_e_qualidade_de_vida_e[[#This Row],[AFV por semana]]+_2022___Atividade_física__sintomas_de_ansiedade_e_depressão_e_qualidade_de_vida_e[[#This Row],[Média AFM na semana]]</f>
        <v>0</v>
      </c>
      <c r="AI71">
        <v>0</v>
      </c>
      <c r="AJ71">
        <v>0</v>
      </c>
      <c r="AK71">
        <v>1</v>
      </c>
      <c r="AL71">
        <v>2</v>
      </c>
      <c r="AM71">
        <v>2</v>
      </c>
      <c r="AN71">
        <v>1</v>
      </c>
      <c r="AO71">
        <v>0</v>
      </c>
      <c r="AP71">
        <v>1</v>
      </c>
      <c r="AQ71">
        <v>0</v>
      </c>
      <c r="AR71">
        <v>2</v>
      </c>
      <c r="AS71">
        <v>1</v>
      </c>
      <c r="AT71">
        <v>0</v>
      </c>
      <c r="AU71">
        <v>0</v>
      </c>
      <c r="AV71">
        <v>2</v>
      </c>
      <c r="AW71">
        <v>0</v>
      </c>
      <c r="AX71">
        <v>1</v>
      </c>
      <c r="AY71">
        <v>0</v>
      </c>
      <c r="AZ71">
        <v>1</v>
      </c>
      <c r="BA71">
        <v>0</v>
      </c>
      <c r="BB71">
        <v>0</v>
      </c>
      <c r="BC71">
        <v>0</v>
      </c>
      <c r="BD7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71">
        <v>1</v>
      </c>
      <c r="BF71">
        <v>2</v>
      </c>
      <c r="BG71">
        <v>1</v>
      </c>
      <c r="BH71">
        <v>1</v>
      </c>
      <c r="BI71">
        <v>1</v>
      </c>
      <c r="BJ71">
        <v>1</v>
      </c>
      <c r="BK71">
        <v>1</v>
      </c>
      <c r="BL71">
        <v>1</v>
      </c>
      <c r="BM71">
        <v>0</v>
      </c>
      <c r="BN71">
        <v>3</v>
      </c>
      <c r="BO71">
        <v>2</v>
      </c>
      <c r="BP71">
        <v>2</v>
      </c>
      <c r="BQ71">
        <v>2</v>
      </c>
      <c r="BR71">
        <v>1</v>
      </c>
      <c r="BS71">
        <v>2</v>
      </c>
      <c r="BT71">
        <v>1</v>
      </c>
      <c r="BU71">
        <v>1</v>
      </c>
      <c r="BV71">
        <v>1</v>
      </c>
      <c r="BW71">
        <v>0</v>
      </c>
      <c r="BX71">
        <v>2</v>
      </c>
      <c r="BY71">
        <f>_2022___Atividade_física__sintomas_de_ansiedade_e_depressão_e_qualidade_de_vida_e[[#This Row],[_18]]</f>
        <v>0</v>
      </c>
      <c r="BZ71">
        <v>1</v>
      </c>
      <c r="CA71">
        <v>1</v>
      </c>
      <c r="CB71" s="1">
        <f>SUM(BE71:BV71,_2022___Atividade_física__sintomas_de_ansiedade_e_depressão_e_qualidade_de_vida_e[[#This Row],[18 considerar essa]:[_20]])</f>
        <v>26</v>
      </c>
      <c r="CC71">
        <v>3</v>
      </c>
      <c r="CD71">
        <v>4</v>
      </c>
      <c r="CE71">
        <v>2</v>
      </c>
      <c r="CF71">
        <v>2</v>
      </c>
      <c r="CG71">
        <v>2</v>
      </c>
      <c r="CH71">
        <v>2</v>
      </c>
      <c r="CI71">
        <v>1</v>
      </c>
      <c r="CJ71">
        <v>3</v>
      </c>
      <c r="CK71">
        <v>3</v>
      </c>
      <c r="CL71">
        <v>3</v>
      </c>
      <c r="CM71">
        <v>2</v>
      </c>
      <c r="CN71">
        <v>2</v>
      </c>
      <c r="CO71">
        <v>2</v>
      </c>
      <c r="CP71">
        <v>1</v>
      </c>
      <c r="CQ71">
        <v>1</v>
      </c>
      <c r="CR71">
        <v>1</v>
      </c>
      <c r="CS71">
        <v>2</v>
      </c>
      <c r="CT71">
        <v>1</v>
      </c>
      <c r="CU71">
        <v>1</v>
      </c>
      <c r="CV71">
        <v>3</v>
      </c>
      <c r="CW71">
        <v>5</v>
      </c>
      <c r="CX71">
        <v>4</v>
      </c>
      <c r="CY71">
        <v>5</v>
      </c>
      <c r="CZ71">
        <v>3</v>
      </c>
      <c r="DA71">
        <v>3</v>
      </c>
      <c r="DB71">
        <v>5</v>
      </c>
      <c r="DC71">
        <v>5</v>
      </c>
      <c r="DD71">
        <v>2</v>
      </c>
      <c r="DE71">
        <v>2</v>
      </c>
      <c r="DF71">
        <v>5</v>
      </c>
      <c r="DG71">
        <v>2</v>
      </c>
      <c r="DH71">
        <v>3</v>
      </c>
      <c r="DI71">
        <v>4</v>
      </c>
      <c r="DJ71">
        <v>3</v>
      </c>
      <c r="DK71">
        <v>2</v>
      </c>
      <c r="DL71">
        <v>3</v>
      </c>
      <c r="DM71">
        <f>IF(CC71=1,5,IF(CC71=2,4.4,IF(CC71=3,3.4,IF(CC71=4,2,IF(CC71=5,1,IF(CC71&gt;5,"Inválido",0))))))</f>
        <v>3.4</v>
      </c>
      <c r="DN71">
        <f>IF(CD71&gt;5,"Inválido",CD71)</f>
        <v>4</v>
      </c>
      <c r="DO71" s="7">
        <f>IF(CE71&gt;3,"Inválido",CE71)</f>
        <v>2</v>
      </c>
      <c r="DP71" s="7">
        <f>IF(CF71&gt;3,"Inválido",CF71)</f>
        <v>2</v>
      </c>
      <c r="DQ71" s="6">
        <f>IF(CG71&gt;3,"Inválido",CG71)</f>
        <v>2</v>
      </c>
      <c r="DR71" s="6">
        <f>IF(CH71&gt;3,"Inválido",CH71)</f>
        <v>2</v>
      </c>
      <c r="DS71" s="6">
        <f>IF(CI71&gt;3,"Inválido",CI71)</f>
        <v>1</v>
      </c>
      <c r="DT71" s="6">
        <f>IF(CJ71&gt;3,"Inválido",CJ71)</f>
        <v>3</v>
      </c>
      <c r="DU71" s="6">
        <f>IF(CK71&gt;3,"Inválido",CK71)</f>
        <v>3</v>
      </c>
      <c r="DV71" s="6">
        <f>IF(CL71&gt;3,"Inválido",CL71)</f>
        <v>3</v>
      </c>
      <c r="DW71" s="6">
        <f>IF(CM71&gt;3,"Inválido",CM71)</f>
        <v>2</v>
      </c>
      <c r="DX71" s="6">
        <f>IF(CN71&gt;3,"Inválido",CN71)</f>
        <v>2</v>
      </c>
      <c r="DY71" s="8">
        <f>IF(CO71&gt;5, "INVALIDO",CO71)</f>
        <v>2</v>
      </c>
      <c r="DZ71" s="8">
        <f>IF(CP71&gt;5, "INVALIDO",CP71)</f>
        <v>1</v>
      </c>
      <c r="EA71" s="8">
        <f>IF(CQ71&gt;5, "INVALIDO",CQ71)</f>
        <v>1</v>
      </c>
      <c r="EB71" s="8">
        <f>IF(CR71&gt;5, "INVALIDO",CR71)</f>
        <v>1</v>
      </c>
      <c r="EC71" s="7">
        <f>IF(CR71&gt;5, "INVALIDO",CR71)</f>
        <v>1</v>
      </c>
      <c r="ED7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1">
        <f>IF(CC71=1,5,IF(CC71=2,4,IF(CC71=3,3,IF(CC71=4,2,IF(CC71=5,1,IF(CC71&gt;5,"Inválido",0))))))</f>
        <v>3</v>
      </c>
      <c r="EG71">
        <f>IF(CW71=1,6,IF(CW71=2,5.4,IF(CW71=3,4.2,IF(CW71=4,3.1,IF(CW71=5,2.2,IF(CW71=6,1,IF(CW71&gt;6,"Inválido",0)))))))</f>
        <v>2.2000000000000002</v>
      </c>
      <c r="EH71">
        <f>IF(AND(CX71=1,CW71=1),6,IF(AND(CX71=1,CW71&lt;7),5,IF(AND(CX71&gt;1,CW71=1),"Inválido",IF(AND(CX71=2,CW71&lt;7),4,IF(AND(CX71=3,CW71&lt;7),3,IF(AND(CX71=4,CW71&lt;7),2,IF(AND(CX71=5,CW71&lt;7),1,0)))))))</f>
        <v>2</v>
      </c>
      <c r="EI71">
        <f>IF(CV71=1,6,IF(CV71=2,5,IF(CV71=3,3,IF(CV71=4,3,IF(CV71=5,2,IF(CV71=6,1,IF(CV71&gt;6,"iNVÁLIDO",0)))))))</f>
        <v>3</v>
      </c>
      <c r="EJ71" s="7">
        <f>IF(CZ71&gt;6,"Inválido",CZ71)</f>
        <v>3</v>
      </c>
      <c r="EK71" s="7">
        <f>IF(DA71&gt;6,"Inválido",DA71)</f>
        <v>3</v>
      </c>
      <c r="EL71">
        <f>IF(DB71=1,6,IF(DB71=2,5,IF(DB71=3,3,IF(DB71=4,3,IF(DB71=5,2,IF(DB71=6,1,IF(DB71&gt;6,"iNVÁLIDO",0)))))))</f>
        <v>2</v>
      </c>
      <c r="EM71">
        <f>IF(DC71=1,6,IF(DC71=2,5,IF(DC71=3,3,IF(DC71=4,3,IF(DC71=5,2,IF(DC71=6,1,IF(DC71&gt;6,"iNVÁLIDO",0)))))))</f>
        <v>2</v>
      </c>
      <c r="EN71" s="7">
        <f>IF(DD71&gt;6,"Inválido",DD71)</f>
        <v>2</v>
      </c>
      <c r="EO71">
        <f>IF(DE71&gt;6,"Inválido",DE71)</f>
        <v>2</v>
      </c>
      <c r="EP71">
        <f>IF(DF71=1,6,IF(DF71=2,5,IF(DF71=3,3,IF(DF71=4,3,IF(DF71=5,2,IF(DF71=6,1,IF(DF71&gt;6,"iNVÁLIDO",0)))))))</f>
        <v>2</v>
      </c>
      <c r="EQ71" s="7">
        <f>IF(DG71&gt;6,"Inválido",DG71)</f>
        <v>2</v>
      </c>
      <c r="ER71">
        <f>IF(DH71&gt;5,"Inválido",DH71)</f>
        <v>3</v>
      </c>
      <c r="ES71">
        <f>IF(DI71&gt;5,"Inválido",DI71)</f>
        <v>4</v>
      </c>
      <c r="ET71">
        <f>IF(DJ71=1,5,IF(DJ71=2,4,IF(DJ71=3,3,IF(DJ71=4,2,IF(DJ71=5,1,IF(DJ71&gt;5,"Inválido",0))))))</f>
        <v>3</v>
      </c>
      <c r="EU71">
        <f>IF(DK71&gt;5,"Inválido",DK71)</f>
        <v>2</v>
      </c>
      <c r="EV71">
        <f>IF(DL71=1,5,IF(DL71=2,4,IF(DL71=3,3,IF(DL71=4,2,IF(DL71=5,1,IF(DL71&gt;5,"Inválido",0))))))</f>
        <v>3</v>
      </c>
      <c r="EW71" s="7">
        <f>SUM(DO71,DP71,DQ71,DR71,DS71,DT71,DU71,DV71,DW71,DX71)</f>
        <v>22</v>
      </c>
      <c r="EX71" s="7">
        <f>(EW71-10)/20*100</f>
        <v>60</v>
      </c>
      <c r="EY71">
        <f>SUM(DY71,DZ71,EA71,EB71)</f>
        <v>5</v>
      </c>
      <c r="EZ71">
        <f>(_2022___Atividade_física__sintomas_de_ansiedade_e_depressão_e_qualidade_de_vida_e[[#This Row],[Aspecto físico]]-4)/4*100</f>
        <v>25</v>
      </c>
      <c r="FA71">
        <f>SUM(EG71,EH71)</f>
        <v>4.2</v>
      </c>
      <c r="FB71">
        <f>(FA71-2)/10*100</f>
        <v>22.000000000000004</v>
      </c>
      <c r="FC71">
        <f>SUM(DM71,ES71,ET71,EU71,EV71)</f>
        <v>15.4</v>
      </c>
      <c r="FD71" s="7">
        <f>(FC71-5)/20*100</f>
        <v>52</v>
      </c>
      <c r="FE71">
        <f>SUM(EI71,EM71,EO71,EQ71)</f>
        <v>9</v>
      </c>
      <c r="FF71" s="7">
        <f>(FE71-4)/20*100</f>
        <v>25</v>
      </c>
      <c r="FG71">
        <f>SUM(EF71,ER71)</f>
        <v>6</v>
      </c>
      <c r="FH71">
        <f>(FG71-2)/8*100</f>
        <v>50</v>
      </c>
      <c r="FI71">
        <f>SUM(EC71,ED71,EE71)</f>
        <v>3</v>
      </c>
      <c r="FJ71" s="7">
        <f>(FI71-3)/3*100</f>
        <v>0</v>
      </c>
      <c r="FK71">
        <f>SUM(EJ71,EK71,EL71,EN71,EP71)</f>
        <v>12</v>
      </c>
      <c r="FL71">
        <f>(FK71-5)/25*100</f>
        <v>28.000000000000004</v>
      </c>
      <c r="FM71">
        <f t="shared" si="3"/>
        <v>4</v>
      </c>
      <c r="FN71" s="7">
        <f t="shared" si="4"/>
        <v>39.75</v>
      </c>
      <c r="FO71" s="7">
        <f t="shared" si="5"/>
        <v>25.75</v>
      </c>
    </row>
    <row r="72" spans="1:171" ht="15" thickBot="1" x14ac:dyDescent="0.35">
      <c r="A72" t="s">
        <v>903</v>
      </c>
      <c r="B72" t="s">
        <v>904</v>
      </c>
      <c r="C72" t="s">
        <v>68</v>
      </c>
      <c r="D72" s="5">
        <v>34242</v>
      </c>
      <c r="E72" s="5">
        <v>44682</v>
      </c>
      <c r="F72" s="1">
        <f>DATEDIF(D71,E71,"Y")</f>
        <v>35</v>
      </c>
      <c r="G72">
        <v>2</v>
      </c>
      <c r="H72">
        <v>1</v>
      </c>
      <c r="I72" t="s">
        <v>276</v>
      </c>
      <c r="J72">
        <v>2</v>
      </c>
      <c r="K72">
        <v>3</v>
      </c>
      <c r="L72" t="s">
        <v>100</v>
      </c>
      <c r="M72" s="1">
        <v>1</v>
      </c>
      <c r="N72">
        <v>1</v>
      </c>
      <c r="O72">
        <v>1</v>
      </c>
      <c r="P72" t="s">
        <v>81</v>
      </c>
      <c r="Q72" s="16">
        <v>3</v>
      </c>
      <c r="R72">
        <v>1</v>
      </c>
      <c r="S72">
        <v>1</v>
      </c>
      <c r="T72">
        <v>1</v>
      </c>
      <c r="U72" t="s">
        <v>101</v>
      </c>
      <c r="V72">
        <v>0</v>
      </c>
      <c r="W72">
        <v>0</v>
      </c>
      <c r="X7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72">
        <v>0</v>
      </c>
      <c r="Z72">
        <v>0</v>
      </c>
      <c r="AA7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72">
        <v>2</v>
      </c>
      <c r="AC72">
        <v>60</v>
      </c>
      <c r="AD7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72">
        <v>16</v>
      </c>
      <c r="AF72">
        <v>20</v>
      </c>
      <c r="AG72" s="1">
        <f>AVERAGE(_2022___Atividade_física__sintomas_de_ansiedade_e_depressão_e_qualidade_de_vida_e[[#This Row],[a.	Quantas horas no total você gasta sentado durante um dia de semana? ]:[b.	Quantas horas no total você gasta sentado durante um dia de fim de semana?]])</f>
        <v>18</v>
      </c>
      <c r="AH72" s="1">
        <f>_2022___Atividade_física__sintomas_de_ansiedade_e_depressão_e_qualidade_de_vida_e[[#This Row],[AFV por semana]]+_2022___Atividade_física__sintomas_de_ansiedade_e_depressão_e_qualidade_de_vida_e[[#This Row],[Média AFM na semana]]</f>
        <v>120</v>
      </c>
      <c r="AI72">
        <v>2</v>
      </c>
      <c r="AJ72">
        <v>2</v>
      </c>
      <c r="AK72">
        <v>2</v>
      </c>
      <c r="AL72">
        <v>3</v>
      </c>
      <c r="AM72">
        <v>3</v>
      </c>
      <c r="AN72">
        <v>2</v>
      </c>
      <c r="AO72">
        <v>3</v>
      </c>
      <c r="AP72">
        <v>3</v>
      </c>
      <c r="AQ72">
        <v>2</v>
      </c>
      <c r="AR72">
        <v>3</v>
      </c>
      <c r="AS72">
        <v>3</v>
      </c>
      <c r="AT72">
        <v>3</v>
      </c>
      <c r="AU72">
        <v>2</v>
      </c>
      <c r="AV72">
        <v>3</v>
      </c>
      <c r="AW72">
        <v>2</v>
      </c>
      <c r="AX72">
        <v>3</v>
      </c>
      <c r="AY72">
        <v>3</v>
      </c>
      <c r="AZ72">
        <v>3</v>
      </c>
      <c r="BA72">
        <v>2</v>
      </c>
      <c r="BB72">
        <v>3</v>
      </c>
      <c r="BC72">
        <v>3</v>
      </c>
      <c r="BD7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55</v>
      </c>
      <c r="BE72">
        <v>1</v>
      </c>
      <c r="BF72">
        <v>1</v>
      </c>
      <c r="BG72">
        <v>2</v>
      </c>
      <c r="BH72">
        <v>1</v>
      </c>
      <c r="BI72">
        <v>3</v>
      </c>
      <c r="BJ72">
        <v>1</v>
      </c>
      <c r="BK72">
        <v>1</v>
      </c>
      <c r="BL72">
        <v>3</v>
      </c>
      <c r="BM72">
        <v>0</v>
      </c>
      <c r="BN72">
        <v>0</v>
      </c>
      <c r="BO72">
        <v>1</v>
      </c>
      <c r="BP72">
        <v>1</v>
      </c>
      <c r="BQ72">
        <v>1</v>
      </c>
      <c r="BR72">
        <v>3</v>
      </c>
      <c r="BS72">
        <v>2</v>
      </c>
      <c r="BT72">
        <v>1</v>
      </c>
      <c r="BU72">
        <v>2</v>
      </c>
      <c r="BV72">
        <v>2</v>
      </c>
      <c r="BW72">
        <v>3</v>
      </c>
      <c r="BX72">
        <v>1</v>
      </c>
      <c r="BY72">
        <v>0</v>
      </c>
      <c r="BZ72">
        <v>1</v>
      </c>
      <c r="CA72">
        <v>3</v>
      </c>
      <c r="CB72" s="1">
        <f>SUM(BE72:BV72,_2022___Atividade_física__sintomas_de_ansiedade_e_depressão_e_qualidade_de_vida_e[[#This Row],[18 considerar essa]:[_20]])</f>
        <v>30</v>
      </c>
      <c r="CC72">
        <v>3</v>
      </c>
      <c r="CD72">
        <v>1</v>
      </c>
      <c r="CE72">
        <v>2</v>
      </c>
      <c r="CF72">
        <v>3</v>
      </c>
      <c r="CG72">
        <v>3</v>
      </c>
      <c r="CH72">
        <v>1</v>
      </c>
      <c r="CI72">
        <v>2</v>
      </c>
      <c r="CJ72">
        <v>2</v>
      </c>
      <c r="CK72">
        <v>1</v>
      </c>
      <c r="CL72">
        <v>1</v>
      </c>
      <c r="CM72">
        <v>2</v>
      </c>
      <c r="CN72">
        <v>3</v>
      </c>
      <c r="CO72">
        <v>1</v>
      </c>
      <c r="CP72">
        <v>1</v>
      </c>
      <c r="CQ72">
        <v>2</v>
      </c>
      <c r="CR72">
        <v>1</v>
      </c>
      <c r="CS72">
        <v>1</v>
      </c>
      <c r="CT72">
        <v>1</v>
      </c>
      <c r="CU72">
        <v>1</v>
      </c>
      <c r="CV72">
        <v>3</v>
      </c>
      <c r="CW72">
        <v>3</v>
      </c>
      <c r="CX72">
        <v>2</v>
      </c>
      <c r="CY72">
        <v>4</v>
      </c>
      <c r="CZ72">
        <v>3</v>
      </c>
      <c r="DA72">
        <v>2</v>
      </c>
      <c r="DB72">
        <v>5</v>
      </c>
      <c r="DC72">
        <v>4</v>
      </c>
      <c r="DD72">
        <v>4</v>
      </c>
      <c r="DE72">
        <v>2</v>
      </c>
      <c r="DF72">
        <v>4</v>
      </c>
      <c r="DG72">
        <v>1</v>
      </c>
      <c r="DH72">
        <v>3</v>
      </c>
      <c r="DI72">
        <v>4</v>
      </c>
      <c r="DJ72">
        <v>2</v>
      </c>
      <c r="DK72">
        <v>1</v>
      </c>
      <c r="DL72">
        <v>4</v>
      </c>
      <c r="DM72">
        <f>IF(CC72=1,5,IF(CC72=2,4.4,IF(CC72=3,3.4,IF(CC72=4,2,IF(CC72=5,1,IF(CC72&gt;5,"Inválido",0))))))</f>
        <v>3.4</v>
      </c>
      <c r="DN72">
        <f>IF(CD72&gt;5,"Inválido",CD72)</f>
        <v>1</v>
      </c>
      <c r="DO72" s="7">
        <f>IF(CE72&gt;3,"Inválido",CE72)</f>
        <v>2</v>
      </c>
      <c r="DP72" s="7">
        <f>IF(CF72&gt;3,"Inválido",CF72)</f>
        <v>3</v>
      </c>
      <c r="DQ72" s="6">
        <f>IF(CG72&gt;3,"Inválido",CG72)</f>
        <v>3</v>
      </c>
      <c r="DR72" s="6">
        <f>IF(CH72&gt;3,"Inválido",CH72)</f>
        <v>1</v>
      </c>
      <c r="DS72" s="6">
        <f>IF(CI72&gt;3,"Inválido",CI72)</f>
        <v>2</v>
      </c>
      <c r="DT72" s="6">
        <f>IF(CJ72&gt;3,"Inválido",CJ72)</f>
        <v>2</v>
      </c>
      <c r="DU72" s="6">
        <f>IF(CK72&gt;3,"Inválido",CK72)</f>
        <v>1</v>
      </c>
      <c r="DV72" s="6">
        <f>IF(CL72&gt;3,"Inválido",CL72)</f>
        <v>1</v>
      </c>
      <c r="DW72" s="6">
        <f>IF(CM72&gt;3,"Inválido",CM72)</f>
        <v>2</v>
      </c>
      <c r="DX72" s="6">
        <f>IF(CN72&gt;3,"Inválido",CN72)</f>
        <v>3</v>
      </c>
      <c r="DY72" s="8">
        <f>IF(CO72&gt;5, "INVALIDO",CO72)</f>
        <v>1</v>
      </c>
      <c r="DZ72" s="8">
        <f>IF(CP72&gt;5, "INVALIDO",CP72)</f>
        <v>1</v>
      </c>
      <c r="EA72" s="8">
        <f>IF(CQ72&gt;5, "INVALIDO",CQ72)</f>
        <v>2</v>
      </c>
      <c r="EB72" s="8">
        <f>IF(CR72&gt;5, "INVALIDO",CR72)</f>
        <v>1</v>
      </c>
      <c r="EC72" s="7">
        <f>IF(CR72&gt;5, "INVALIDO",CR72)</f>
        <v>1</v>
      </c>
      <c r="ED7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2">
        <f>IF(CC72=1,5,IF(CC72=2,4,IF(CC72=3,3,IF(CC72=4,2,IF(CC72=5,1,IF(CC72&gt;5,"Inválido",0))))))</f>
        <v>3</v>
      </c>
      <c r="EG72">
        <f>IF(CW72=1,6,IF(CW72=2,5.4,IF(CW72=3,4.2,IF(CW72=4,3.1,IF(CW72=5,2.2,IF(CW72=6,1,IF(CW72&gt;6,"Inválido",0)))))))</f>
        <v>4.2</v>
      </c>
      <c r="EH72">
        <f>IF(AND(CX72=1,CW72=1),6,IF(AND(CX72=1,CW72&lt;7),5,IF(AND(CX72&gt;1,CW72=1),"Inválido",IF(AND(CX72=2,CW72&lt;7),4,IF(AND(CX72=3,CW72&lt;7),3,IF(AND(CX72=4,CW72&lt;7),2,IF(AND(CX72=5,CW72&lt;7),1,0)))))))</f>
        <v>4</v>
      </c>
      <c r="EI72">
        <f>IF(CV72=1,6,IF(CV72=2,5,IF(CV72=3,3,IF(CV72=4,3,IF(CV72=5,2,IF(CV72=6,1,IF(CV72&gt;6,"iNVÁLIDO",0)))))))</f>
        <v>3</v>
      </c>
      <c r="EJ72" s="7">
        <f>IF(CZ72&gt;6,"Inválido",CZ72)</f>
        <v>3</v>
      </c>
      <c r="EK72" s="7">
        <f>IF(DA72&gt;6,"Inválido",DA72)</f>
        <v>2</v>
      </c>
      <c r="EL72">
        <f>IF(DB72=1,6,IF(DB72=2,5,IF(DB72=3,3,IF(DB72=4,3,IF(DB72=5,2,IF(DB72=6,1,IF(DB72&gt;6,"iNVÁLIDO",0)))))))</f>
        <v>2</v>
      </c>
      <c r="EM72">
        <f>IF(DC72=1,6,IF(DC72=2,5,IF(DC72=3,3,IF(DC72=4,3,IF(DC72=5,2,IF(DC72=6,1,IF(DC72&gt;6,"iNVÁLIDO",0)))))))</f>
        <v>3</v>
      </c>
      <c r="EN72" s="7">
        <f>IF(DD72&gt;6,"Inválido",DD72)</f>
        <v>4</v>
      </c>
      <c r="EO72">
        <f>IF(DE72&gt;6,"Inválido",DE72)</f>
        <v>2</v>
      </c>
      <c r="EP72">
        <f>IF(DF72=1,6,IF(DF72=2,5,IF(DF72=3,3,IF(DF72=4,3,IF(DF72=5,2,IF(DF72=6,1,IF(DF72&gt;6,"iNVÁLIDO",0)))))))</f>
        <v>3</v>
      </c>
      <c r="EQ72" s="7">
        <f>IF(DG72&gt;6,"Inválido",DG72)</f>
        <v>1</v>
      </c>
      <c r="ER72">
        <f>IF(DH72&gt;5,"Inválido",DH72)</f>
        <v>3</v>
      </c>
      <c r="ES72">
        <f>IF(DI72&gt;5,"Inválido",DI72)</f>
        <v>4</v>
      </c>
      <c r="ET72">
        <f>IF(DJ72=1,5,IF(DJ72=2,4,IF(DJ72=3,3,IF(DJ72=4,2,IF(DJ72=5,1,IF(DJ72&gt;5,"Inválido",0))))))</f>
        <v>4</v>
      </c>
      <c r="EU72">
        <f>IF(DK72&gt;5,"Inválido",DK72)</f>
        <v>1</v>
      </c>
      <c r="EV72">
        <f>IF(DL72=1,5,IF(DL72=2,4,IF(DL72=3,3,IF(DL72=4,2,IF(DL72=5,1,IF(DL72&gt;5,"Inválido",0))))))</f>
        <v>2</v>
      </c>
      <c r="EW72" s="7">
        <f>SUM(DO72,DP72,DQ72,DR72,DS72,DT72,DU72,DV72,DW72,DX72)</f>
        <v>20</v>
      </c>
      <c r="EX72" s="7">
        <f>(EW72-10)/20*100</f>
        <v>50</v>
      </c>
      <c r="EY72">
        <f>SUM(DY72,DZ72,EA72,EB72)</f>
        <v>5</v>
      </c>
      <c r="EZ72">
        <f>(_2022___Atividade_física__sintomas_de_ansiedade_e_depressão_e_qualidade_de_vida_e[[#This Row],[Aspecto físico]]-4)/4*100</f>
        <v>25</v>
      </c>
      <c r="FA72">
        <f>SUM(EG72,EH72)</f>
        <v>8.1999999999999993</v>
      </c>
      <c r="FB72">
        <f>(FA72-2)/10*100</f>
        <v>61.999999999999986</v>
      </c>
      <c r="FC72">
        <f>SUM(DM72,ES72,ET72,EU72,EV72)</f>
        <v>14.4</v>
      </c>
      <c r="FD72" s="7">
        <f>(FC72-5)/20*100</f>
        <v>47</v>
      </c>
      <c r="FE72">
        <f>SUM(EI72,EM72,EO72,EQ72)</f>
        <v>9</v>
      </c>
      <c r="FF72" s="7">
        <f>(FE72-4)/20*100</f>
        <v>25</v>
      </c>
      <c r="FG72">
        <f>SUM(EF72,ER72)</f>
        <v>6</v>
      </c>
      <c r="FH72">
        <f>(FG72-2)/8*100</f>
        <v>50</v>
      </c>
      <c r="FI72">
        <f>SUM(EC72,ED72,EE72)</f>
        <v>3</v>
      </c>
      <c r="FJ72" s="7">
        <f>(FI72-3)/3*100</f>
        <v>0</v>
      </c>
      <c r="FK72">
        <f>SUM(EJ72,EK72,EL72,EN72,EP72)</f>
        <v>14</v>
      </c>
      <c r="FL72">
        <f>(FK72-5)/25*100</f>
        <v>36</v>
      </c>
      <c r="FM72">
        <f t="shared" si="3"/>
        <v>1</v>
      </c>
      <c r="FN72" s="7">
        <f t="shared" si="4"/>
        <v>46</v>
      </c>
      <c r="FO72" s="7">
        <f t="shared" si="5"/>
        <v>27.75</v>
      </c>
    </row>
    <row r="73" spans="1:171" ht="15" thickBot="1" x14ac:dyDescent="0.35">
      <c r="A73" t="s">
        <v>907</v>
      </c>
      <c r="B73" t="s">
        <v>908</v>
      </c>
      <c r="C73" t="s">
        <v>68</v>
      </c>
      <c r="D73" s="5">
        <v>30108</v>
      </c>
      <c r="E73" s="5">
        <v>44682</v>
      </c>
      <c r="F73" s="1">
        <f>DATEDIF(D72,E72,"Y")</f>
        <v>28</v>
      </c>
      <c r="G73">
        <v>2</v>
      </c>
      <c r="H73">
        <v>1</v>
      </c>
      <c r="I73" t="s">
        <v>128</v>
      </c>
      <c r="J73">
        <v>7</v>
      </c>
      <c r="K73">
        <v>2</v>
      </c>
      <c r="L73" t="s">
        <v>100</v>
      </c>
      <c r="M73" s="1">
        <v>1</v>
      </c>
      <c r="N73">
        <v>1</v>
      </c>
      <c r="O73">
        <v>1</v>
      </c>
      <c r="P73" t="s">
        <v>81</v>
      </c>
      <c r="Q73" s="16">
        <v>1</v>
      </c>
      <c r="R73">
        <v>2</v>
      </c>
      <c r="S73">
        <v>1</v>
      </c>
      <c r="T73">
        <v>2</v>
      </c>
      <c r="U73" t="s">
        <v>86</v>
      </c>
      <c r="V73">
        <v>0</v>
      </c>
      <c r="W73">
        <v>0</v>
      </c>
      <c r="X7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73">
        <v>5</v>
      </c>
      <c r="Z73">
        <v>39</v>
      </c>
      <c r="AA7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73">
        <v>3</v>
      </c>
      <c r="AC73">
        <v>15</v>
      </c>
      <c r="AD7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45</v>
      </c>
      <c r="AE73">
        <v>7</v>
      </c>
      <c r="AF73">
        <v>4</v>
      </c>
      <c r="AG73" s="1">
        <f>AVERAGE(_2022___Atividade_física__sintomas_de_ansiedade_e_depressão_e_qualidade_de_vida_e[[#This Row],[a.	Quantas horas no total você gasta sentado durante um dia de semana? ]:[b.	Quantas horas no total você gasta sentado durante um dia de fim de semana?]])</f>
        <v>5.5</v>
      </c>
      <c r="AH73" s="1">
        <f>_2022___Atividade_física__sintomas_de_ansiedade_e_depressão_e_qualidade_de_vida_e[[#This Row],[AFV por semana]]+_2022___Atividade_física__sintomas_de_ansiedade_e_depressão_e_qualidade_de_vida_e[[#This Row],[Média AFM na semana]]</f>
        <v>240</v>
      </c>
      <c r="AI73">
        <v>0</v>
      </c>
      <c r="AJ73">
        <v>1</v>
      </c>
      <c r="AK73">
        <v>0</v>
      </c>
      <c r="AL73">
        <v>0</v>
      </c>
      <c r="AM73">
        <v>0</v>
      </c>
      <c r="AN73">
        <v>0</v>
      </c>
      <c r="AO73">
        <v>0</v>
      </c>
      <c r="AP73">
        <v>0</v>
      </c>
      <c r="AQ73">
        <v>0</v>
      </c>
      <c r="AR73">
        <v>0</v>
      </c>
      <c r="AS73">
        <v>0</v>
      </c>
      <c r="AT73">
        <v>0</v>
      </c>
      <c r="AU73">
        <v>0</v>
      </c>
      <c r="AV73">
        <v>0</v>
      </c>
      <c r="AW73">
        <v>0</v>
      </c>
      <c r="AX73">
        <v>0</v>
      </c>
      <c r="AY73">
        <v>0</v>
      </c>
      <c r="AZ73">
        <v>1</v>
      </c>
      <c r="BA73">
        <v>0</v>
      </c>
      <c r="BB73">
        <v>0</v>
      </c>
      <c r="BC73">
        <v>0</v>
      </c>
      <c r="BD7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73">
        <v>0</v>
      </c>
      <c r="BF73">
        <v>0</v>
      </c>
      <c r="BG73">
        <v>0</v>
      </c>
      <c r="BH73">
        <v>0</v>
      </c>
      <c r="BI73">
        <v>0</v>
      </c>
      <c r="BJ73">
        <v>0</v>
      </c>
      <c r="BK73">
        <v>0</v>
      </c>
      <c r="BL73">
        <v>0</v>
      </c>
      <c r="BM73">
        <v>0</v>
      </c>
      <c r="BN73">
        <v>0</v>
      </c>
      <c r="BO73">
        <v>1</v>
      </c>
      <c r="BP73">
        <v>0</v>
      </c>
      <c r="BQ73">
        <v>0</v>
      </c>
      <c r="BR73">
        <v>0</v>
      </c>
      <c r="BS73">
        <v>0</v>
      </c>
      <c r="BT73">
        <v>1</v>
      </c>
      <c r="BU73">
        <v>1</v>
      </c>
      <c r="BV73">
        <v>0</v>
      </c>
      <c r="BW73">
        <v>1</v>
      </c>
      <c r="BX73">
        <v>2</v>
      </c>
      <c r="BY73">
        <f>_2022___Atividade_física__sintomas_de_ansiedade_e_depressão_e_qualidade_de_vida_e[[#This Row],[_18]]</f>
        <v>1</v>
      </c>
      <c r="BZ73">
        <v>0</v>
      </c>
      <c r="CA73">
        <v>0</v>
      </c>
      <c r="CB73" s="1">
        <f>SUM(BE73:BV73,_2022___Atividade_física__sintomas_de_ansiedade_e_depressão_e_qualidade_de_vida_e[[#This Row],[18 considerar essa]:[_20]])</f>
        <v>4</v>
      </c>
      <c r="CC73">
        <v>3</v>
      </c>
      <c r="CD73">
        <v>2</v>
      </c>
      <c r="CE73">
        <v>2</v>
      </c>
      <c r="CF73">
        <v>3</v>
      </c>
      <c r="CG73">
        <v>3</v>
      </c>
      <c r="CH73">
        <v>2</v>
      </c>
      <c r="CI73">
        <v>3</v>
      </c>
      <c r="CJ73">
        <v>3</v>
      </c>
      <c r="CK73">
        <v>2</v>
      </c>
      <c r="CL73">
        <v>1</v>
      </c>
      <c r="CM73">
        <v>2</v>
      </c>
      <c r="CN73">
        <v>3</v>
      </c>
      <c r="CO73">
        <v>2</v>
      </c>
      <c r="CP73">
        <v>2</v>
      </c>
      <c r="CQ73">
        <v>2</v>
      </c>
      <c r="CR73">
        <v>2</v>
      </c>
      <c r="CS73">
        <v>1</v>
      </c>
      <c r="CT73">
        <v>1</v>
      </c>
      <c r="CU73">
        <v>2</v>
      </c>
      <c r="CV73">
        <v>1</v>
      </c>
      <c r="CW73">
        <v>3</v>
      </c>
      <c r="CX73">
        <v>2</v>
      </c>
      <c r="CY73">
        <v>4</v>
      </c>
      <c r="CZ73">
        <v>4</v>
      </c>
      <c r="DA73">
        <v>4</v>
      </c>
      <c r="DB73">
        <v>4</v>
      </c>
      <c r="DC73">
        <v>4</v>
      </c>
      <c r="DD73">
        <v>4</v>
      </c>
      <c r="DE73">
        <v>3</v>
      </c>
      <c r="DF73">
        <v>4</v>
      </c>
      <c r="DG73">
        <v>3</v>
      </c>
      <c r="DH73">
        <v>3</v>
      </c>
      <c r="DI73">
        <v>2</v>
      </c>
      <c r="DJ73">
        <v>2</v>
      </c>
      <c r="DK73">
        <v>3</v>
      </c>
      <c r="DL73">
        <v>2</v>
      </c>
      <c r="DM73">
        <f>IF(CC73=1,5,IF(CC73=2,4.4,IF(CC73=3,3.4,IF(CC73=4,2,IF(CC73=5,1,IF(CC73&gt;5,"Inválido",0))))))</f>
        <v>3.4</v>
      </c>
      <c r="DN73">
        <f>IF(CD73&gt;5,"Inválido",CD73)</f>
        <v>2</v>
      </c>
      <c r="DO73" s="7">
        <f>IF(CE73&gt;3,"Inválido",CE73)</f>
        <v>2</v>
      </c>
      <c r="DP73" s="7">
        <f>IF(CF73&gt;3,"Inválido",CF73)</f>
        <v>3</v>
      </c>
      <c r="DQ73" s="6">
        <f>IF(CG73&gt;3,"Inválido",CG73)</f>
        <v>3</v>
      </c>
      <c r="DR73" s="6">
        <f>IF(CH73&gt;3,"Inválido",CH73)</f>
        <v>2</v>
      </c>
      <c r="DS73" s="6">
        <f>IF(CI73&gt;3,"Inválido",CI73)</f>
        <v>3</v>
      </c>
      <c r="DT73" s="6">
        <f>IF(CJ73&gt;3,"Inválido",CJ73)</f>
        <v>3</v>
      </c>
      <c r="DU73" s="6">
        <f>IF(CK73&gt;3,"Inválido",CK73)</f>
        <v>2</v>
      </c>
      <c r="DV73" s="6">
        <f>IF(CL73&gt;3,"Inválido",CL73)</f>
        <v>1</v>
      </c>
      <c r="DW73" s="6">
        <f>IF(CM73&gt;3,"Inválido",CM73)</f>
        <v>2</v>
      </c>
      <c r="DX73" s="6">
        <f>IF(CN73&gt;3,"Inválido",CN73)</f>
        <v>3</v>
      </c>
      <c r="DY73" s="8">
        <f>IF(CO73&gt;5, "INVALIDO",CO73)</f>
        <v>2</v>
      </c>
      <c r="DZ73" s="8">
        <f>IF(CP73&gt;5, "INVALIDO",CP73)</f>
        <v>2</v>
      </c>
      <c r="EA73" s="8">
        <f>IF(CQ73&gt;5, "INVALIDO",CQ73)</f>
        <v>2</v>
      </c>
      <c r="EB73" s="8">
        <f>IF(CR73&gt;5, "INVALIDO",CR73)</f>
        <v>2</v>
      </c>
      <c r="EC73" s="7">
        <f>IF(CR73&gt;5, "INVALIDO",CR73)</f>
        <v>2</v>
      </c>
      <c r="ED7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73">
        <f>IF(CC73=1,5,IF(CC73=2,4,IF(CC73=3,3,IF(CC73=4,2,IF(CC73=5,1,IF(CC73&gt;5,"Inválido",0))))))</f>
        <v>3</v>
      </c>
      <c r="EG73">
        <f>IF(CW73=1,6,IF(CW73=2,5.4,IF(CW73=3,4.2,IF(CW73=4,3.1,IF(CW73=5,2.2,IF(CW73=6,1,IF(CW73&gt;6,"Inválido",0)))))))</f>
        <v>4.2</v>
      </c>
      <c r="EH73">
        <f>IF(AND(CX73=1,CW73=1),6,IF(AND(CX73=1,CW73&lt;7),5,IF(AND(CX73&gt;1,CW73=1),"Inválido",IF(AND(CX73=2,CW73&lt;7),4,IF(AND(CX73=3,CW73&lt;7),3,IF(AND(CX73=4,CW73&lt;7),2,IF(AND(CX73=5,CW73&lt;7),1,0)))))))</f>
        <v>4</v>
      </c>
      <c r="EI73">
        <f>IF(CV73=1,6,IF(CV73=2,5,IF(CV73=3,3,IF(CV73=4,3,IF(CV73=5,2,IF(CV73=6,1,IF(CV73&gt;6,"iNVÁLIDO",0)))))))</f>
        <v>6</v>
      </c>
      <c r="EJ73" s="7">
        <f>IF(CZ73&gt;6,"Inválido",CZ73)</f>
        <v>4</v>
      </c>
      <c r="EK73" s="7">
        <f>IF(DA73&gt;6,"Inválido",DA73)</f>
        <v>4</v>
      </c>
      <c r="EL73">
        <f>IF(DB73=1,6,IF(DB73=2,5,IF(DB73=3,3,IF(DB73=4,3,IF(DB73=5,2,IF(DB73=6,1,IF(DB73&gt;6,"iNVÁLIDO",0)))))))</f>
        <v>3</v>
      </c>
      <c r="EM73">
        <f>IF(DC73=1,6,IF(DC73=2,5,IF(DC73=3,3,IF(DC73=4,3,IF(DC73=5,2,IF(DC73=6,1,IF(DC73&gt;6,"iNVÁLIDO",0)))))))</f>
        <v>3</v>
      </c>
      <c r="EN73" s="7">
        <f>IF(DD73&gt;6,"Inválido",DD73)</f>
        <v>4</v>
      </c>
      <c r="EO73">
        <f>IF(DE73&gt;6,"Inválido",DE73)</f>
        <v>3</v>
      </c>
      <c r="EP73">
        <f>IF(DF73=1,6,IF(DF73=2,5,IF(DF73=3,3,IF(DF73=4,3,IF(DF73=5,2,IF(DF73=6,1,IF(DF73&gt;6,"iNVÁLIDO",0)))))))</f>
        <v>3</v>
      </c>
      <c r="EQ73" s="7">
        <f>IF(DG73&gt;6,"Inválido",DG73)</f>
        <v>3</v>
      </c>
      <c r="ER73">
        <f>IF(DH73&gt;5,"Inválido",DH73)</f>
        <v>3</v>
      </c>
      <c r="ES73">
        <f>IF(DI73&gt;5,"Inválido",DI73)</f>
        <v>2</v>
      </c>
      <c r="ET73">
        <f>IF(DJ73=1,5,IF(DJ73=2,4,IF(DJ73=3,3,IF(DJ73=4,2,IF(DJ73=5,1,IF(DJ73&gt;5,"Inválido",0))))))</f>
        <v>4</v>
      </c>
      <c r="EU73">
        <f>IF(DK73&gt;5,"Inválido",DK73)</f>
        <v>3</v>
      </c>
      <c r="EV73">
        <f>IF(DL73=1,5,IF(DL73=2,4,IF(DL73=3,3,IF(DL73=4,2,IF(DL73=5,1,IF(DL73&gt;5,"Inválido",0))))))</f>
        <v>4</v>
      </c>
      <c r="EW73" s="7">
        <f>SUM(DO73,DP73,DQ73,DR73,DS73,DT73,DU73,DV73,DW73,DX73)</f>
        <v>24</v>
      </c>
      <c r="EX73" s="7">
        <f>(EW73-10)/20*100</f>
        <v>70</v>
      </c>
      <c r="EY73">
        <f>SUM(DY73,DZ73,EA73,EB73)</f>
        <v>8</v>
      </c>
      <c r="EZ73">
        <f>(_2022___Atividade_física__sintomas_de_ansiedade_e_depressão_e_qualidade_de_vida_e[[#This Row],[Aspecto físico]]-4)/4*100</f>
        <v>100</v>
      </c>
      <c r="FA73">
        <f>SUM(EG73,EH73)</f>
        <v>8.1999999999999993</v>
      </c>
      <c r="FB73">
        <f>(FA73-2)/10*100</f>
        <v>61.999999999999986</v>
      </c>
      <c r="FC73">
        <f>SUM(DM73,ES73,ET73,EU73,EV73)</f>
        <v>16.399999999999999</v>
      </c>
      <c r="FD73" s="7">
        <f>(FC73-5)/20*100</f>
        <v>56.999999999999993</v>
      </c>
      <c r="FE73">
        <f>SUM(EI73,EM73,EO73,EQ73)</f>
        <v>15</v>
      </c>
      <c r="FF73" s="7">
        <f>(FE73-4)/20*100</f>
        <v>55.000000000000007</v>
      </c>
      <c r="FG73">
        <f>SUM(EF73,ER73)</f>
        <v>6</v>
      </c>
      <c r="FH73">
        <f>(FG73-2)/8*100</f>
        <v>50</v>
      </c>
      <c r="FI73">
        <f>SUM(EC73,ED73,EE73)</f>
        <v>5</v>
      </c>
      <c r="FJ73" s="7">
        <f>(FI73-3)/3*100</f>
        <v>66.666666666666657</v>
      </c>
      <c r="FK73">
        <f>SUM(EJ73,EK73,EL73,EN73,EP73)</f>
        <v>18</v>
      </c>
      <c r="FL73">
        <f>(FK73-5)/25*100</f>
        <v>52</v>
      </c>
      <c r="FM73">
        <f t="shared" si="3"/>
        <v>2</v>
      </c>
      <c r="FN73" s="7">
        <f t="shared" si="4"/>
        <v>72.25</v>
      </c>
      <c r="FO73" s="7">
        <f t="shared" si="5"/>
        <v>55.916666666666664</v>
      </c>
    </row>
    <row r="74" spans="1:171" ht="15" thickBot="1" x14ac:dyDescent="0.35">
      <c r="A74" t="s">
        <v>909</v>
      </c>
      <c r="B74" t="s">
        <v>910</v>
      </c>
      <c r="C74" t="s">
        <v>68</v>
      </c>
      <c r="D74" s="5">
        <v>24494</v>
      </c>
      <c r="E74" s="5">
        <v>44682</v>
      </c>
      <c r="F74" s="1">
        <f>DATEDIF(D73,E73,"Y")</f>
        <v>39</v>
      </c>
      <c r="G74">
        <v>1</v>
      </c>
      <c r="H74">
        <v>2</v>
      </c>
      <c r="I74" t="s">
        <v>74</v>
      </c>
      <c r="J74">
        <v>11</v>
      </c>
      <c r="K74">
        <v>2</v>
      </c>
      <c r="L74" t="s">
        <v>911</v>
      </c>
      <c r="M74" s="1">
        <v>2</v>
      </c>
      <c r="N74">
        <v>1</v>
      </c>
      <c r="O74">
        <v>1</v>
      </c>
      <c r="P74" t="s">
        <v>81</v>
      </c>
      <c r="Q74" s="16">
        <v>1</v>
      </c>
      <c r="R74">
        <v>2</v>
      </c>
      <c r="S74">
        <v>2</v>
      </c>
      <c r="T74">
        <v>2</v>
      </c>
      <c r="U74" t="s">
        <v>86</v>
      </c>
      <c r="V74">
        <v>7</v>
      </c>
      <c r="W74">
        <v>49</v>
      </c>
      <c r="X7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74">
        <v>5</v>
      </c>
      <c r="Z74">
        <v>39</v>
      </c>
      <c r="AA7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74">
        <v>0</v>
      </c>
      <c r="AC74">
        <v>0</v>
      </c>
      <c r="AD7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4">
        <v>4</v>
      </c>
      <c r="AF74">
        <v>5</v>
      </c>
      <c r="AG74" s="1">
        <f>AVERAGE(_2022___Atividade_física__sintomas_de_ansiedade_e_depressão_e_qualidade_de_vida_e[[#This Row],[a.	Quantas horas no total você gasta sentado durante um dia de semana? ]:[b.	Quantas horas no total você gasta sentado durante um dia de fim de semana?]])</f>
        <v>4.5</v>
      </c>
      <c r="AH74" s="1">
        <f>_2022___Atividade_física__sintomas_de_ansiedade_e_depressão_e_qualidade_de_vida_e[[#This Row],[AFV por semana]]+_2022___Atividade_física__sintomas_de_ansiedade_e_depressão_e_qualidade_de_vida_e[[#This Row],[Média AFM na semana]]</f>
        <v>195</v>
      </c>
      <c r="AI74">
        <v>0</v>
      </c>
      <c r="AJ74">
        <v>1</v>
      </c>
      <c r="AK74">
        <v>0</v>
      </c>
      <c r="AL74">
        <v>1</v>
      </c>
      <c r="AM74">
        <v>2</v>
      </c>
      <c r="AN74">
        <v>1</v>
      </c>
      <c r="AO74">
        <v>0</v>
      </c>
      <c r="AP74">
        <v>0</v>
      </c>
      <c r="AQ74">
        <v>0</v>
      </c>
      <c r="AR74">
        <v>3</v>
      </c>
      <c r="AS74">
        <v>0</v>
      </c>
      <c r="AT74">
        <v>0</v>
      </c>
      <c r="AU74">
        <v>0</v>
      </c>
      <c r="AV74">
        <v>1</v>
      </c>
      <c r="AW74">
        <v>0</v>
      </c>
      <c r="AX74">
        <v>0</v>
      </c>
      <c r="AY74">
        <v>1</v>
      </c>
      <c r="AZ74">
        <v>1</v>
      </c>
      <c r="BA74">
        <v>0</v>
      </c>
      <c r="BB74">
        <v>0</v>
      </c>
      <c r="BC74">
        <v>0</v>
      </c>
      <c r="BD7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74">
        <v>1</v>
      </c>
      <c r="BF74">
        <v>1</v>
      </c>
      <c r="BG74">
        <v>2</v>
      </c>
      <c r="BH74">
        <v>1</v>
      </c>
      <c r="BI74">
        <v>1</v>
      </c>
      <c r="BJ74">
        <v>3</v>
      </c>
      <c r="BK74">
        <v>1</v>
      </c>
      <c r="BL74">
        <v>0</v>
      </c>
      <c r="BM74">
        <v>0</v>
      </c>
      <c r="BN74">
        <v>0</v>
      </c>
      <c r="BO74">
        <v>1</v>
      </c>
      <c r="BP74">
        <v>2</v>
      </c>
      <c r="BQ74">
        <v>1</v>
      </c>
      <c r="BR74">
        <v>0</v>
      </c>
      <c r="BS74">
        <v>1</v>
      </c>
      <c r="BT74">
        <v>0</v>
      </c>
      <c r="BU74">
        <v>1</v>
      </c>
      <c r="BV74">
        <v>0</v>
      </c>
      <c r="BW74">
        <v>3</v>
      </c>
      <c r="BX74">
        <v>2</v>
      </c>
      <c r="BY74">
        <f>_2022___Atividade_física__sintomas_de_ansiedade_e_depressão_e_qualidade_de_vida_e[[#This Row],[_18]]</f>
        <v>3</v>
      </c>
      <c r="BZ74">
        <v>0</v>
      </c>
      <c r="CA74">
        <v>1</v>
      </c>
      <c r="CB74" s="1">
        <f>SUM(BE74:BV74,_2022___Atividade_física__sintomas_de_ansiedade_e_depressão_e_qualidade_de_vida_e[[#This Row],[18 considerar essa]:[_20]])</f>
        <v>20</v>
      </c>
      <c r="CC74">
        <v>2</v>
      </c>
      <c r="CD74">
        <v>3</v>
      </c>
      <c r="CE74">
        <v>2</v>
      </c>
      <c r="CF74">
        <v>3</v>
      </c>
      <c r="CG74">
        <v>3</v>
      </c>
      <c r="CH74">
        <v>3</v>
      </c>
      <c r="CI74">
        <v>3</v>
      </c>
      <c r="CJ74">
        <v>3</v>
      </c>
      <c r="CK74">
        <v>3</v>
      </c>
      <c r="CL74">
        <v>3</v>
      </c>
      <c r="CM74">
        <v>3</v>
      </c>
      <c r="CN74">
        <v>3</v>
      </c>
      <c r="CO74">
        <v>1</v>
      </c>
      <c r="CP74">
        <v>2</v>
      </c>
      <c r="CQ74">
        <v>2</v>
      </c>
      <c r="CR74">
        <v>2</v>
      </c>
      <c r="CS74">
        <v>1</v>
      </c>
      <c r="CT74">
        <v>1</v>
      </c>
      <c r="CU74">
        <v>2</v>
      </c>
      <c r="CV74">
        <v>3</v>
      </c>
      <c r="CW74">
        <v>2</v>
      </c>
      <c r="CX74">
        <v>1</v>
      </c>
      <c r="CY74">
        <v>5</v>
      </c>
      <c r="CZ74">
        <v>5</v>
      </c>
      <c r="DA74">
        <v>3</v>
      </c>
      <c r="DB74">
        <v>5</v>
      </c>
      <c r="DC74">
        <v>4</v>
      </c>
      <c r="DD74">
        <v>3</v>
      </c>
      <c r="DE74">
        <v>5</v>
      </c>
      <c r="DF74">
        <v>5</v>
      </c>
      <c r="DG74">
        <v>4</v>
      </c>
      <c r="DH74">
        <v>4</v>
      </c>
      <c r="DI74">
        <v>5</v>
      </c>
      <c r="DJ74">
        <v>1</v>
      </c>
      <c r="DK74">
        <v>3</v>
      </c>
      <c r="DL74">
        <v>1</v>
      </c>
      <c r="DM74">
        <f>IF(CC74=1,5,IF(CC74=2,4.4,IF(CC74=3,3.4,IF(CC74=4,2,IF(CC74=5,1,IF(CC74&gt;5,"Inválido",0))))))</f>
        <v>4.4000000000000004</v>
      </c>
      <c r="DN74">
        <f>IF(CD74&gt;5,"Inválido",CD74)</f>
        <v>3</v>
      </c>
      <c r="DO74" s="7">
        <f>IF(CE74&gt;3,"Inválido",CE74)</f>
        <v>2</v>
      </c>
      <c r="DP74" s="7">
        <f>IF(CF74&gt;3,"Inválido",CF74)</f>
        <v>3</v>
      </c>
      <c r="DQ74" s="6">
        <f>IF(CG74&gt;3,"Inválido",CG74)</f>
        <v>3</v>
      </c>
      <c r="DR74" s="6">
        <f>IF(CH74&gt;3,"Inválido",CH74)</f>
        <v>3</v>
      </c>
      <c r="DS74" s="6">
        <f>IF(CI74&gt;3,"Inválido",CI74)</f>
        <v>3</v>
      </c>
      <c r="DT74" s="6">
        <f>IF(CJ74&gt;3,"Inválido",CJ74)</f>
        <v>3</v>
      </c>
      <c r="DU74" s="6">
        <f>IF(CK74&gt;3,"Inválido",CK74)</f>
        <v>3</v>
      </c>
      <c r="DV74" s="6">
        <f>IF(CL74&gt;3,"Inválido",CL74)</f>
        <v>3</v>
      </c>
      <c r="DW74" s="6">
        <f>IF(CM74&gt;3,"Inválido",CM74)</f>
        <v>3</v>
      </c>
      <c r="DX74" s="6">
        <f>IF(CN74&gt;3,"Inválido",CN74)</f>
        <v>3</v>
      </c>
      <c r="DY74" s="8">
        <f>IF(CO74&gt;5, "INVALIDO",CO74)</f>
        <v>1</v>
      </c>
      <c r="DZ74" s="8">
        <f>IF(CP74&gt;5, "INVALIDO",CP74)</f>
        <v>2</v>
      </c>
      <c r="EA74" s="8">
        <f>IF(CQ74&gt;5, "INVALIDO",CQ74)</f>
        <v>2</v>
      </c>
      <c r="EB74" s="8">
        <f>IF(CR74&gt;5, "INVALIDO",CR74)</f>
        <v>2</v>
      </c>
      <c r="EC74" s="7">
        <f>IF(CR74&gt;5, "INVALIDO",CR74)</f>
        <v>2</v>
      </c>
      <c r="ED7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74">
        <f>IF(CC74=1,5,IF(CC74=2,4,IF(CC74=3,3,IF(CC74=4,2,IF(CC74=5,1,IF(CC74&gt;5,"Inválido",0))))))</f>
        <v>4</v>
      </c>
      <c r="EG74">
        <f>IF(CW74=1,6,IF(CW74=2,5.4,IF(CW74=3,4.2,IF(CW74=4,3.1,IF(CW74=5,2.2,IF(CW74=6,1,IF(CW74&gt;6,"Inválido",0)))))))</f>
        <v>5.4</v>
      </c>
      <c r="EH74">
        <f>IF(AND(CX74=1,CW74=1),6,IF(AND(CX74=1,CW74&lt;7),5,IF(AND(CX74&gt;1,CW74=1),"Inválido",IF(AND(CX74=2,CW74&lt;7),4,IF(AND(CX74=3,CW74&lt;7),3,IF(AND(CX74=4,CW74&lt;7),2,IF(AND(CX74=5,CW74&lt;7),1,0)))))))</f>
        <v>5</v>
      </c>
      <c r="EI74">
        <f>IF(CV74=1,6,IF(CV74=2,5,IF(CV74=3,3,IF(CV74=4,3,IF(CV74=5,2,IF(CV74=6,1,IF(CV74&gt;6,"iNVÁLIDO",0)))))))</f>
        <v>3</v>
      </c>
      <c r="EJ74" s="7">
        <f>IF(CZ74&gt;6,"Inválido",CZ74)</f>
        <v>5</v>
      </c>
      <c r="EK74" s="7">
        <f>IF(DA74&gt;6,"Inválido",DA74)</f>
        <v>3</v>
      </c>
      <c r="EL74">
        <f>IF(DB74=1,6,IF(DB74=2,5,IF(DB74=3,3,IF(DB74=4,3,IF(DB74=5,2,IF(DB74=6,1,IF(DB74&gt;6,"iNVÁLIDO",0)))))))</f>
        <v>2</v>
      </c>
      <c r="EM74">
        <f>IF(DC74=1,6,IF(DC74=2,5,IF(DC74=3,3,IF(DC74=4,3,IF(DC74=5,2,IF(DC74=6,1,IF(DC74&gt;6,"iNVÁLIDO",0)))))))</f>
        <v>3</v>
      </c>
      <c r="EN74" s="7">
        <f>IF(DD74&gt;6,"Inválido",DD74)</f>
        <v>3</v>
      </c>
      <c r="EO74">
        <f>IF(DE74&gt;6,"Inválido",DE74)</f>
        <v>5</v>
      </c>
      <c r="EP74">
        <f>IF(DF74=1,6,IF(DF74=2,5,IF(DF74=3,3,IF(DF74=4,3,IF(DF74=5,2,IF(DF74=6,1,IF(DF74&gt;6,"iNVÁLIDO",0)))))))</f>
        <v>2</v>
      </c>
      <c r="EQ74" s="7">
        <f>IF(DG74&gt;6,"Inválido",DG74)</f>
        <v>4</v>
      </c>
      <c r="ER74">
        <f>IF(DH74&gt;5,"Inválido",DH74)</f>
        <v>4</v>
      </c>
      <c r="ES74">
        <f>IF(DI74&gt;5,"Inválido",DI74)</f>
        <v>5</v>
      </c>
      <c r="ET74">
        <f>IF(DJ74=1,5,IF(DJ74=2,4,IF(DJ74=3,3,IF(DJ74=4,2,IF(DJ74=5,1,IF(DJ74&gt;5,"Inválido",0))))))</f>
        <v>5</v>
      </c>
      <c r="EU74">
        <f>IF(DK74&gt;5,"Inválido",DK74)</f>
        <v>3</v>
      </c>
      <c r="EV74">
        <f>IF(DL74=1,5,IF(DL74=2,4,IF(DL74=3,3,IF(DL74=4,2,IF(DL74=5,1,IF(DL74&gt;5,"Inválido",0))))))</f>
        <v>5</v>
      </c>
      <c r="EW74" s="7">
        <f>SUM(DO74,DP74,DQ74,DR74,DS74,DT74,DU74,DV74,DW74,DX74)</f>
        <v>29</v>
      </c>
      <c r="EX74" s="7">
        <f>(EW74-10)/20*100</f>
        <v>95</v>
      </c>
      <c r="EY74">
        <f>SUM(DY74,DZ74,EA74,EB74)</f>
        <v>7</v>
      </c>
      <c r="EZ74">
        <f>(_2022___Atividade_física__sintomas_de_ansiedade_e_depressão_e_qualidade_de_vida_e[[#This Row],[Aspecto físico]]-4)/4*100</f>
        <v>75</v>
      </c>
      <c r="FA74">
        <f>SUM(EG74,EH74)</f>
        <v>10.4</v>
      </c>
      <c r="FB74">
        <f>(FA74-2)/10*100</f>
        <v>84.000000000000014</v>
      </c>
      <c r="FC74">
        <f>SUM(DM74,ES74,ET74,EU74,EV74)</f>
        <v>22.4</v>
      </c>
      <c r="FD74" s="7">
        <f>(FC74-5)/20*100</f>
        <v>86.999999999999986</v>
      </c>
      <c r="FE74">
        <f>SUM(EI74,EM74,EO74,EQ74)</f>
        <v>15</v>
      </c>
      <c r="FF74" s="7">
        <f>(FE74-4)/20*100</f>
        <v>55.000000000000007</v>
      </c>
      <c r="FG74">
        <f>SUM(EF74,ER74)</f>
        <v>8</v>
      </c>
      <c r="FH74">
        <f>(FG74-2)/8*100</f>
        <v>75</v>
      </c>
      <c r="FI74">
        <f>SUM(EC74,ED74,EE74)</f>
        <v>5</v>
      </c>
      <c r="FJ74" s="7">
        <f>(FI74-3)/3*100</f>
        <v>66.666666666666657</v>
      </c>
      <c r="FK74">
        <f>SUM(EJ74,EK74,EL74,EN74,EP74)</f>
        <v>15</v>
      </c>
      <c r="FL74">
        <f>(FK74-5)/25*100</f>
        <v>40</v>
      </c>
      <c r="FM74">
        <f t="shared" si="3"/>
        <v>3</v>
      </c>
      <c r="FN74" s="7">
        <f t="shared" si="4"/>
        <v>85.25</v>
      </c>
      <c r="FO74" s="7">
        <f t="shared" si="5"/>
        <v>59.166666666666664</v>
      </c>
    </row>
    <row r="75" spans="1:171" ht="15" thickBot="1" x14ac:dyDescent="0.35">
      <c r="A75" t="s">
        <v>914</v>
      </c>
      <c r="B75" t="s">
        <v>915</v>
      </c>
      <c r="C75" t="s">
        <v>68</v>
      </c>
      <c r="D75" s="5">
        <v>30887</v>
      </c>
      <c r="E75" s="5">
        <v>44682</v>
      </c>
      <c r="F75" s="1">
        <f>DATEDIF(D74,E74,"Y")</f>
        <v>55</v>
      </c>
      <c r="G75">
        <v>2</v>
      </c>
      <c r="H75">
        <v>1</v>
      </c>
      <c r="I75" t="s">
        <v>108</v>
      </c>
      <c r="J75">
        <v>3</v>
      </c>
      <c r="K75">
        <v>1</v>
      </c>
      <c r="L75" t="s">
        <v>100</v>
      </c>
      <c r="M75" s="1">
        <v>1</v>
      </c>
      <c r="N75">
        <v>1</v>
      </c>
      <c r="O75">
        <v>1</v>
      </c>
      <c r="P75" t="s">
        <v>81</v>
      </c>
      <c r="Q75" s="16">
        <v>2</v>
      </c>
      <c r="R75">
        <v>2</v>
      </c>
      <c r="S75">
        <v>2</v>
      </c>
      <c r="T75">
        <v>2</v>
      </c>
      <c r="U75" t="s">
        <v>86</v>
      </c>
      <c r="V75">
        <v>1</v>
      </c>
      <c r="W75">
        <v>60</v>
      </c>
      <c r="X7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75">
        <v>0</v>
      </c>
      <c r="Z75">
        <v>0</v>
      </c>
      <c r="AA7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75">
        <v>0</v>
      </c>
      <c r="AC75">
        <v>0</v>
      </c>
      <c r="AD7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5">
        <v>12</v>
      </c>
      <c r="AF75">
        <v>8</v>
      </c>
      <c r="AG75" s="1">
        <f>AVERAGE(_2022___Atividade_física__sintomas_de_ansiedade_e_depressão_e_qualidade_de_vida_e[[#This Row],[a.	Quantas horas no total você gasta sentado durante um dia de semana? ]:[b.	Quantas horas no total você gasta sentado durante um dia de fim de semana?]])</f>
        <v>10</v>
      </c>
      <c r="AH75" s="1">
        <f>_2022___Atividade_física__sintomas_de_ansiedade_e_depressão_e_qualidade_de_vida_e[[#This Row],[AFV por semana]]+_2022___Atividade_física__sintomas_de_ansiedade_e_depressão_e_qualidade_de_vida_e[[#This Row],[Média AFM na semana]]</f>
        <v>0</v>
      </c>
      <c r="AI75">
        <v>0</v>
      </c>
      <c r="AJ75">
        <v>0</v>
      </c>
      <c r="AK75">
        <v>0</v>
      </c>
      <c r="AL75">
        <v>3</v>
      </c>
      <c r="AM75">
        <v>2</v>
      </c>
      <c r="AN75">
        <v>2</v>
      </c>
      <c r="AO75">
        <v>2</v>
      </c>
      <c r="AP75">
        <v>2</v>
      </c>
      <c r="AQ75">
        <v>2</v>
      </c>
      <c r="AR75">
        <v>2</v>
      </c>
      <c r="AS75">
        <v>1</v>
      </c>
      <c r="AT75">
        <v>0</v>
      </c>
      <c r="AU75">
        <v>0</v>
      </c>
      <c r="AV75">
        <v>2</v>
      </c>
      <c r="AW75">
        <v>0</v>
      </c>
      <c r="AX75">
        <v>0</v>
      </c>
      <c r="AY75">
        <v>0</v>
      </c>
      <c r="AZ75">
        <v>3</v>
      </c>
      <c r="BA75">
        <v>1</v>
      </c>
      <c r="BB75">
        <v>0</v>
      </c>
      <c r="BC75">
        <v>1</v>
      </c>
      <c r="BD7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23</v>
      </c>
      <c r="BE75">
        <v>0</v>
      </c>
      <c r="BF75">
        <v>0</v>
      </c>
      <c r="BG75">
        <v>1</v>
      </c>
      <c r="BH75">
        <v>1</v>
      </c>
      <c r="BI75">
        <v>3</v>
      </c>
      <c r="BJ75">
        <v>3</v>
      </c>
      <c r="BK75">
        <v>1</v>
      </c>
      <c r="BL75">
        <v>3</v>
      </c>
      <c r="BM75">
        <v>0</v>
      </c>
      <c r="BN75">
        <v>0</v>
      </c>
      <c r="BO75">
        <v>0</v>
      </c>
      <c r="BP75">
        <v>1</v>
      </c>
      <c r="BQ75">
        <v>2</v>
      </c>
      <c r="BR75">
        <v>3</v>
      </c>
      <c r="BS75">
        <v>2</v>
      </c>
      <c r="BT75">
        <v>1</v>
      </c>
      <c r="BU75">
        <v>1</v>
      </c>
      <c r="BV75">
        <v>2</v>
      </c>
      <c r="BW75">
        <v>0</v>
      </c>
      <c r="BX75">
        <v>1</v>
      </c>
      <c r="BY75">
        <v>0</v>
      </c>
      <c r="BZ75">
        <v>1</v>
      </c>
      <c r="CA75">
        <v>3</v>
      </c>
      <c r="CB75" s="1">
        <f>SUM(BE75:BV75,_2022___Atividade_física__sintomas_de_ansiedade_e_depressão_e_qualidade_de_vida_e[[#This Row],[18 considerar essa]:[_20]])</f>
        <v>28</v>
      </c>
      <c r="CC75">
        <v>3</v>
      </c>
      <c r="CD75">
        <v>2</v>
      </c>
      <c r="CE75">
        <v>1</v>
      </c>
      <c r="CF75">
        <v>3</v>
      </c>
      <c r="CG75">
        <v>3</v>
      </c>
      <c r="CH75">
        <v>3</v>
      </c>
      <c r="CI75">
        <v>3</v>
      </c>
      <c r="CJ75">
        <v>3</v>
      </c>
      <c r="CK75">
        <v>3</v>
      </c>
      <c r="CL75">
        <v>3</v>
      </c>
      <c r="CM75">
        <v>3</v>
      </c>
      <c r="CN75">
        <v>3</v>
      </c>
      <c r="CO75">
        <v>1</v>
      </c>
      <c r="CP75">
        <v>1</v>
      </c>
      <c r="CQ75">
        <v>1</v>
      </c>
      <c r="CR75">
        <v>1</v>
      </c>
      <c r="CS75">
        <v>1</v>
      </c>
      <c r="CT75">
        <v>1</v>
      </c>
      <c r="CU75">
        <v>1</v>
      </c>
      <c r="CV75">
        <v>3</v>
      </c>
      <c r="CW75">
        <v>3</v>
      </c>
      <c r="CX75">
        <v>3</v>
      </c>
      <c r="CY75">
        <v>4</v>
      </c>
      <c r="CZ75">
        <v>2</v>
      </c>
      <c r="DA75">
        <v>4</v>
      </c>
      <c r="DB75">
        <v>6</v>
      </c>
      <c r="DC75">
        <v>5</v>
      </c>
      <c r="DD75">
        <v>5</v>
      </c>
      <c r="DE75">
        <v>2</v>
      </c>
      <c r="DF75">
        <v>5</v>
      </c>
      <c r="DG75">
        <v>2</v>
      </c>
      <c r="DH75">
        <v>3</v>
      </c>
      <c r="DI75">
        <v>5</v>
      </c>
      <c r="DJ75">
        <v>3</v>
      </c>
      <c r="DK75">
        <v>1</v>
      </c>
      <c r="DL75">
        <v>4</v>
      </c>
      <c r="DM75">
        <f>IF(CC75=1,5,IF(CC75=2,4.4,IF(CC75=3,3.4,IF(CC75=4,2,IF(CC75=5,1,IF(CC75&gt;5,"Inválido",0))))))</f>
        <v>3.4</v>
      </c>
      <c r="DN75">
        <f>IF(CD75&gt;5,"Inválido",CD75)</f>
        <v>2</v>
      </c>
      <c r="DO75" s="7">
        <f>IF(CE75&gt;3,"Inválido",CE75)</f>
        <v>1</v>
      </c>
      <c r="DP75" s="7">
        <f>IF(CF75&gt;3,"Inválido",CF75)</f>
        <v>3</v>
      </c>
      <c r="DQ75" s="6">
        <f>IF(CG75&gt;3,"Inválido",CG75)</f>
        <v>3</v>
      </c>
      <c r="DR75" s="6">
        <f>IF(CH75&gt;3,"Inválido",CH75)</f>
        <v>3</v>
      </c>
      <c r="DS75" s="6">
        <f>IF(CI75&gt;3,"Inválido",CI75)</f>
        <v>3</v>
      </c>
      <c r="DT75" s="6">
        <f>IF(CJ75&gt;3,"Inválido",CJ75)</f>
        <v>3</v>
      </c>
      <c r="DU75" s="6">
        <f>IF(CK75&gt;3,"Inválido",CK75)</f>
        <v>3</v>
      </c>
      <c r="DV75" s="6">
        <f>IF(CL75&gt;3,"Inválido",CL75)</f>
        <v>3</v>
      </c>
      <c r="DW75" s="6">
        <f>IF(CM75&gt;3,"Inválido",CM75)</f>
        <v>3</v>
      </c>
      <c r="DX75" s="6">
        <f>IF(CN75&gt;3,"Inválido",CN75)</f>
        <v>3</v>
      </c>
      <c r="DY75" s="8">
        <f>IF(CO75&gt;5, "INVALIDO",CO75)</f>
        <v>1</v>
      </c>
      <c r="DZ75" s="8">
        <f>IF(CP75&gt;5, "INVALIDO",CP75)</f>
        <v>1</v>
      </c>
      <c r="EA75" s="8">
        <f>IF(CQ75&gt;5, "INVALIDO",CQ75)</f>
        <v>1</v>
      </c>
      <c r="EB75" s="8">
        <f>IF(CR75&gt;5, "INVALIDO",CR75)</f>
        <v>1</v>
      </c>
      <c r="EC75" s="7">
        <f>IF(CR75&gt;5, "INVALIDO",CR75)</f>
        <v>1</v>
      </c>
      <c r="ED7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5">
        <f>IF(CC75=1,5,IF(CC75=2,4,IF(CC75=3,3,IF(CC75=4,2,IF(CC75=5,1,IF(CC75&gt;5,"Inválido",0))))))</f>
        <v>3</v>
      </c>
      <c r="EG75">
        <f>IF(CW75=1,6,IF(CW75=2,5.4,IF(CW75=3,4.2,IF(CW75=4,3.1,IF(CW75=5,2.2,IF(CW75=6,1,IF(CW75&gt;6,"Inválido",0)))))))</f>
        <v>4.2</v>
      </c>
      <c r="EH75">
        <f>IF(AND(CX75=1,CW75=1),6,IF(AND(CX75=1,CW75&lt;7),5,IF(AND(CX75&gt;1,CW75=1),"Inválido",IF(AND(CX75=2,CW75&lt;7),4,IF(AND(CX75=3,CW75&lt;7),3,IF(AND(CX75=4,CW75&lt;7),2,IF(AND(CX75=5,CW75&lt;7),1,0)))))))</f>
        <v>3</v>
      </c>
      <c r="EI75">
        <f>IF(CV75=1,6,IF(CV75=2,5,IF(CV75=3,3,IF(CV75=4,3,IF(CV75=5,2,IF(CV75=6,1,IF(CV75&gt;6,"iNVÁLIDO",0)))))))</f>
        <v>3</v>
      </c>
      <c r="EJ75" s="7">
        <f>IF(CZ75&gt;6,"Inválido",CZ75)</f>
        <v>2</v>
      </c>
      <c r="EK75" s="7">
        <f>IF(DA75&gt;6,"Inválido",DA75)</f>
        <v>4</v>
      </c>
      <c r="EL75">
        <f>IF(DB75=1,6,IF(DB75=2,5,IF(DB75=3,3,IF(DB75=4,3,IF(DB75=5,2,IF(DB75=6,1,IF(DB75&gt;6,"iNVÁLIDO",0)))))))</f>
        <v>1</v>
      </c>
      <c r="EM75">
        <f>IF(DC75=1,6,IF(DC75=2,5,IF(DC75=3,3,IF(DC75=4,3,IF(DC75=5,2,IF(DC75=6,1,IF(DC75&gt;6,"iNVÁLIDO",0)))))))</f>
        <v>2</v>
      </c>
      <c r="EN75" s="7">
        <f>IF(DD75&gt;6,"Inválido",DD75)</f>
        <v>5</v>
      </c>
      <c r="EO75">
        <f>IF(DE75&gt;6,"Inválido",DE75)</f>
        <v>2</v>
      </c>
      <c r="EP75">
        <f>IF(DF75=1,6,IF(DF75=2,5,IF(DF75=3,3,IF(DF75=4,3,IF(DF75=5,2,IF(DF75=6,1,IF(DF75&gt;6,"iNVÁLIDO",0)))))))</f>
        <v>2</v>
      </c>
      <c r="EQ75" s="7">
        <f>IF(DG75&gt;6,"Inválido",DG75)</f>
        <v>2</v>
      </c>
      <c r="ER75">
        <f>IF(DH75&gt;5,"Inválido",DH75)</f>
        <v>3</v>
      </c>
      <c r="ES75">
        <f>IF(DI75&gt;5,"Inválido",DI75)</f>
        <v>5</v>
      </c>
      <c r="ET75">
        <f>IF(DJ75=1,5,IF(DJ75=2,4,IF(DJ75=3,3,IF(DJ75=4,2,IF(DJ75=5,1,IF(DJ75&gt;5,"Inválido",0))))))</f>
        <v>3</v>
      </c>
      <c r="EU75">
        <f>IF(DK75&gt;5,"Inválido",DK75)</f>
        <v>1</v>
      </c>
      <c r="EV75">
        <f>IF(DL75=1,5,IF(DL75=2,4,IF(DL75=3,3,IF(DL75=4,2,IF(DL75=5,1,IF(DL75&gt;5,"Inválido",0))))))</f>
        <v>2</v>
      </c>
      <c r="EW75" s="7">
        <f>SUM(DO75,DP75,DQ75,DR75,DS75,DT75,DU75,DV75,DW75,DX75)</f>
        <v>28</v>
      </c>
      <c r="EX75" s="7">
        <f>(EW75-10)/20*100</f>
        <v>90</v>
      </c>
      <c r="EY75">
        <f>SUM(DY75,DZ75,EA75,EB75)</f>
        <v>4</v>
      </c>
      <c r="EZ75">
        <f>(_2022___Atividade_física__sintomas_de_ansiedade_e_depressão_e_qualidade_de_vida_e[[#This Row],[Aspecto físico]]-4)/4*100</f>
        <v>0</v>
      </c>
      <c r="FA75">
        <f>SUM(EG75,EH75)</f>
        <v>7.2</v>
      </c>
      <c r="FB75">
        <f>(FA75-2)/10*100</f>
        <v>52</v>
      </c>
      <c r="FC75">
        <f>SUM(DM75,ES75,ET75,EU75,EV75)</f>
        <v>14.4</v>
      </c>
      <c r="FD75" s="7">
        <f>(FC75-5)/20*100</f>
        <v>47</v>
      </c>
      <c r="FE75">
        <f>SUM(EI75,EM75,EO75,EQ75)</f>
        <v>9</v>
      </c>
      <c r="FF75" s="7">
        <f>(FE75-4)/20*100</f>
        <v>25</v>
      </c>
      <c r="FG75">
        <f>SUM(EF75,ER75)</f>
        <v>6</v>
      </c>
      <c r="FH75">
        <f>(FG75-2)/8*100</f>
        <v>50</v>
      </c>
      <c r="FI75">
        <f>SUM(EC75,ED75,EE75)</f>
        <v>3</v>
      </c>
      <c r="FJ75" s="7">
        <f>(FI75-3)/3*100</f>
        <v>0</v>
      </c>
      <c r="FK75">
        <f>SUM(EJ75,EK75,EL75,EN75,EP75)</f>
        <v>14</v>
      </c>
      <c r="FL75">
        <f>(FK75-5)/25*100</f>
        <v>36</v>
      </c>
      <c r="FM75">
        <f t="shared" si="3"/>
        <v>2</v>
      </c>
      <c r="FN75" s="7">
        <f t="shared" si="4"/>
        <v>47.25</v>
      </c>
      <c r="FO75" s="7">
        <f t="shared" si="5"/>
        <v>27.75</v>
      </c>
    </row>
    <row r="76" spans="1:171" ht="15" thickBot="1" x14ac:dyDescent="0.35">
      <c r="A76" t="s">
        <v>934</v>
      </c>
      <c r="B76" t="s">
        <v>935</v>
      </c>
      <c r="C76" t="s">
        <v>68</v>
      </c>
      <c r="D76" s="5">
        <v>30650</v>
      </c>
      <c r="E76" s="5">
        <v>44682</v>
      </c>
      <c r="F76" s="1">
        <f>DATEDIF(D75,E75,"Y")</f>
        <v>37</v>
      </c>
      <c r="G76">
        <v>2</v>
      </c>
      <c r="H76">
        <v>1</v>
      </c>
      <c r="I76" t="s">
        <v>108</v>
      </c>
      <c r="J76">
        <v>1</v>
      </c>
      <c r="K76">
        <v>2</v>
      </c>
      <c r="L76" t="s">
        <v>100</v>
      </c>
      <c r="M76" s="1">
        <v>1</v>
      </c>
      <c r="N76">
        <v>1</v>
      </c>
      <c r="O76">
        <v>1</v>
      </c>
      <c r="P76" t="s">
        <v>81</v>
      </c>
      <c r="Q76" s="16">
        <v>2</v>
      </c>
      <c r="R76">
        <v>2</v>
      </c>
      <c r="S76">
        <v>1</v>
      </c>
      <c r="T76">
        <v>2</v>
      </c>
      <c r="U76" t="s">
        <v>86</v>
      </c>
      <c r="V76">
        <v>0</v>
      </c>
      <c r="W76">
        <v>0</v>
      </c>
      <c r="X7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76">
        <v>2</v>
      </c>
      <c r="Z76">
        <v>49</v>
      </c>
      <c r="AA7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98</v>
      </c>
      <c r="AB76">
        <v>0</v>
      </c>
      <c r="AC76">
        <v>0</v>
      </c>
      <c r="AD7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6">
        <v>9</v>
      </c>
      <c r="AF76">
        <v>14</v>
      </c>
      <c r="AG76" s="1">
        <f>AVERAGE(_2022___Atividade_física__sintomas_de_ansiedade_e_depressão_e_qualidade_de_vida_e[[#This Row],[a.	Quantas horas no total você gasta sentado durante um dia de semana? ]:[b.	Quantas horas no total você gasta sentado durante um dia de fim de semana?]])</f>
        <v>11.5</v>
      </c>
      <c r="AH76" s="1">
        <f>_2022___Atividade_física__sintomas_de_ansiedade_e_depressão_e_qualidade_de_vida_e[[#This Row],[AFV por semana]]+_2022___Atividade_física__sintomas_de_ansiedade_e_depressão_e_qualidade_de_vida_e[[#This Row],[Média AFM na semana]]</f>
        <v>98</v>
      </c>
      <c r="AI76">
        <v>0</v>
      </c>
      <c r="AJ76">
        <v>2</v>
      </c>
      <c r="AK76">
        <v>2</v>
      </c>
      <c r="AL76">
        <v>3</v>
      </c>
      <c r="AM76">
        <v>2</v>
      </c>
      <c r="AN76">
        <v>1</v>
      </c>
      <c r="AO76">
        <v>3</v>
      </c>
      <c r="AP76">
        <v>1</v>
      </c>
      <c r="AQ76">
        <v>1</v>
      </c>
      <c r="AR76">
        <v>2</v>
      </c>
      <c r="AS76">
        <v>3</v>
      </c>
      <c r="AT76">
        <v>1</v>
      </c>
      <c r="AU76">
        <v>1</v>
      </c>
      <c r="AV76">
        <v>2</v>
      </c>
      <c r="AW76">
        <v>3</v>
      </c>
      <c r="AX76">
        <v>1</v>
      </c>
      <c r="AY76">
        <v>1</v>
      </c>
      <c r="AZ76">
        <v>2</v>
      </c>
      <c r="BA76">
        <v>1</v>
      </c>
      <c r="BB76">
        <v>2</v>
      </c>
      <c r="BC76">
        <v>1</v>
      </c>
      <c r="BD7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76">
        <v>2</v>
      </c>
      <c r="BF76">
        <v>2</v>
      </c>
      <c r="BG76">
        <v>3</v>
      </c>
      <c r="BH76">
        <v>3</v>
      </c>
      <c r="BI76">
        <v>3</v>
      </c>
      <c r="BJ76">
        <v>2</v>
      </c>
      <c r="BK76">
        <v>2</v>
      </c>
      <c r="BL76">
        <v>2</v>
      </c>
      <c r="BM76">
        <v>1</v>
      </c>
      <c r="BN76">
        <v>3</v>
      </c>
      <c r="BO76">
        <v>2</v>
      </c>
      <c r="BP76">
        <v>3</v>
      </c>
      <c r="BQ76">
        <v>2</v>
      </c>
      <c r="BR76">
        <v>3</v>
      </c>
      <c r="BS76">
        <v>2</v>
      </c>
      <c r="BT76">
        <v>1</v>
      </c>
      <c r="BU76">
        <v>3</v>
      </c>
      <c r="BV76">
        <v>2</v>
      </c>
      <c r="BW76">
        <v>0</v>
      </c>
      <c r="BX76">
        <v>2</v>
      </c>
      <c r="BY76">
        <f>_2022___Atividade_física__sintomas_de_ansiedade_e_depressão_e_qualidade_de_vida_e[[#This Row],[_18]]</f>
        <v>0</v>
      </c>
      <c r="BZ76">
        <v>0</v>
      </c>
      <c r="CA76">
        <v>1</v>
      </c>
      <c r="CB76" s="1">
        <f>SUM(BE76:BV76,_2022___Atividade_física__sintomas_de_ansiedade_e_depressão_e_qualidade_de_vida_e[[#This Row],[18 considerar essa]:[_20]])</f>
        <v>42</v>
      </c>
      <c r="CC76">
        <v>4</v>
      </c>
      <c r="CD76">
        <v>5</v>
      </c>
      <c r="CE76">
        <v>1</v>
      </c>
      <c r="CF76">
        <v>2</v>
      </c>
      <c r="CG76">
        <v>2</v>
      </c>
      <c r="CH76">
        <v>1</v>
      </c>
      <c r="CI76">
        <v>2</v>
      </c>
      <c r="CJ76">
        <v>1</v>
      </c>
      <c r="CK76">
        <v>2</v>
      </c>
      <c r="CL76">
        <v>1</v>
      </c>
      <c r="CM76">
        <v>3</v>
      </c>
      <c r="CN76">
        <v>2</v>
      </c>
      <c r="CO76">
        <v>1</v>
      </c>
      <c r="CP76">
        <v>1</v>
      </c>
      <c r="CQ76">
        <v>1</v>
      </c>
      <c r="CR76">
        <v>1</v>
      </c>
      <c r="CS76">
        <v>1</v>
      </c>
      <c r="CT76">
        <v>1</v>
      </c>
      <c r="CU76">
        <v>1</v>
      </c>
      <c r="CV76">
        <v>5</v>
      </c>
      <c r="CW76">
        <v>5</v>
      </c>
      <c r="CX76">
        <v>4</v>
      </c>
      <c r="CY76">
        <v>6</v>
      </c>
      <c r="CZ76">
        <v>2</v>
      </c>
      <c r="DA76">
        <v>1</v>
      </c>
      <c r="DB76">
        <v>6</v>
      </c>
      <c r="DC76">
        <v>6</v>
      </c>
      <c r="DD76">
        <v>1</v>
      </c>
      <c r="DE76">
        <v>1</v>
      </c>
      <c r="DF76">
        <v>5</v>
      </c>
      <c r="DG76">
        <v>1</v>
      </c>
      <c r="DH76">
        <v>1</v>
      </c>
      <c r="DI76">
        <v>2</v>
      </c>
      <c r="DJ76">
        <v>3</v>
      </c>
      <c r="DK76">
        <v>3</v>
      </c>
      <c r="DL76">
        <v>5</v>
      </c>
      <c r="DM76">
        <f>IF(CC76=1,5,IF(CC76=2,4.4,IF(CC76=3,3.4,IF(CC76=4,2,IF(CC76=5,1,IF(CC76&gt;5,"Inválido",0))))))</f>
        <v>2</v>
      </c>
      <c r="DN76">
        <f>IF(CD76&gt;5,"Inválido",CD76)</f>
        <v>5</v>
      </c>
      <c r="DO76" s="7">
        <f>IF(CE76&gt;3,"Inválido",CE76)</f>
        <v>1</v>
      </c>
      <c r="DP76" s="7">
        <f>IF(CF76&gt;3,"Inválido",CF76)</f>
        <v>2</v>
      </c>
      <c r="DQ76" s="6">
        <f>IF(CG76&gt;3,"Inválido",CG76)</f>
        <v>2</v>
      </c>
      <c r="DR76" s="6">
        <f>IF(CH76&gt;3,"Inválido",CH76)</f>
        <v>1</v>
      </c>
      <c r="DS76" s="6">
        <f>IF(CI76&gt;3,"Inválido",CI76)</f>
        <v>2</v>
      </c>
      <c r="DT76" s="6">
        <f>IF(CJ76&gt;3,"Inválido",CJ76)</f>
        <v>1</v>
      </c>
      <c r="DU76" s="6">
        <f>IF(CK76&gt;3,"Inválido",CK76)</f>
        <v>2</v>
      </c>
      <c r="DV76" s="6">
        <f>IF(CL76&gt;3,"Inválido",CL76)</f>
        <v>1</v>
      </c>
      <c r="DW76" s="6">
        <f>IF(CM76&gt;3,"Inválido",CM76)</f>
        <v>3</v>
      </c>
      <c r="DX76" s="6">
        <f>IF(CN76&gt;3,"Inválido",CN76)</f>
        <v>2</v>
      </c>
      <c r="DY76" s="8">
        <f>IF(CO76&gt;5, "INVALIDO",CO76)</f>
        <v>1</v>
      </c>
      <c r="DZ76" s="8">
        <f>IF(CP76&gt;5, "INVALIDO",CP76)</f>
        <v>1</v>
      </c>
      <c r="EA76" s="8">
        <f>IF(CQ76&gt;5, "INVALIDO",CQ76)</f>
        <v>1</v>
      </c>
      <c r="EB76" s="8">
        <f>IF(CR76&gt;5, "INVALIDO",CR76)</f>
        <v>1</v>
      </c>
      <c r="EC76" s="7">
        <f>IF(CR76&gt;5, "INVALIDO",CR76)</f>
        <v>1</v>
      </c>
      <c r="ED7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6">
        <f>IF(CC76=1,5,IF(CC76=2,4,IF(CC76=3,3,IF(CC76=4,2,IF(CC76=5,1,IF(CC76&gt;5,"Inválido",0))))))</f>
        <v>2</v>
      </c>
      <c r="EG76">
        <f>IF(CW76=1,6,IF(CW76=2,5.4,IF(CW76=3,4.2,IF(CW76=4,3.1,IF(CW76=5,2.2,IF(CW76=6,1,IF(CW76&gt;6,"Inválido",0)))))))</f>
        <v>2.2000000000000002</v>
      </c>
      <c r="EH76">
        <f>IF(AND(CX76=1,CW76=1),6,IF(AND(CX76=1,CW76&lt;7),5,IF(AND(CX76&gt;1,CW76=1),"Inválido",IF(AND(CX76=2,CW76&lt;7),4,IF(AND(CX76=3,CW76&lt;7),3,IF(AND(CX76=4,CW76&lt;7),2,IF(AND(CX76=5,CW76&lt;7),1,0)))))))</f>
        <v>2</v>
      </c>
      <c r="EI76">
        <f>IF(CV76=1,6,IF(CV76=2,5,IF(CV76=3,3,IF(CV76=4,3,IF(CV76=5,2,IF(CV76=6,1,IF(CV76&gt;6,"iNVÁLIDO",0)))))))</f>
        <v>2</v>
      </c>
      <c r="EJ76" s="7">
        <f>IF(CZ76&gt;6,"Inválido",CZ76)</f>
        <v>2</v>
      </c>
      <c r="EK76" s="7">
        <f>IF(DA76&gt;6,"Inválido",DA76)</f>
        <v>1</v>
      </c>
      <c r="EL76">
        <f>IF(DB76=1,6,IF(DB76=2,5,IF(DB76=3,3,IF(DB76=4,3,IF(DB76=5,2,IF(DB76=6,1,IF(DB76&gt;6,"iNVÁLIDO",0)))))))</f>
        <v>1</v>
      </c>
      <c r="EM76">
        <f>IF(DC76=1,6,IF(DC76=2,5,IF(DC76=3,3,IF(DC76=4,3,IF(DC76=5,2,IF(DC76=6,1,IF(DC76&gt;6,"iNVÁLIDO",0)))))))</f>
        <v>1</v>
      </c>
      <c r="EN76" s="7">
        <f>IF(DD76&gt;6,"Inválido",DD76)</f>
        <v>1</v>
      </c>
      <c r="EO76">
        <f>IF(DE76&gt;6,"Inválido",DE76)</f>
        <v>1</v>
      </c>
      <c r="EP76">
        <f>IF(DF76=1,6,IF(DF76=2,5,IF(DF76=3,3,IF(DF76=4,3,IF(DF76=5,2,IF(DF76=6,1,IF(DF76&gt;6,"iNVÁLIDO",0)))))))</f>
        <v>2</v>
      </c>
      <c r="EQ76" s="7">
        <f>IF(DG76&gt;6,"Inválido",DG76)</f>
        <v>1</v>
      </c>
      <c r="ER76">
        <f>IF(DH76&gt;5,"Inválido",DH76)</f>
        <v>1</v>
      </c>
      <c r="ES76">
        <f>IF(DI76&gt;5,"Inválido",DI76)</f>
        <v>2</v>
      </c>
      <c r="ET76">
        <f>IF(DJ76=1,5,IF(DJ76=2,4,IF(DJ76=3,3,IF(DJ76=4,2,IF(DJ76=5,1,IF(DJ76&gt;5,"Inválido",0))))))</f>
        <v>3</v>
      </c>
      <c r="EU76">
        <f>IF(DK76&gt;5,"Inválido",DK76)</f>
        <v>3</v>
      </c>
      <c r="EV76">
        <f>IF(DL76=1,5,IF(DL76=2,4,IF(DL76=3,3,IF(DL76=4,2,IF(DL76=5,1,IF(DL76&gt;5,"Inválido",0))))))</f>
        <v>1</v>
      </c>
      <c r="EW76" s="7">
        <f>SUM(DO76,DP76,DQ76,DR76,DS76,DT76,DU76,DV76,DW76,DX76)</f>
        <v>17</v>
      </c>
      <c r="EX76" s="7">
        <f>(EW76-10)/20*100</f>
        <v>35</v>
      </c>
      <c r="EY76">
        <f>SUM(DY76,DZ76,EA76,EB76)</f>
        <v>4</v>
      </c>
      <c r="EZ76">
        <f>(_2022___Atividade_física__sintomas_de_ansiedade_e_depressão_e_qualidade_de_vida_e[[#This Row],[Aspecto físico]]-4)/4*100</f>
        <v>0</v>
      </c>
      <c r="FA76">
        <f>SUM(EG76,EH76)</f>
        <v>4.2</v>
      </c>
      <c r="FB76">
        <f>(FA76-2)/10*100</f>
        <v>22.000000000000004</v>
      </c>
      <c r="FC76">
        <f>SUM(DM76,ES76,ET76,EU76,EV76)</f>
        <v>11</v>
      </c>
      <c r="FD76" s="7">
        <f>(FC76-5)/20*100</f>
        <v>30</v>
      </c>
      <c r="FE76">
        <f>SUM(EI76,EM76,EO76,EQ76)</f>
        <v>5</v>
      </c>
      <c r="FF76" s="7">
        <f>(FE76-4)/20*100</f>
        <v>5</v>
      </c>
      <c r="FG76">
        <f>SUM(EF76,ER76)</f>
        <v>3</v>
      </c>
      <c r="FH76">
        <f>(FG76-2)/8*100</f>
        <v>12.5</v>
      </c>
      <c r="FI76">
        <f>SUM(EC76,ED76,EE76)</f>
        <v>3</v>
      </c>
      <c r="FJ76" s="7">
        <f>(FI76-3)/3*100</f>
        <v>0</v>
      </c>
      <c r="FK76">
        <f>SUM(EJ76,EK76,EL76,EN76,EP76)</f>
        <v>7</v>
      </c>
      <c r="FL76">
        <f>(FK76-5)/25*100</f>
        <v>8</v>
      </c>
      <c r="FM76">
        <f t="shared" si="3"/>
        <v>5</v>
      </c>
      <c r="FN76" s="7">
        <f t="shared" si="4"/>
        <v>21.75</v>
      </c>
      <c r="FO76" s="7">
        <f t="shared" si="5"/>
        <v>6.375</v>
      </c>
    </row>
    <row r="77" spans="1:171" ht="15" thickBot="1" x14ac:dyDescent="0.35">
      <c r="A77" t="s">
        <v>936</v>
      </c>
      <c r="B77" t="s">
        <v>937</v>
      </c>
      <c r="C77" t="s">
        <v>68</v>
      </c>
      <c r="D77" s="5">
        <v>30414</v>
      </c>
      <c r="E77" s="5">
        <v>44682</v>
      </c>
      <c r="F77" s="1">
        <f>DATEDIF(D76,E76,"Y")</f>
        <v>38</v>
      </c>
      <c r="G77">
        <v>2</v>
      </c>
      <c r="H77">
        <v>2</v>
      </c>
      <c r="I77" t="s">
        <v>175</v>
      </c>
      <c r="J77">
        <v>9</v>
      </c>
      <c r="K77">
        <v>2</v>
      </c>
      <c r="L77" t="s">
        <v>938</v>
      </c>
      <c r="M77" s="1">
        <v>2</v>
      </c>
      <c r="N77">
        <v>1</v>
      </c>
      <c r="O77">
        <v>1</v>
      </c>
      <c r="P77" t="s">
        <v>81</v>
      </c>
      <c r="Q77" s="16">
        <v>2</v>
      </c>
      <c r="R77">
        <v>2</v>
      </c>
      <c r="S77">
        <v>1</v>
      </c>
      <c r="T77">
        <v>1</v>
      </c>
      <c r="U77" t="s">
        <v>115</v>
      </c>
      <c r="V77">
        <v>5</v>
      </c>
      <c r="W77">
        <v>60</v>
      </c>
      <c r="X7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77">
        <v>5</v>
      </c>
      <c r="Z77">
        <v>60</v>
      </c>
      <c r="AA7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77">
        <v>3</v>
      </c>
      <c r="AC77">
        <v>59</v>
      </c>
      <c r="AD7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177</v>
      </c>
      <c r="AE77">
        <v>8</v>
      </c>
      <c r="AF77">
        <v>8</v>
      </c>
      <c r="AG77" s="1">
        <f>AVERAGE(_2022___Atividade_física__sintomas_de_ansiedade_e_depressão_e_qualidade_de_vida_e[[#This Row],[a.	Quantas horas no total você gasta sentado durante um dia de semana? ]:[b.	Quantas horas no total você gasta sentado durante um dia de fim de semana?]])</f>
        <v>8</v>
      </c>
      <c r="AH77" s="1">
        <f>_2022___Atividade_física__sintomas_de_ansiedade_e_depressão_e_qualidade_de_vida_e[[#This Row],[AFV por semana]]+_2022___Atividade_física__sintomas_de_ansiedade_e_depressão_e_qualidade_de_vida_e[[#This Row],[Média AFM na semana]]</f>
        <v>477</v>
      </c>
      <c r="AI77">
        <v>2</v>
      </c>
      <c r="AJ77">
        <v>2</v>
      </c>
      <c r="AK77">
        <v>2</v>
      </c>
      <c r="AL77">
        <v>2</v>
      </c>
      <c r="AM77">
        <v>3</v>
      </c>
      <c r="AN77">
        <v>2</v>
      </c>
      <c r="AO77">
        <v>2</v>
      </c>
      <c r="AP77">
        <v>2</v>
      </c>
      <c r="AQ77">
        <v>2</v>
      </c>
      <c r="AR77">
        <v>2</v>
      </c>
      <c r="AS77">
        <v>2</v>
      </c>
      <c r="AT77">
        <v>2</v>
      </c>
      <c r="AU77">
        <v>2</v>
      </c>
      <c r="AV77">
        <v>3</v>
      </c>
      <c r="AW77">
        <v>3</v>
      </c>
      <c r="AX77">
        <v>3</v>
      </c>
      <c r="AY77">
        <v>3</v>
      </c>
      <c r="AZ77">
        <v>2</v>
      </c>
      <c r="BA77">
        <v>2</v>
      </c>
      <c r="BB77">
        <v>2</v>
      </c>
      <c r="BC77">
        <v>2</v>
      </c>
      <c r="BD7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47</v>
      </c>
      <c r="BE77">
        <v>1</v>
      </c>
      <c r="BF77">
        <v>1</v>
      </c>
      <c r="BG77">
        <v>0</v>
      </c>
      <c r="BH77">
        <v>1</v>
      </c>
      <c r="BI77">
        <v>1</v>
      </c>
      <c r="BJ77">
        <v>1</v>
      </c>
      <c r="BK77">
        <v>0</v>
      </c>
      <c r="BL77">
        <v>1</v>
      </c>
      <c r="BM77">
        <v>0</v>
      </c>
      <c r="BN77">
        <v>1</v>
      </c>
      <c r="BO77">
        <v>1</v>
      </c>
      <c r="BP77">
        <v>2</v>
      </c>
      <c r="BQ77">
        <v>1</v>
      </c>
      <c r="BR77">
        <v>1</v>
      </c>
      <c r="BS77">
        <v>0</v>
      </c>
      <c r="BT77">
        <v>3</v>
      </c>
      <c r="BU77">
        <v>1</v>
      </c>
      <c r="BV77">
        <v>0</v>
      </c>
      <c r="BW77">
        <v>0</v>
      </c>
      <c r="BX77">
        <v>2</v>
      </c>
      <c r="BY77">
        <f>_2022___Atividade_física__sintomas_de_ansiedade_e_depressão_e_qualidade_de_vida_e[[#This Row],[_18]]</f>
        <v>0</v>
      </c>
      <c r="BZ77">
        <v>1</v>
      </c>
      <c r="CA77">
        <v>3</v>
      </c>
      <c r="CB77" s="1">
        <f>SUM(BE77:BV77,_2022___Atividade_física__sintomas_de_ansiedade_e_depressão_e_qualidade_de_vida_e[[#This Row],[18 considerar essa]:[_20]])</f>
        <v>20</v>
      </c>
      <c r="CC77">
        <v>3</v>
      </c>
      <c r="CD77">
        <v>2</v>
      </c>
      <c r="CE77">
        <v>3</v>
      </c>
      <c r="CF77">
        <v>3</v>
      </c>
      <c r="CG77">
        <v>3</v>
      </c>
      <c r="CH77">
        <v>3</v>
      </c>
      <c r="CI77">
        <v>3</v>
      </c>
      <c r="CJ77">
        <v>2</v>
      </c>
      <c r="CK77">
        <v>3</v>
      </c>
      <c r="CL77">
        <v>3</v>
      </c>
      <c r="CM77">
        <v>3</v>
      </c>
      <c r="CN77">
        <v>3</v>
      </c>
      <c r="CO77">
        <v>2</v>
      </c>
      <c r="CP77">
        <v>2</v>
      </c>
      <c r="CQ77">
        <v>2</v>
      </c>
      <c r="CR77">
        <v>2</v>
      </c>
      <c r="CS77">
        <v>1</v>
      </c>
      <c r="CT77">
        <v>1</v>
      </c>
      <c r="CU77">
        <v>1</v>
      </c>
      <c r="CV77">
        <v>2</v>
      </c>
      <c r="CW77">
        <v>3</v>
      </c>
      <c r="CX77">
        <v>2</v>
      </c>
      <c r="CY77">
        <v>5</v>
      </c>
      <c r="CZ77">
        <v>3</v>
      </c>
      <c r="DA77">
        <v>3</v>
      </c>
      <c r="DB77">
        <v>5</v>
      </c>
      <c r="DC77">
        <v>5</v>
      </c>
      <c r="DD77">
        <v>4</v>
      </c>
      <c r="DE77">
        <v>3</v>
      </c>
      <c r="DF77">
        <v>5</v>
      </c>
      <c r="DG77">
        <v>3</v>
      </c>
      <c r="DH77">
        <v>1</v>
      </c>
      <c r="DI77">
        <v>4</v>
      </c>
      <c r="DJ77">
        <v>2</v>
      </c>
      <c r="DK77">
        <v>3</v>
      </c>
      <c r="DL77">
        <v>3</v>
      </c>
      <c r="DM77">
        <f>IF(CC77=1,5,IF(CC77=2,4.4,IF(CC77=3,3.4,IF(CC77=4,2,IF(CC77=5,1,IF(CC77&gt;5,"Inválido",0))))))</f>
        <v>3.4</v>
      </c>
      <c r="DN77">
        <f>IF(CD77&gt;5,"Inválido",CD77)</f>
        <v>2</v>
      </c>
      <c r="DO77" s="7">
        <f>IF(CE77&gt;3,"Inválido",CE77)</f>
        <v>3</v>
      </c>
      <c r="DP77" s="7">
        <f>IF(CF77&gt;3,"Inválido",CF77)</f>
        <v>3</v>
      </c>
      <c r="DQ77" s="6">
        <f>IF(CG77&gt;3,"Inválido",CG77)</f>
        <v>3</v>
      </c>
      <c r="DR77" s="6">
        <f>IF(CH77&gt;3,"Inválido",CH77)</f>
        <v>3</v>
      </c>
      <c r="DS77" s="6">
        <f>IF(CI77&gt;3,"Inválido",CI77)</f>
        <v>3</v>
      </c>
      <c r="DT77" s="6">
        <f>IF(CJ77&gt;3,"Inválido",CJ77)</f>
        <v>2</v>
      </c>
      <c r="DU77" s="6">
        <f>IF(CK77&gt;3,"Inválido",CK77)</f>
        <v>3</v>
      </c>
      <c r="DV77" s="6">
        <f>IF(CL77&gt;3,"Inválido",CL77)</f>
        <v>3</v>
      </c>
      <c r="DW77" s="6">
        <f>IF(CM77&gt;3,"Inválido",CM77)</f>
        <v>3</v>
      </c>
      <c r="DX77" s="6">
        <f>IF(CN77&gt;3,"Inválido",CN77)</f>
        <v>3</v>
      </c>
      <c r="DY77" s="8">
        <f>IF(CO77&gt;5, "INVALIDO",CO77)</f>
        <v>2</v>
      </c>
      <c r="DZ77" s="8">
        <f>IF(CP77&gt;5, "INVALIDO",CP77)</f>
        <v>2</v>
      </c>
      <c r="EA77" s="8">
        <f>IF(CQ77&gt;5, "INVALIDO",CQ77)</f>
        <v>2</v>
      </c>
      <c r="EB77" s="8">
        <f>IF(CR77&gt;5, "INVALIDO",CR77)</f>
        <v>2</v>
      </c>
      <c r="EC77" s="7">
        <f>IF(CR77&gt;5, "INVALIDO",CR77)</f>
        <v>2</v>
      </c>
      <c r="ED7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7">
        <f>IF(CC77=1,5,IF(CC77=2,4,IF(CC77=3,3,IF(CC77=4,2,IF(CC77=5,1,IF(CC77&gt;5,"Inválido",0))))))</f>
        <v>3</v>
      </c>
      <c r="EG77">
        <f>IF(CW77=1,6,IF(CW77=2,5.4,IF(CW77=3,4.2,IF(CW77=4,3.1,IF(CW77=5,2.2,IF(CW77=6,1,IF(CW77&gt;6,"Inválido",0)))))))</f>
        <v>4.2</v>
      </c>
      <c r="EH77">
        <f>IF(AND(CX77=1,CW77=1),6,IF(AND(CX77=1,CW77&lt;7),5,IF(AND(CX77&gt;1,CW77=1),"Inválido",IF(AND(CX77=2,CW77&lt;7),4,IF(AND(CX77=3,CW77&lt;7),3,IF(AND(CX77=4,CW77&lt;7),2,IF(AND(CX77=5,CW77&lt;7),1,0)))))))</f>
        <v>4</v>
      </c>
      <c r="EI77">
        <f>IF(CV77=1,6,IF(CV77=2,5,IF(CV77=3,3,IF(CV77=4,3,IF(CV77=5,2,IF(CV77=6,1,IF(CV77&gt;6,"iNVÁLIDO",0)))))))</f>
        <v>5</v>
      </c>
      <c r="EJ77" s="7">
        <f>IF(CZ77&gt;6,"Inválido",CZ77)</f>
        <v>3</v>
      </c>
      <c r="EK77" s="7">
        <f>IF(DA77&gt;6,"Inválido",DA77)</f>
        <v>3</v>
      </c>
      <c r="EL77">
        <f>IF(DB77=1,6,IF(DB77=2,5,IF(DB77=3,3,IF(DB77=4,3,IF(DB77=5,2,IF(DB77=6,1,IF(DB77&gt;6,"iNVÁLIDO",0)))))))</f>
        <v>2</v>
      </c>
      <c r="EM77">
        <f>IF(DC77=1,6,IF(DC77=2,5,IF(DC77=3,3,IF(DC77=4,3,IF(DC77=5,2,IF(DC77=6,1,IF(DC77&gt;6,"iNVÁLIDO",0)))))))</f>
        <v>2</v>
      </c>
      <c r="EN77" s="7">
        <f>IF(DD77&gt;6,"Inválido",DD77)</f>
        <v>4</v>
      </c>
      <c r="EO77">
        <f>IF(DE77&gt;6,"Inválido",DE77)</f>
        <v>3</v>
      </c>
      <c r="EP77">
        <f>IF(DF77=1,6,IF(DF77=2,5,IF(DF77=3,3,IF(DF77=4,3,IF(DF77=5,2,IF(DF77=6,1,IF(DF77&gt;6,"iNVÁLIDO",0)))))))</f>
        <v>2</v>
      </c>
      <c r="EQ77" s="7">
        <f>IF(DG77&gt;6,"Inválido",DG77)</f>
        <v>3</v>
      </c>
      <c r="ER77">
        <f>IF(DH77&gt;5,"Inválido",DH77)</f>
        <v>1</v>
      </c>
      <c r="ES77">
        <f>IF(DI77&gt;5,"Inválido",DI77)</f>
        <v>4</v>
      </c>
      <c r="ET77">
        <f>IF(DJ77=1,5,IF(DJ77=2,4,IF(DJ77=3,3,IF(DJ77=4,2,IF(DJ77=5,1,IF(DJ77&gt;5,"Inválido",0))))))</f>
        <v>4</v>
      </c>
      <c r="EU77">
        <f>IF(DK77&gt;5,"Inválido",DK77)</f>
        <v>3</v>
      </c>
      <c r="EV77">
        <f>IF(DL77=1,5,IF(DL77=2,4,IF(DL77=3,3,IF(DL77=4,2,IF(DL77=5,1,IF(DL77&gt;5,"Inválido",0))))))</f>
        <v>3</v>
      </c>
      <c r="EW77" s="7">
        <f>SUM(DO77,DP77,DQ77,DR77,DS77,DT77,DU77,DV77,DW77,DX77)</f>
        <v>29</v>
      </c>
      <c r="EX77" s="7">
        <f>(EW77-10)/20*100</f>
        <v>95</v>
      </c>
      <c r="EY77">
        <f>SUM(DY77,DZ77,EA77,EB77)</f>
        <v>8</v>
      </c>
      <c r="EZ77">
        <f>(_2022___Atividade_física__sintomas_de_ansiedade_e_depressão_e_qualidade_de_vida_e[[#This Row],[Aspecto físico]]-4)/4*100</f>
        <v>100</v>
      </c>
      <c r="FA77">
        <f>SUM(EG77,EH77)</f>
        <v>8.1999999999999993</v>
      </c>
      <c r="FB77">
        <f>(FA77-2)/10*100</f>
        <v>61.999999999999986</v>
      </c>
      <c r="FC77">
        <f>SUM(DM77,ES77,ET77,EU77,EV77)</f>
        <v>17.399999999999999</v>
      </c>
      <c r="FD77" s="7">
        <f>(FC77-5)/20*100</f>
        <v>61.999999999999986</v>
      </c>
      <c r="FE77">
        <f>SUM(EI77,EM77,EO77,EQ77)</f>
        <v>13</v>
      </c>
      <c r="FF77" s="7">
        <f>(FE77-4)/20*100</f>
        <v>45</v>
      </c>
      <c r="FG77">
        <f>SUM(EF77,ER77)</f>
        <v>4</v>
      </c>
      <c r="FH77">
        <f>(FG77-2)/8*100</f>
        <v>25</v>
      </c>
      <c r="FI77">
        <f>SUM(EC77,ED77,EE77)</f>
        <v>4</v>
      </c>
      <c r="FJ77" s="7">
        <f>(FI77-3)/3*100</f>
        <v>33.333333333333329</v>
      </c>
      <c r="FK77">
        <f>SUM(EJ77,EK77,EL77,EN77,EP77)</f>
        <v>14</v>
      </c>
      <c r="FL77">
        <f>(FK77-5)/25*100</f>
        <v>36</v>
      </c>
      <c r="FM77">
        <f t="shared" si="3"/>
        <v>2</v>
      </c>
      <c r="FN77" s="7">
        <f t="shared" si="4"/>
        <v>79.75</v>
      </c>
      <c r="FO77" s="7">
        <f t="shared" si="5"/>
        <v>34.833333333333329</v>
      </c>
    </row>
    <row r="78" spans="1:171" ht="15" thickBot="1" x14ac:dyDescent="0.35">
      <c r="A78" t="s">
        <v>1010</v>
      </c>
      <c r="B78" t="s">
        <v>1011</v>
      </c>
      <c r="C78" t="s">
        <v>68</v>
      </c>
      <c r="D78" s="5">
        <v>35606</v>
      </c>
      <c r="E78" s="5">
        <v>44682</v>
      </c>
      <c r="F78" s="1">
        <f>DATEDIF(D77,E77,"Y")</f>
        <v>39</v>
      </c>
      <c r="G78">
        <v>2</v>
      </c>
      <c r="H78">
        <v>1</v>
      </c>
      <c r="I78" t="s">
        <v>162</v>
      </c>
      <c r="J78">
        <v>1</v>
      </c>
      <c r="K78">
        <v>2</v>
      </c>
      <c r="L78" t="s">
        <v>100</v>
      </c>
      <c r="M78" s="1">
        <v>1</v>
      </c>
      <c r="N78">
        <v>1</v>
      </c>
      <c r="O78">
        <v>1</v>
      </c>
      <c r="P78" t="s">
        <v>81</v>
      </c>
      <c r="Q78" s="16">
        <v>2</v>
      </c>
      <c r="R78">
        <v>2</v>
      </c>
      <c r="S78">
        <v>1</v>
      </c>
      <c r="T78">
        <v>2</v>
      </c>
      <c r="U78" t="s">
        <v>86</v>
      </c>
      <c r="V78">
        <v>5</v>
      </c>
      <c r="W78">
        <v>39</v>
      </c>
      <c r="X7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78">
        <v>2</v>
      </c>
      <c r="Z78">
        <v>29</v>
      </c>
      <c r="AA7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58</v>
      </c>
      <c r="AB78">
        <v>0</v>
      </c>
      <c r="AC78">
        <v>0</v>
      </c>
      <c r="AD7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8">
        <v>2</v>
      </c>
      <c r="AF78">
        <v>3</v>
      </c>
      <c r="AG78" s="1">
        <f>AVERAGE(_2022___Atividade_física__sintomas_de_ansiedade_e_depressão_e_qualidade_de_vida_e[[#This Row],[a.	Quantas horas no total você gasta sentado durante um dia de semana? ]:[b.	Quantas horas no total você gasta sentado durante um dia de fim de semana?]])</f>
        <v>2.5</v>
      </c>
      <c r="AH78" s="1">
        <f>_2022___Atividade_física__sintomas_de_ansiedade_e_depressão_e_qualidade_de_vida_e[[#This Row],[AFV por semana]]+_2022___Atividade_física__sintomas_de_ansiedade_e_depressão_e_qualidade_de_vida_e[[#This Row],[Média AFM na semana]]</f>
        <v>58</v>
      </c>
      <c r="AI78">
        <v>0</v>
      </c>
      <c r="AJ78">
        <v>0</v>
      </c>
      <c r="AK78">
        <v>0</v>
      </c>
      <c r="AL78">
        <v>2</v>
      </c>
      <c r="AM78">
        <v>2</v>
      </c>
      <c r="AN78">
        <v>0</v>
      </c>
      <c r="AO78">
        <v>1</v>
      </c>
      <c r="AP78">
        <v>0</v>
      </c>
      <c r="AQ78">
        <v>0</v>
      </c>
      <c r="AR78">
        <v>1</v>
      </c>
      <c r="AS78">
        <v>0</v>
      </c>
      <c r="AT78">
        <v>1</v>
      </c>
      <c r="AU78">
        <v>0</v>
      </c>
      <c r="AV78">
        <v>1</v>
      </c>
      <c r="AW78">
        <v>0</v>
      </c>
      <c r="AX78">
        <v>1</v>
      </c>
      <c r="AY78">
        <v>0</v>
      </c>
      <c r="AZ78">
        <v>0</v>
      </c>
      <c r="BA78">
        <v>0</v>
      </c>
      <c r="BB78">
        <v>0</v>
      </c>
      <c r="BC78">
        <v>0</v>
      </c>
      <c r="BD7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78">
        <v>1</v>
      </c>
      <c r="BF78">
        <v>0</v>
      </c>
      <c r="BG78">
        <v>3</v>
      </c>
      <c r="BH78">
        <v>0</v>
      </c>
      <c r="BI78">
        <v>3</v>
      </c>
      <c r="BJ78">
        <v>1</v>
      </c>
      <c r="BK78">
        <v>1</v>
      </c>
      <c r="BL78">
        <v>2</v>
      </c>
      <c r="BM78">
        <v>0</v>
      </c>
      <c r="BN78">
        <v>1</v>
      </c>
      <c r="BO78">
        <v>1</v>
      </c>
      <c r="BP78">
        <v>0</v>
      </c>
      <c r="BQ78">
        <v>0</v>
      </c>
      <c r="BR78">
        <v>0</v>
      </c>
      <c r="BS78">
        <v>0</v>
      </c>
      <c r="BT78">
        <v>1</v>
      </c>
      <c r="BU78">
        <v>0</v>
      </c>
      <c r="BV78">
        <v>0</v>
      </c>
      <c r="BW78">
        <v>0</v>
      </c>
      <c r="BX78">
        <v>2</v>
      </c>
      <c r="BY78">
        <f>_2022___Atividade_física__sintomas_de_ansiedade_e_depressão_e_qualidade_de_vida_e[[#This Row],[_18]]</f>
        <v>0</v>
      </c>
      <c r="BZ78">
        <v>1</v>
      </c>
      <c r="CA78">
        <v>3</v>
      </c>
      <c r="CB78" s="1">
        <f>SUM(BE78:BV78,_2022___Atividade_física__sintomas_de_ansiedade_e_depressão_e_qualidade_de_vida_e[[#This Row],[18 considerar essa]:[_20]])</f>
        <v>18</v>
      </c>
      <c r="CC78">
        <v>3</v>
      </c>
      <c r="CD78">
        <v>2</v>
      </c>
      <c r="CE78">
        <v>3</v>
      </c>
      <c r="CF78">
        <v>3</v>
      </c>
      <c r="CG78">
        <v>3</v>
      </c>
      <c r="CH78">
        <v>3</v>
      </c>
      <c r="CI78">
        <v>3</v>
      </c>
      <c r="CJ78">
        <v>3</v>
      </c>
      <c r="CK78">
        <v>2</v>
      </c>
      <c r="CL78">
        <v>2</v>
      </c>
      <c r="CM78">
        <v>2</v>
      </c>
      <c r="CN78">
        <v>3</v>
      </c>
      <c r="CO78">
        <v>1</v>
      </c>
      <c r="CP78">
        <v>1</v>
      </c>
      <c r="CQ78">
        <v>1</v>
      </c>
      <c r="CR78">
        <v>1</v>
      </c>
      <c r="CS78">
        <v>1</v>
      </c>
      <c r="CT78">
        <v>1</v>
      </c>
      <c r="CU78">
        <v>1</v>
      </c>
      <c r="CV78">
        <v>3</v>
      </c>
      <c r="CW78">
        <v>3</v>
      </c>
      <c r="CX78">
        <v>2</v>
      </c>
      <c r="CY78">
        <v>4</v>
      </c>
      <c r="CZ78">
        <v>3</v>
      </c>
      <c r="DA78">
        <v>6</v>
      </c>
      <c r="DB78">
        <v>1</v>
      </c>
      <c r="DC78">
        <v>5</v>
      </c>
      <c r="DD78">
        <v>6</v>
      </c>
      <c r="DE78">
        <v>6</v>
      </c>
      <c r="DF78">
        <v>2</v>
      </c>
      <c r="DG78">
        <v>1</v>
      </c>
      <c r="DH78">
        <v>3</v>
      </c>
      <c r="DI78">
        <v>3</v>
      </c>
      <c r="DJ78">
        <v>2</v>
      </c>
      <c r="DK78">
        <v>2</v>
      </c>
      <c r="DL78">
        <v>2</v>
      </c>
      <c r="DM78">
        <f>IF(CC78=1,5,IF(CC78=2,4.4,IF(CC78=3,3.4,IF(CC78=4,2,IF(CC78=5,1,IF(CC78&gt;5,"Inválido",0))))))</f>
        <v>3.4</v>
      </c>
      <c r="DN78">
        <f>IF(CD78&gt;5,"Inválido",CD78)</f>
        <v>2</v>
      </c>
      <c r="DO78" s="7">
        <f>IF(CE78&gt;3,"Inválido",CE78)</f>
        <v>3</v>
      </c>
      <c r="DP78" s="7">
        <f>IF(CF78&gt;3,"Inválido",CF78)</f>
        <v>3</v>
      </c>
      <c r="DQ78" s="6">
        <f>IF(CG78&gt;3,"Inválido",CG78)</f>
        <v>3</v>
      </c>
      <c r="DR78" s="6">
        <f>IF(CH78&gt;3,"Inválido",CH78)</f>
        <v>3</v>
      </c>
      <c r="DS78" s="6">
        <f>IF(CI78&gt;3,"Inválido",CI78)</f>
        <v>3</v>
      </c>
      <c r="DT78" s="6">
        <f>IF(CJ78&gt;3,"Inválido",CJ78)</f>
        <v>3</v>
      </c>
      <c r="DU78" s="6">
        <f>IF(CK78&gt;3,"Inválido",CK78)</f>
        <v>2</v>
      </c>
      <c r="DV78" s="6">
        <f>IF(CL78&gt;3,"Inválido",CL78)</f>
        <v>2</v>
      </c>
      <c r="DW78" s="6">
        <f>IF(CM78&gt;3,"Inválido",CM78)</f>
        <v>2</v>
      </c>
      <c r="DX78" s="6">
        <f>IF(CN78&gt;3,"Inválido",CN78)</f>
        <v>3</v>
      </c>
      <c r="DY78" s="8">
        <f>IF(CO78&gt;5, "INVALIDO",CO78)</f>
        <v>1</v>
      </c>
      <c r="DZ78" s="8">
        <f>IF(CP78&gt;5, "INVALIDO",CP78)</f>
        <v>1</v>
      </c>
      <c r="EA78" s="8">
        <f>IF(CQ78&gt;5, "INVALIDO",CQ78)</f>
        <v>1</v>
      </c>
      <c r="EB78" s="8">
        <f>IF(CR78&gt;5, "INVALIDO",CR78)</f>
        <v>1</v>
      </c>
      <c r="EC78" s="7">
        <f>IF(CR78&gt;5, "INVALIDO",CR78)</f>
        <v>1</v>
      </c>
      <c r="ED7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8">
        <f>IF(CC78=1,5,IF(CC78=2,4,IF(CC78=3,3,IF(CC78=4,2,IF(CC78=5,1,IF(CC78&gt;5,"Inválido",0))))))</f>
        <v>3</v>
      </c>
      <c r="EG78">
        <f>IF(CW78=1,6,IF(CW78=2,5.4,IF(CW78=3,4.2,IF(CW78=4,3.1,IF(CW78=5,2.2,IF(CW78=6,1,IF(CW78&gt;6,"Inválido",0)))))))</f>
        <v>4.2</v>
      </c>
      <c r="EH78">
        <f>IF(AND(CX78=1,CW78=1),6,IF(AND(CX78=1,CW78&lt;7),5,IF(AND(CX78&gt;1,CW78=1),"Inválido",IF(AND(CX78=2,CW78&lt;7),4,IF(AND(CX78=3,CW78&lt;7),3,IF(AND(CX78=4,CW78&lt;7),2,IF(AND(CX78=5,CW78&lt;7),1,0)))))))</f>
        <v>4</v>
      </c>
      <c r="EI78">
        <f>IF(CV78=1,6,IF(CV78=2,5,IF(CV78=3,3,IF(CV78=4,3,IF(CV78=5,2,IF(CV78=6,1,IF(CV78&gt;6,"iNVÁLIDO",0)))))))</f>
        <v>3</v>
      </c>
      <c r="EJ78" s="7">
        <f>IF(CZ78&gt;6,"Inválido",CZ78)</f>
        <v>3</v>
      </c>
      <c r="EK78" s="7">
        <f>IF(DA78&gt;6,"Inválido",DA78)</f>
        <v>6</v>
      </c>
      <c r="EL78">
        <f>IF(DB78=1,6,IF(DB78=2,5,IF(DB78=3,3,IF(DB78=4,3,IF(DB78=5,2,IF(DB78=6,1,IF(DB78&gt;6,"iNVÁLIDO",0)))))))</f>
        <v>6</v>
      </c>
      <c r="EM78">
        <f>IF(DC78=1,6,IF(DC78=2,5,IF(DC78=3,3,IF(DC78=4,3,IF(DC78=5,2,IF(DC78=6,1,IF(DC78&gt;6,"iNVÁLIDO",0)))))))</f>
        <v>2</v>
      </c>
      <c r="EN78" s="7">
        <f>IF(DD78&gt;6,"Inválido",DD78)</f>
        <v>6</v>
      </c>
      <c r="EO78">
        <f>IF(DE78&gt;6,"Inválido",DE78)</f>
        <v>6</v>
      </c>
      <c r="EP78">
        <f>IF(DF78=1,6,IF(DF78=2,5,IF(DF78=3,3,IF(DF78=4,3,IF(DF78=5,2,IF(DF78=6,1,IF(DF78&gt;6,"iNVÁLIDO",0)))))))</f>
        <v>5</v>
      </c>
      <c r="EQ78" s="7">
        <f>IF(DG78&gt;6,"Inválido",DG78)</f>
        <v>1</v>
      </c>
      <c r="ER78">
        <f>IF(DH78&gt;5,"Inválido",DH78)</f>
        <v>3</v>
      </c>
      <c r="ES78">
        <f>IF(DI78&gt;5,"Inválido",DI78)</f>
        <v>3</v>
      </c>
      <c r="ET78">
        <f>IF(DJ78=1,5,IF(DJ78=2,4,IF(DJ78=3,3,IF(DJ78=4,2,IF(DJ78=5,1,IF(DJ78&gt;5,"Inválido",0))))))</f>
        <v>4</v>
      </c>
      <c r="EU78">
        <f>IF(DK78&gt;5,"Inválido",DK78)</f>
        <v>2</v>
      </c>
      <c r="EV78">
        <f>IF(DL78=1,5,IF(DL78=2,4,IF(DL78=3,3,IF(DL78=4,2,IF(DL78=5,1,IF(DL78&gt;5,"Inválido",0))))))</f>
        <v>4</v>
      </c>
      <c r="EW78" s="7">
        <f>SUM(DO78,DP78,DQ78,DR78,DS78,DT78,DU78,DV78,DW78,DX78)</f>
        <v>27</v>
      </c>
      <c r="EX78" s="7">
        <f>(EW78-10)/20*100</f>
        <v>85</v>
      </c>
      <c r="EY78">
        <f>SUM(DY78,DZ78,EA78,EB78)</f>
        <v>4</v>
      </c>
      <c r="EZ78">
        <f>(_2022___Atividade_física__sintomas_de_ansiedade_e_depressão_e_qualidade_de_vida_e[[#This Row],[Aspecto físico]]-4)/4*100</f>
        <v>0</v>
      </c>
      <c r="FA78">
        <f>SUM(EG78,EH78)</f>
        <v>8.1999999999999993</v>
      </c>
      <c r="FB78">
        <f>(FA78-2)/10*100</f>
        <v>61.999999999999986</v>
      </c>
      <c r="FC78">
        <f>SUM(DM78,ES78,ET78,EU78,EV78)</f>
        <v>16.399999999999999</v>
      </c>
      <c r="FD78" s="7">
        <f>(FC78-5)/20*100</f>
        <v>56.999999999999993</v>
      </c>
      <c r="FE78">
        <f>SUM(EI78,EM78,EO78,EQ78)</f>
        <v>12</v>
      </c>
      <c r="FF78" s="7">
        <f>(FE78-4)/20*100</f>
        <v>40</v>
      </c>
      <c r="FG78">
        <f>SUM(EF78,ER78)</f>
        <v>6</v>
      </c>
      <c r="FH78">
        <f>(FG78-2)/8*100</f>
        <v>50</v>
      </c>
      <c r="FI78">
        <f>SUM(EC78,ED78,EE78)</f>
        <v>3</v>
      </c>
      <c r="FJ78" s="7">
        <f>(FI78-3)/3*100</f>
        <v>0</v>
      </c>
      <c r="FK78">
        <f>SUM(EJ78,EK78,EL78,EN78,EP78)</f>
        <v>26</v>
      </c>
      <c r="FL78">
        <f>(FK78-5)/25*100</f>
        <v>84</v>
      </c>
      <c r="FM78">
        <f t="shared" si="3"/>
        <v>2</v>
      </c>
      <c r="FN78" s="7">
        <f t="shared" si="4"/>
        <v>51</v>
      </c>
      <c r="FO78" s="7">
        <f t="shared" si="5"/>
        <v>43.5</v>
      </c>
    </row>
    <row r="79" spans="1:171" ht="15" thickBot="1" x14ac:dyDescent="0.35">
      <c r="A79" t="s">
        <v>1048</v>
      </c>
      <c r="B79" t="s">
        <v>1049</v>
      </c>
      <c r="C79" t="s">
        <v>68</v>
      </c>
      <c r="D79" s="5">
        <v>36122</v>
      </c>
      <c r="E79" s="5">
        <v>44682</v>
      </c>
      <c r="F79" s="1">
        <f>DATEDIF(D78,E78,"Y")</f>
        <v>24</v>
      </c>
      <c r="G79">
        <v>2</v>
      </c>
      <c r="H79">
        <v>4</v>
      </c>
      <c r="I79" t="s">
        <v>69</v>
      </c>
      <c r="J79">
        <v>1</v>
      </c>
      <c r="K79">
        <v>2</v>
      </c>
      <c r="L79" t="s">
        <v>100</v>
      </c>
      <c r="M79" s="1">
        <v>1</v>
      </c>
      <c r="N79">
        <v>1</v>
      </c>
      <c r="O79">
        <v>5</v>
      </c>
      <c r="P79" t="s">
        <v>81</v>
      </c>
      <c r="Q79" s="16">
        <v>2</v>
      </c>
      <c r="R79">
        <v>2</v>
      </c>
      <c r="S79">
        <v>2</v>
      </c>
      <c r="T79">
        <v>2</v>
      </c>
      <c r="U79" t="s">
        <v>86</v>
      </c>
      <c r="V79">
        <v>3</v>
      </c>
      <c r="W79">
        <v>25</v>
      </c>
      <c r="X7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79">
        <v>0</v>
      </c>
      <c r="Z79">
        <v>0</v>
      </c>
      <c r="AA7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79">
        <v>0</v>
      </c>
      <c r="AC79">
        <v>0</v>
      </c>
      <c r="AD7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9">
        <v>10</v>
      </c>
      <c r="AF79">
        <v>5</v>
      </c>
      <c r="AG79" s="1">
        <f>AVERAGE(_2022___Atividade_física__sintomas_de_ansiedade_e_depressão_e_qualidade_de_vida_e[[#This Row],[a.	Quantas horas no total você gasta sentado durante um dia de semana? ]:[b.	Quantas horas no total você gasta sentado durante um dia de fim de semana?]])</f>
        <v>7.5</v>
      </c>
      <c r="AH79" s="1">
        <f>_2022___Atividade_física__sintomas_de_ansiedade_e_depressão_e_qualidade_de_vida_e[[#This Row],[AFV por semana]]+_2022___Atividade_física__sintomas_de_ansiedade_e_depressão_e_qualidade_de_vida_e[[#This Row],[Média AFM na semana]]</f>
        <v>0</v>
      </c>
      <c r="AI79">
        <v>1</v>
      </c>
      <c r="AJ79">
        <v>3</v>
      </c>
      <c r="AK79">
        <v>3</v>
      </c>
      <c r="AL79">
        <v>3</v>
      </c>
      <c r="AM79">
        <v>3</v>
      </c>
      <c r="AN79">
        <v>3</v>
      </c>
      <c r="AO79">
        <v>3</v>
      </c>
      <c r="AP79">
        <v>1</v>
      </c>
      <c r="AQ79">
        <v>3</v>
      </c>
      <c r="AR79">
        <v>3</v>
      </c>
      <c r="AS79">
        <v>3</v>
      </c>
      <c r="AT79">
        <v>3</v>
      </c>
      <c r="AU79">
        <v>3</v>
      </c>
      <c r="AV79">
        <v>3</v>
      </c>
      <c r="AW79">
        <v>3</v>
      </c>
      <c r="AX79">
        <v>3</v>
      </c>
      <c r="AY79">
        <v>3</v>
      </c>
      <c r="AZ79">
        <v>2</v>
      </c>
      <c r="BA79">
        <v>0</v>
      </c>
      <c r="BB79">
        <v>3</v>
      </c>
      <c r="BC79">
        <v>3</v>
      </c>
      <c r="BD7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55</v>
      </c>
      <c r="BE79">
        <v>2</v>
      </c>
      <c r="BF79">
        <v>1</v>
      </c>
      <c r="BG79">
        <v>1</v>
      </c>
      <c r="BH79">
        <v>1</v>
      </c>
      <c r="BI79">
        <v>3</v>
      </c>
      <c r="BJ79">
        <v>3</v>
      </c>
      <c r="BK79">
        <v>2</v>
      </c>
      <c r="BL79">
        <v>3</v>
      </c>
      <c r="BM79">
        <v>3</v>
      </c>
      <c r="BN79">
        <v>2</v>
      </c>
      <c r="BO79">
        <v>2</v>
      </c>
      <c r="BP79">
        <v>0</v>
      </c>
      <c r="BQ79">
        <v>2</v>
      </c>
      <c r="BR79">
        <v>2</v>
      </c>
      <c r="BS79">
        <v>2</v>
      </c>
      <c r="BT79">
        <v>1</v>
      </c>
      <c r="BU79">
        <v>2</v>
      </c>
      <c r="BV79">
        <v>0</v>
      </c>
      <c r="BW79">
        <v>0</v>
      </c>
      <c r="BX79">
        <v>1</v>
      </c>
      <c r="BY79">
        <v>0</v>
      </c>
      <c r="BZ79">
        <v>3</v>
      </c>
      <c r="CA79">
        <v>3</v>
      </c>
      <c r="CB79" s="1">
        <f>SUM(BE79:BV79,_2022___Atividade_física__sintomas_de_ansiedade_e_depressão_e_qualidade_de_vida_e[[#This Row],[18 considerar essa]:[_20]])</f>
        <v>38</v>
      </c>
      <c r="CC79">
        <v>4</v>
      </c>
      <c r="CD79">
        <v>2</v>
      </c>
      <c r="CE79">
        <v>1</v>
      </c>
      <c r="CF79">
        <v>2</v>
      </c>
      <c r="CG79">
        <v>2</v>
      </c>
      <c r="CH79">
        <v>3</v>
      </c>
      <c r="CI79">
        <v>3</v>
      </c>
      <c r="CJ79">
        <v>3</v>
      </c>
      <c r="CK79">
        <v>2</v>
      </c>
      <c r="CL79">
        <v>2</v>
      </c>
      <c r="CM79">
        <v>2</v>
      </c>
      <c r="CN79">
        <v>3</v>
      </c>
      <c r="CO79">
        <v>1</v>
      </c>
      <c r="CP79">
        <v>1</v>
      </c>
      <c r="CQ79">
        <v>1</v>
      </c>
      <c r="CR79">
        <v>1</v>
      </c>
      <c r="CS79">
        <v>1</v>
      </c>
      <c r="CT79">
        <v>1</v>
      </c>
      <c r="CU79">
        <v>1</v>
      </c>
      <c r="CV79">
        <v>3</v>
      </c>
      <c r="CW79">
        <v>3</v>
      </c>
      <c r="CX79">
        <v>3</v>
      </c>
      <c r="CY79">
        <v>5</v>
      </c>
      <c r="CZ79">
        <v>2</v>
      </c>
      <c r="DA79">
        <v>2</v>
      </c>
      <c r="DB79">
        <v>4</v>
      </c>
      <c r="DC79">
        <v>6</v>
      </c>
      <c r="DD79">
        <v>2</v>
      </c>
      <c r="DE79">
        <v>2</v>
      </c>
      <c r="DF79">
        <v>5</v>
      </c>
      <c r="DG79">
        <v>1</v>
      </c>
      <c r="DH79">
        <v>1</v>
      </c>
      <c r="DI79">
        <v>2</v>
      </c>
      <c r="DJ79">
        <v>5</v>
      </c>
      <c r="DK79">
        <v>1</v>
      </c>
      <c r="DL79">
        <v>5</v>
      </c>
      <c r="DM79">
        <f>IF(CC79=1,5,IF(CC79=2,4.4,IF(CC79=3,3.4,IF(CC79=4,2,IF(CC79=5,1,IF(CC79&gt;5,"Inválido",0))))))</f>
        <v>2</v>
      </c>
      <c r="DN79">
        <f>IF(CD79&gt;5,"Inválido",CD79)</f>
        <v>2</v>
      </c>
      <c r="DO79" s="7">
        <f>IF(CE79&gt;3,"Inválido",CE79)</f>
        <v>1</v>
      </c>
      <c r="DP79" s="7">
        <f>IF(CF79&gt;3,"Inválido",CF79)</f>
        <v>2</v>
      </c>
      <c r="DQ79" s="6">
        <f>IF(CG79&gt;3,"Inválido",CG79)</f>
        <v>2</v>
      </c>
      <c r="DR79" s="6">
        <f>IF(CH79&gt;3,"Inválido",CH79)</f>
        <v>3</v>
      </c>
      <c r="DS79" s="6">
        <f>IF(CI79&gt;3,"Inválido",CI79)</f>
        <v>3</v>
      </c>
      <c r="DT79" s="6">
        <f>IF(CJ79&gt;3,"Inválido",CJ79)</f>
        <v>3</v>
      </c>
      <c r="DU79" s="6">
        <f>IF(CK79&gt;3,"Inválido",CK79)</f>
        <v>2</v>
      </c>
      <c r="DV79" s="6">
        <f>IF(CL79&gt;3,"Inválido",CL79)</f>
        <v>2</v>
      </c>
      <c r="DW79" s="6">
        <f>IF(CM79&gt;3,"Inválido",CM79)</f>
        <v>2</v>
      </c>
      <c r="DX79" s="6">
        <f>IF(CN79&gt;3,"Inválido",CN79)</f>
        <v>3</v>
      </c>
      <c r="DY79" s="8">
        <f>IF(CO79&gt;5, "INVALIDO",CO79)</f>
        <v>1</v>
      </c>
      <c r="DZ79" s="8">
        <f>IF(CP79&gt;5, "INVALIDO",CP79)</f>
        <v>1</v>
      </c>
      <c r="EA79" s="8">
        <f>IF(CQ79&gt;5, "INVALIDO",CQ79)</f>
        <v>1</v>
      </c>
      <c r="EB79" s="8">
        <f>IF(CR79&gt;5, "INVALIDO",CR79)</f>
        <v>1</v>
      </c>
      <c r="EC79" s="7">
        <f>IF(CR79&gt;5, "INVALIDO",CR79)</f>
        <v>1</v>
      </c>
      <c r="ED7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9">
        <f>IF(CC79=1,5,IF(CC79=2,4,IF(CC79=3,3,IF(CC79=4,2,IF(CC79=5,1,IF(CC79&gt;5,"Inválido",0))))))</f>
        <v>2</v>
      </c>
      <c r="EG79">
        <f>IF(CW79=1,6,IF(CW79=2,5.4,IF(CW79=3,4.2,IF(CW79=4,3.1,IF(CW79=5,2.2,IF(CW79=6,1,IF(CW79&gt;6,"Inválido",0)))))))</f>
        <v>4.2</v>
      </c>
      <c r="EH79">
        <f>IF(AND(CX79=1,CW79=1),6,IF(AND(CX79=1,CW79&lt;7),5,IF(AND(CX79&gt;1,CW79=1),"Inválido",IF(AND(CX79=2,CW79&lt;7),4,IF(AND(CX79=3,CW79&lt;7),3,IF(AND(CX79=4,CW79&lt;7),2,IF(AND(CX79=5,CW79&lt;7),1,0)))))))</f>
        <v>3</v>
      </c>
      <c r="EI79">
        <f>IF(CV79=1,6,IF(CV79=2,5,IF(CV79=3,3,IF(CV79=4,3,IF(CV79=5,2,IF(CV79=6,1,IF(CV79&gt;6,"iNVÁLIDO",0)))))))</f>
        <v>3</v>
      </c>
      <c r="EJ79" s="7">
        <f>IF(CZ79&gt;6,"Inválido",CZ79)</f>
        <v>2</v>
      </c>
      <c r="EK79" s="7">
        <f>IF(DA79&gt;6,"Inválido",DA79)</f>
        <v>2</v>
      </c>
      <c r="EL79">
        <f>IF(DB79=1,6,IF(DB79=2,5,IF(DB79=3,3,IF(DB79=4,3,IF(DB79=5,2,IF(DB79=6,1,IF(DB79&gt;6,"iNVÁLIDO",0)))))))</f>
        <v>3</v>
      </c>
      <c r="EM79">
        <f>IF(DC79=1,6,IF(DC79=2,5,IF(DC79=3,3,IF(DC79=4,3,IF(DC79=5,2,IF(DC79=6,1,IF(DC79&gt;6,"iNVÁLIDO",0)))))))</f>
        <v>1</v>
      </c>
      <c r="EN79" s="7">
        <f>IF(DD79&gt;6,"Inválido",DD79)</f>
        <v>2</v>
      </c>
      <c r="EO79">
        <f>IF(DE79&gt;6,"Inválido",DE79)</f>
        <v>2</v>
      </c>
      <c r="EP79">
        <f>IF(DF79=1,6,IF(DF79=2,5,IF(DF79=3,3,IF(DF79=4,3,IF(DF79=5,2,IF(DF79=6,1,IF(DF79&gt;6,"iNVÁLIDO",0)))))))</f>
        <v>2</v>
      </c>
      <c r="EQ79" s="7">
        <f>IF(DG79&gt;6,"Inválido",DG79)</f>
        <v>1</v>
      </c>
      <c r="ER79">
        <f>IF(DH79&gt;5,"Inválido",DH79)</f>
        <v>1</v>
      </c>
      <c r="ES79">
        <f>IF(DI79&gt;5,"Inválido",DI79)</f>
        <v>2</v>
      </c>
      <c r="ET79">
        <f>IF(DJ79=1,5,IF(DJ79=2,4,IF(DJ79=3,3,IF(DJ79=4,2,IF(DJ79=5,1,IF(DJ79&gt;5,"Inválido",0))))))</f>
        <v>1</v>
      </c>
      <c r="EU79">
        <f>IF(DK79&gt;5,"Inválido",DK79)</f>
        <v>1</v>
      </c>
      <c r="EV79">
        <f>IF(DL79=1,5,IF(DL79=2,4,IF(DL79=3,3,IF(DL79=4,2,IF(DL79=5,1,IF(DL79&gt;5,"Inválido",0))))))</f>
        <v>1</v>
      </c>
      <c r="EW79" s="7">
        <f>SUM(DO79,DP79,DQ79,DR79,DS79,DT79,DU79,DV79,DW79,DX79)</f>
        <v>23</v>
      </c>
      <c r="EX79" s="7">
        <f>(EW79-10)/20*100</f>
        <v>65</v>
      </c>
      <c r="EY79">
        <f>SUM(DY79,DZ79,EA79,EB79)</f>
        <v>4</v>
      </c>
      <c r="EZ79">
        <f>(_2022___Atividade_física__sintomas_de_ansiedade_e_depressão_e_qualidade_de_vida_e[[#This Row],[Aspecto físico]]-4)/4*100</f>
        <v>0</v>
      </c>
      <c r="FA79">
        <f>SUM(EG79,EH79)</f>
        <v>7.2</v>
      </c>
      <c r="FB79">
        <f>(FA79-2)/10*100</f>
        <v>52</v>
      </c>
      <c r="FC79">
        <f>SUM(DM79,ES79,ET79,EU79,EV79)</f>
        <v>7</v>
      </c>
      <c r="FD79" s="7">
        <f>(FC79-5)/20*100</f>
        <v>10</v>
      </c>
      <c r="FE79">
        <f>SUM(EI79,EM79,EO79,EQ79)</f>
        <v>7</v>
      </c>
      <c r="FF79" s="7">
        <f>(FE79-4)/20*100</f>
        <v>15</v>
      </c>
      <c r="FG79">
        <f>SUM(EF79,ER79)</f>
        <v>3</v>
      </c>
      <c r="FH79">
        <f>(FG79-2)/8*100</f>
        <v>12.5</v>
      </c>
      <c r="FI79">
        <f>SUM(EC79,ED79,EE79)</f>
        <v>3</v>
      </c>
      <c r="FJ79" s="7">
        <f>(FI79-3)/3*100</f>
        <v>0</v>
      </c>
      <c r="FK79">
        <f>SUM(EJ79,EK79,EL79,EN79,EP79)</f>
        <v>11</v>
      </c>
      <c r="FL79">
        <f>(FK79-5)/25*100</f>
        <v>24</v>
      </c>
      <c r="FM79">
        <f t="shared" si="3"/>
        <v>2</v>
      </c>
      <c r="FN79" s="7">
        <f t="shared" si="4"/>
        <v>31.75</v>
      </c>
      <c r="FO79" s="7">
        <f t="shared" si="5"/>
        <v>12.875</v>
      </c>
    </row>
    <row r="80" spans="1:171" ht="15" thickBot="1" x14ac:dyDescent="0.35">
      <c r="A80" t="s">
        <v>390</v>
      </c>
      <c r="B80" t="s">
        <v>391</v>
      </c>
      <c r="C80" t="s">
        <v>68</v>
      </c>
      <c r="D80" s="5">
        <v>36700</v>
      </c>
      <c r="E80" s="5">
        <v>44682</v>
      </c>
      <c r="F80" s="1">
        <f>DATEDIF(D79,E79,"Y")</f>
        <v>23</v>
      </c>
      <c r="G80">
        <v>2</v>
      </c>
      <c r="H80">
        <v>1</v>
      </c>
      <c r="I80" t="s">
        <v>108</v>
      </c>
      <c r="J80">
        <v>1</v>
      </c>
      <c r="K80">
        <v>1</v>
      </c>
      <c r="L80" t="s">
        <v>100</v>
      </c>
      <c r="M80" s="1">
        <v>1</v>
      </c>
      <c r="N80">
        <v>1</v>
      </c>
      <c r="O80">
        <v>1</v>
      </c>
      <c r="P80" t="s">
        <v>392</v>
      </c>
      <c r="Q80" s="16">
        <v>1</v>
      </c>
      <c r="R80">
        <v>2</v>
      </c>
      <c r="S80">
        <v>2</v>
      </c>
      <c r="T80">
        <v>2</v>
      </c>
      <c r="U80" t="s">
        <v>86</v>
      </c>
      <c r="V80">
        <v>0</v>
      </c>
      <c r="W80">
        <v>0</v>
      </c>
      <c r="X8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80">
        <v>0</v>
      </c>
      <c r="Z80">
        <v>0</v>
      </c>
      <c r="AA8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80">
        <v>0</v>
      </c>
      <c r="AC80">
        <v>0</v>
      </c>
      <c r="AD8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0">
        <v>8</v>
      </c>
      <c r="AF80">
        <v>4</v>
      </c>
      <c r="AG80" s="1">
        <f>AVERAGE(_2022___Atividade_física__sintomas_de_ansiedade_e_depressão_e_qualidade_de_vida_e[[#This Row],[a.	Quantas horas no total você gasta sentado durante um dia de semana? ]:[b.	Quantas horas no total você gasta sentado durante um dia de fim de semana?]])</f>
        <v>6</v>
      </c>
      <c r="AH80" s="1">
        <f>_2022___Atividade_física__sintomas_de_ansiedade_e_depressão_e_qualidade_de_vida_e[[#This Row],[AFV por semana]]+_2022___Atividade_física__sintomas_de_ansiedade_e_depressão_e_qualidade_de_vida_e[[#This Row],[Média AFM na semana]]</f>
        <v>0</v>
      </c>
      <c r="AI80">
        <v>0</v>
      </c>
      <c r="AJ80">
        <v>2</v>
      </c>
      <c r="AK80">
        <v>0</v>
      </c>
      <c r="AL80">
        <v>1</v>
      </c>
      <c r="AM80">
        <v>1</v>
      </c>
      <c r="AN80">
        <v>0</v>
      </c>
      <c r="AO80">
        <v>0</v>
      </c>
      <c r="AP80">
        <v>1</v>
      </c>
      <c r="AQ80">
        <v>0</v>
      </c>
      <c r="AR80">
        <v>2</v>
      </c>
      <c r="AS80">
        <v>0</v>
      </c>
      <c r="AT80">
        <v>1</v>
      </c>
      <c r="AU80">
        <v>0</v>
      </c>
      <c r="AV80">
        <v>0</v>
      </c>
      <c r="AW80">
        <v>2</v>
      </c>
      <c r="AX80">
        <v>0</v>
      </c>
      <c r="AY80">
        <v>0</v>
      </c>
      <c r="AZ80">
        <v>0</v>
      </c>
      <c r="BA80">
        <v>0</v>
      </c>
      <c r="BB80">
        <v>0</v>
      </c>
      <c r="BC80">
        <v>1</v>
      </c>
      <c r="BD8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80">
        <v>0</v>
      </c>
      <c r="BF80">
        <v>0</v>
      </c>
      <c r="BG80">
        <v>0</v>
      </c>
      <c r="BH80">
        <v>0</v>
      </c>
      <c r="BI80">
        <v>0</v>
      </c>
      <c r="BJ80">
        <v>0</v>
      </c>
      <c r="BK80">
        <v>0</v>
      </c>
      <c r="BL80">
        <v>2</v>
      </c>
      <c r="BM80">
        <v>0</v>
      </c>
      <c r="BN80">
        <v>0</v>
      </c>
      <c r="BO80">
        <v>1</v>
      </c>
      <c r="BP80">
        <v>2</v>
      </c>
      <c r="BQ80">
        <v>0</v>
      </c>
      <c r="BR80">
        <v>0</v>
      </c>
      <c r="BS80">
        <v>1</v>
      </c>
      <c r="BT80">
        <v>0</v>
      </c>
      <c r="BU80">
        <v>1</v>
      </c>
      <c r="BV80">
        <v>1</v>
      </c>
      <c r="BW80">
        <v>1</v>
      </c>
      <c r="BX80">
        <v>2</v>
      </c>
      <c r="BY80">
        <f>_2022___Atividade_física__sintomas_de_ansiedade_e_depressão_e_qualidade_de_vida_e[[#This Row],[_18]]</f>
        <v>1</v>
      </c>
      <c r="BZ80">
        <v>0</v>
      </c>
      <c r="CA80">
        <v>1</v>
      </c>
      <c r="CB80" s="1">
        <f>SUM(BE80:BV80,_2022___Atividade_física__sintomas_de_ansiedade_e_depressão_e_qualidade_de_vida_e[[#This Row],[18 considerar essa]:[_20]])</f>
        <v>10</v>
      </c>
      <c r="CC80">
        <v>3</v>
      </c>
      <c r="CD80">
        <v>1</v>
      </c>
      <c r="CE80">
        <v>1</v>
      </c>
      <c r="CF80">
        <v>2</v>
      </c>
      <c r="CG80">
        <v>2</v>
      </c>
      <c r="CH80">
        <v>1</v>
      </c>
      <c r="CI80">
        <v>1</v>
      </c>
      <c r="CJ80">
        <v>3</v>
      </c>
      <c r="CK80">
        <v>1</v>
      </c>
      <c r="CL80">
        <v>1</v>
      </c>
      <c r="CM80">
        <v>1</v>
      </c>
      <c r="CN80">
        <v>3</v>
      </c>
      <c r="CO80">
        <v>2</v>
      </c>
      <c r="CP80">
        <v>2</v>
      </c>
      <c r="CQ80">
        <v>2</v>
      </c>
      <c r="CR80">
        <v>2</v>
      </c>
      <c r="CS80">
        <v>2</v>
      </c>
      <c r="CT80">
        <v>2</v>
      </c>
      <c r="CU80">
        <v>2</v>
      </c>
      <c r="CV80">
        <v>1</v>
      </c>
      <c r="CW80">
        <v>3</v>
      </c>
      <c r="CX80">
        <v>1</v>
      </c>
      <c r="CY80">
        <v>3</v>
      </c>
      <c r="CZ80">
        <v>3</v>
      </c>
      <c r="DA80">
        <v>6</v>
      </c>
      <c r="DB80">
        <v>4</v>
      </c>
      <c r="DC80">
        <v>4</v>
      </c>
      <c r="DD80">
        <v>6</v>
      </c>
      <c r="DE80">
        <v>5</v>
      </c>
      <c r="DF80">
        <v>1</v>
      </c>
      <c r="DG80">
        <v>3</v>
      </c>
      <c r="DH80">
        <v>5</v>
      </c>
      <c r="DI80">
        <v>5</v>
      </c>
      <c r="DJ80">
        <v>4</v>
      </c>
      <c r="DK80">
        <v>3</v>
      </c>
      <c r="DL80">
        <v>3</v>
      </c>
      <c r="DM80">
        <f>IF(CC80=1,5,IF(CC80=2,4.4,IF(CC80=3,3.4,IF(CC80=4,2,IF(CC80=5,1,IF(CC80&gt;5,"Inválido",0))))))</f>
        <v>3.4</v>
      </c>
      <c r="DN80">
        <f>IF(CD80&gt;5,"Inválido",CD80)</f>
        <v>1</v>
      </c>
      <c r="DO80" s="7">
        <f>IF(CE80&gt;3,"Inválido",CE80)</f>
        <v>1</v>
      </c>
      <c r="DP80" s="7">
        <f>IF(CF80&gt;3,"Inválido",CF80)</f>
        <v>2</v>
      </c>
      <c r="DQ80" s="6">
        <f>IF(CG80&gt;3,"Inválido",CG80)</f>
        <v>2</v>
      </c>
      <c r="DR80" s="6">
        <f>IF(CH80&gt;3,"Inválido",CH80)</f>
        <v>1</v>
      </c>
      <c r="DS80" s="6">
        <f>IF(CI80&gt;3,"Inválido",CI80)</f>
        <v>1</v>
      </c>
      <c r="DT80" s="6">
        <f>IF(CJ80&gt;3,"Inválido",CJ80)</f>
        <v>3</v>
      </c>
      <c r="DU80" s="6">
        <f>IF(CK80&gt;3,"Inválido",CK80)</f>
        <v>1</v>
      </c>
      <c r="DV80" s="6">
        <f>IF(CL80&gt;3,"Inválido",CL80)</f>
        <v>1</v>
      </c>
      <c r="DW80" s="6">
        <f>IF(CM80&gt;3,"Inválido",CM80)</f>
        <v>1</v>
      </c>
      <c r="DX80" s="6">
        <f>IF(CN80&gt;3,"Inválido",CN80)</f>
        <v>3</v>
      </c>
      <c r="DY80" s="8">
        <f>IF(CO80&gt;5, "INVALIDO",CO80)</f>
        <v>2</v>
      </c>
      <c r="DZ80" s="8">
        <f>IF(CP80&gt;5, "INVALIDO",CP80)</f>
        <v>2</v>
      </c>
      <c r="EA80" s="8">
        <f>IF(CQ80&gt;5, "INVALIDO",CQ80)</f>
        <v>2</v>
      </c>
      <c r="EB80" s="8">
        <f>IF(CR80&gt;5, "INVALIDO",CR80)</f>
        <v>2</v>
      </c>
      <c r="EC80" s="7">
        <f>IF(CR80&gt;5, "INVALIDO",CR80)</f>
        <v>2</v>
      </c>
      <c r="ED8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8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0">
        <f>IF(CC80=1,5,IF(CC80=2,4,IF(CC80=3,3,IF(CC80=4,2,IF(CC80=5,1,IF(CC80&gt;5,"Inválido",0))))))</f>
        <v>3</v>
      </c>
      <c r="EG80">
        <f>IF(CW80=1,6,IF(CW80=2,5.4,IF(CW80=3,4.2,IF(CW80=4,3.1,IF(CW80=5,2.2,IF(CW80=6,1,IF(CW80&gt;6,"Inválido",0)))))))</f>
        <v>4.2</v>
      </c>
      <c r="EH80">
        <f>IF(AND(CX80=1,CW80=1),6,IF(AND(CX80=1,CW80&lt;7),5,IF(AND(CX80&gt;1,CW80=1),"Inválido",IF(AND(CX80=2,CW80&lt;7),4,IF(AND(CX80=3,CW80&lt;7),3,IF(AND(CX80=4,CW80&lt;7),2,IF(AND(CX80=5,CW80&lt;7),1,0)))))))</f>
        <v>5</v>
      </c>
      <c r="EI80">
        <f>IF(CV80=1,6,IF(CV80=2,5,IF(CV80=3,3,IF(CV80=4,3,IF(CV80=5,2,IF(CV80=6,1,IF(CV80&gt;6,"iNVÁLIDO",0)))))))</f>
        <v>6</v>
      </c>
      <c r="EJ80" s="7">
        <f>IF(CZ80&gt;6,"Inválido",CZ80)</f>
        <v>3</v>
      </c>
      <c r="EK80" s="7">
        <f>IF(DA80&gt;6,"Inválido",DA80)</f>
        <v>6</v>
      </c>
      <c r="EL80">
        <f>IF(DB80=1,6,IF(DB80=2,5,IF(DB80=3,3,IF(DB80=4,3,IF(DB80=5,2,IF(DB80=6,1,IF(DB80&gt;6,"iNVÁLIDO",0)))))))</f>
        <v>3</v>
      </c>
      <c r="EM80">
        <f>IF(DC80=1,6,IF(DC80=2,5,IF(DC80=3,3,IF(DC80=4,3,IF(DC80=5,2,IF(DC80=6,1,IF(DC80&gt;6,"iNVÁLIDO",0)))))))</f>
        <v>3</v>
      </c>
      <c r="EN80" s="7">
        <f>IF(DD80&gt;6,"Inválido",DD80)</f>
        <v>6</v>
      </c>
      <c r="EO80">
        <f>IF(DE80&gt;6,"Inválido",DE80)</f>
        <v>5</v>
      </c>
      <c r="EP80">
        <f>IF(DF80=1,6,IF(DF80=2,5,IF(DF80=3,3,IF(DF80=4,3,IF(DF80=5,2,IF(DF80=6,1,IF(DF80&gt;6,"iNVÁLIDO",0)))))))</f>
        <v>6</v>
      </c>
      <c r="EQ80" s="7">
        <f>IF(DG80&gt;6,"Inválido",DG80)</f>
        <v>3</v>
      </c>
      <c r="ER80">
        <f>IF(DH80&gt;5,"Inválido",DH80)</f>
        <v>5</v>
      </c>
      <c r="ES80">
        <f>IF(DI80&gt;5,"Inválido",DI80)</f>
        <v>5</v>
      </c>
      <c r="ET80">
        <f>IF(DJ80=1,5,IF(DJ80=2,4,IF(DJ80=3,3,IF(DJ80=4,2,IF(DJ80=5,1,IF(DJ80&gt;5,"Inválido",0))))))</f>
        <v>2</v>
      </c>
      <c r="EU80">
        <f>IF(DK80&gt;5,"Inválido",DK80)</f>
        <v>3</v>
      </c>
      <c r="EV80">
        <f>IF(DL80=1,5,IF(DL80=2,4,IF(DL80=3,3,IF(DL80=4,2,IF(DL80=5,1,IF(DL80&gt;5,"Inválido",0))))))</f>
        <v>3</v>
      </c>
      <c r="EW80" s="7">
        <f>SUM(DO80,DP80,DQ80,DR80,DS80,DT80,DU80,DV80,DW80,DX80)</f>
        <v>16</v>
      </c>
      <c r="EX80" s="7">
        <f>(EW80-10)/20*100</f>
        <v>30</v>
      </c>
      <c r="EY80">
        <f>SUM(DY80,DZ80,EA80,EB80)</f>
        <v>8</v>
      </c>
      <c r="EZ80">
        <f>(_2022___Atividade_física__sintomas_de_ansiedade_e_depressão_e_qualidade_de_vida_e[[#This Row],[Aspecto físico]]-4)/4*100</f>
        <v>100</v>
      </c>
      <c r="FA80">
        <f>SUM(EG80,EH80)</f>
        <v>9.1999999999999993</v>
      </c>
      <c r="FB80">
        <f>(FA80-2)/10*100</f>
        <v>72</v>
      </c>
      <c r="FC80">
        <f>SUM(DM80,ES80,ET80,EU80,EV80)</f>
        <v>16.399999999999999</v>
      </c>
      <c r="FD80" s="7">
        <f>(FC80-5)/20*100</f>
        <v>56.999999999999993</v>
      </c>
      <c r="FE80">
        <f>SUM(EI80,EM80,EO80,EQ80)</f>
        <v>17</v>
      </c>
      <c r="FF80" s="7">
        <f>(FE80-4)/20*100</f>
        <v>65</v>
      </c>
      <c r="FG80">
        <f>SUM(EF80,ER80)</f>
        <v>8</v>
      </c>
      <c r="FH80">
        <f>(FG80-2)/8*100</f>
        <v>75</v>
      </c>
      <c r="FI80">
        <f>SUM(EC80,ED80,EE80)</f>
        <v>6</v>
      </c>
      <c r="FJ80" s="7">
        <f>(FI80-3)/3*100</f>
        <v>100</v>
      </c>
      <c r="FK80">
        <f>SUM(EJ80,EK80,EL80,EN80,EP80)</f>
        <v>24</v>
      </c>
      <c r="FL80">
        <f>(FK80-5)/25*100</f>
        <v>76</v>
      </c>
      <c r="FM80">
        <f t="shared" si="3"/>
        <v>1</v>
      </c>
      <c r="FN80" s="7">
        <f t="shared" si="4"/>
        <v>64.75</v>
      </c>
      <c r="FO80" s="7">
        <f t="shared" si="5"/>
        <v>79</v>
      </c>
    </row>
    <row r="81" spans="1:171" ht="15" thickBot="1" x14ac:dyDescent="0.35">
      <c r="A81" t="s">
        <v>403</v>
      </c>
      <c r="B81" t="s">
        <v>404</v>
      </c>
      <c r="C81" t="s">
        <v>68</v>
      </c>
      <c r="D81" s="5">
        <v>36306</v>
      </c>
      <c r="E81" s="5">
        <v>44682</v>
      </c>
      <c r="F81" s="1">
        <f>DATEDIF(D80,E80,"Y")</f>
        <v>21</v>
      </c>
      <c r="G81">
        <v>2</v>
      </c>
      <c r="H81">
        <v>1</v>
      </c>
      <c r="I81" t="s">
        <v>108</v>
      </c>
      <c r="J81">
        <v>7</v>
      </c>
      <c r="K81">
        <v>1</v>
      </c>
      <c r="L81" t="s">
        <v>100</v>
      </c>
      <c r="M81" s="1">
        <v>1</v>
      </c>
      <c r="N81">
        <v>2</v>
      </c>
      <c r="O81">
        <v>1</v>
      </c>
      <c r="P81" t="s">
        <v>392</v>
      </c>
      <c r="Q81" s="16">
        <v>2</v>
      </c>
      <c r="R81">
        <v>1</v>
      </c>
      <c r="S81">
        <v>2</v>
      </c>
      <c r="T81">
        <v>1</v>
      </c>
      <c r="U81" t="s">
        <v>115</v>
      </c>
      <c r="V81">
        <v>6</v>
      </c>
      <c r="W81">
        <v>29</v>
      </c>
      <c r="X8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174</v>
      </c>
      <c r="Y81">
        <v>0</v>
      </c>
      <c r="Z81">
        <v>0</v>
      </c>
      <c r="AA8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81">
        <v>0</v>
      </c>
      <c r="AC81">
        <v>0</v>
      </c>
      <c r="AD8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1">
        <v>8</v>
      </c>
      <c r="AF81">
        <v>12</v>
      </c>
      <c r="AG81" s="1">
        <f>AVERAGE(_2022___Atividade_física__sintomas_de_ansiedade_e_depressão_e_qualidade_de_vida_e[[#This Row],[a.	Quantas horas no total você gasta sentado durante um dia de semana? ]:[b.	Quantas horas no total você gasta sentado durante um dia de fim de semana?]])</f>
        <v>10</v>
      </c>
      <c r="AH81" s="1">
        <f>_2022___Atividade_física__sintomas_de_ansiedade_e_depressão_e_qualidade_de_vida_e[[#This Row],[AFV por semana]]+_2022___Atividade_física__sintomas_de_ansiedade_e_depressão_e_qualidade_de_vida_e[[#This Row],[Média AFM na semana]]</f>
        <v>0</v>
      </c>
      <c r="AI81">
        <v>0</v>
      </c>
      <c r="AJ81">
        <v>1</v>
      </c>
      <c r="AK81">
        <v>1</v>
      </c>
      <c r="AL81">
        <v>3</v>
      </c>
      <c r="AM81">
        <v>3</v>
      </c>
      <c r="AN81">
        <v>2</v>
      </c>
      <c r="AO81">
        <v>2</v>
      </c>
      <c r="AP81">
        <v>1</v>
      </c>
      <c r="AQ81">
        <v>2</v>
      </c>
      <c r="AR81">
        <v>3</v>
      </c>
      <c r="AS81">
        <v>2</v>
      </c>
      <c r="AT81">
        <v>1</v>
      </c>
      <c r="AU81">
        <v>1</v>
      </c>
      <c r="AV81">
        <v>2</v>
      </c>
      <c r="AW81">
        <v>2</v>
      </c>
      <c r="AX81">
        <v>3</v>
      </c>
      <c r="AY81">
        <v>3</v>
      </c>
      <c r="AZ81">
        <v>1</v>
      </c>
      <c r="BA81">
        <v>0</v>
      </c>
      <c r="BB81">
        <v>0</v>
      </c>
      <c r="BC81">
        <v>0</v>
      </c>
      <c r="BD8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81">
        <v>2</v>
      </c>
      <c r="BF81">
        <v>2</v>
      </c>
      <c r="BG81">
        <v>1</v>
      </c>
      <c r="BH81">
        <v>2</v>
      </c>
      <c r="BI81">
        <v>2</v>
      </c>
      <c r="BJ81">
        <v>0</v>
      </c>
      <c r="BK81">
        <v>1</v>
      </c>
      <c r="BL81">
        <v>1</v>
      </c>
      <c r="BM81">
        <v>0</v>
      </c>
      <c r="BN81">
        <v>2</v>
      </c>
      <c r="BO81">
        <v>3</v>
      </c>
      <c r="BP81">
        <v>1</v>
      </c>
      <c r="BQ81">
        <v>2</v>
      </c>
      <c r="BR81">
        <v>1</v>
      </c>
      <c r="BS81">
        <v>0</v>
      </c>
      <c r="BT81">
        <v>0</v>
      </c>
      <c r="BU81">
        <v>1</v>
      </c>
      <c r="BV81">
        <v>0</v>
      </c>
      <c r="BW81">
        <v>0</v>
      </c>
      <c r="BX81">
        <v>2</v>
      </c>
      <c r="BY81">
        <f>_2022___Atividade_física__sintomas_de_ansiedade_e_depressão_e_qualidade_de_vida_e[[#This Row],[_18]]</f>
        <v>0</v>
      </c>
      <c r="BZ81">
        <v>1</v>
      </c>
      <c r="CA81">
        <v>1</v>
      </c>
      <c r="CB81" s="1">
        <f>SUM(BE81:BV81,_2022___Atividade_física__sintomas_de_ansiedade_e_depressão_e_qualidade_de_vida_e[[#This Row],[18 considerar essa]:[_20]])</f>
        <v>23</v>
      </c>
      <c r="CC81">
        <v>4</v>
      </c>
      <c r="CD81">
        <v>4</v>
      </c>
      <c r="CE81">
        <v>1</v>
      </c>
      <c r="CF81">
        <v>2</v>
      </c>
      <c r="CG81">
        <v>3</v>
      </c>
      <c r="CH81">
        <v>2</v>
      </c>
      <c r="CI81">
        <v>3</v>
      </c>
      <c r="CJ81">
        <v>2</v>
      </c>
      <c r="CK81">
        <v>2</v>
      </c>
      <c r="CL81">
        <v>1</v>
      </c>
      <c r="CM81">
        <v>2</v>
      </c>
      <c r="CN81">
        <v>3</v>
      </c>
      <c r="CO81">
        <v>1</v>
      </c>
      <c r="CP81">
        <v>1</v>
      </c>
      <c r="CQ81">
        <v>1</v>
      </c>
      <c r="CR81">
        <v>1</v>
      </c>
      <c r="CS81">
        <v>1</v>
      </c>
      <c r="CT81">
        <v>1</v>
      </c>
      <c r="CU81">
        <v>1</v>
      </c>
      <c r="CV81">
        <v>4</v>
      </c>
      <c r="CW81">
        <v>3</v>
      </c>
      <c r="CX81">
        <v>3</v>
      </c>
      <c r="CY81">
        <v>4</v>
      </c>
      <c r="CZ81">
        <v>2</v>
      </c>
      <c r="DA81">
        <v>2</v>
      </c>
      <c r="DB81">
        <v>5</v>
      </c>
      <c r="DC81">
        <v>5</v>
      </c>
      <c r="DD81">
        <v>2</v>
      </c>
      <c r="DE81">
        <v>2</v>
      </c>
      <c r="DF81">
        <v>5</v>
      </c>
      <c r="DG81">
        <v>2</v>
      </c>
      <c r="DH81">
        <v>3</v>
      </c>
      <c r="DI81">
        <v>2</v>
      </c>
      <c r="DJ81">
        <v>4</v>
      </c>
      <c r="DK81">
        <v>3</v>
      </c>
      <c r="DL81">
        <v>5</v>
      </c>
      <c r="DM81">
        <f>IF(CC81=1,5,IF(CC81=2,4.4,IF(CC81=3,3.4,IF(CC81=4,2,IF(CC81=5,1,IF(CC81&gt;5,"Inválido",0))))))</f>
        <v>2</v>
      </c>
      <c r="DN81">
        <f>IF(CD81&gt;5,"Inválido",CD81)</f>
        <v>4</v>
      </c>
      <c r="DO81" s="7">
        <f>IF(CE81&gt;3,"Inválido",CE81)</f>
        <v>1</v>
      </c>
      <c r="DP81" s="7">
        <f>IF(CF81&gt;3,"Inválido",CF81)</f>
        <v>2</v>
      </c>
      <c r="DQ81" s="6">
        <f>IF(CG81&gt;3,"Inválido",CG81)</f>
        <v>3</v>
      </c>
      <c r="DR81" s="6">
        <f>IF(CH81&gt;3,"Inválido",CH81)</f>
        <v>2</v>
      </c>
      <c r="DS81" s="6">
        <f>IF(CI81&gt;3,"Inválido",CI81)</f>
        <v>3</v>
      </c>
      <c r="DT81" s="6">
        <f>IF(CJ81&gt;3,"Inválido",CJ81)</f>
        <v>2</v>
      </c>
      <c r="DU81" s="6">
        <f>IF(CK81&gt;3,"Inválido",CK81)</f>
        <v>2</v>
      </c>
      <c r="DV81" s="6">
        <f>IF(CL81&gt;3,"Inválido",CL81)</f>
        <v>1</v>
      </c>
      <c r="DW81" s="6">
        <f>IF(CM81&gt;3,"Inválido",CM81)</f>
        <v>2</v>
      </c>
      <c r="DX81" s="6">
        <f>IF(CN81&gt;3,"Inválido",CN81)</f>
        <v>3</v>
      </c>
      <c r="DY81" s="8">
        <f>IF(CO81&gt;5, "INVALIDO",CO81)</f>
        <v>1</v>
      </c>
      <c r="DZ81" s="8">
        <f>IF(CP81&gt;5, "INVALIDO",CP81)</f>
        <v>1</v>
      </c>
      <c r="EA81" s="8">
        <f>IF(CQ81&gt;5, "INVALIDO",CQ81)</f>
        <v>1</v>
      </c>
      <c r="EB81" s="8">
        <f>IF(CR81&gt;5, "INVALIDO",CR81)</f>
        <v>1</v>
      </c>
      <c r="EC81" s="7">
        <f>IF(CR81&gt;5, "INVALIDO",CR81)</f>
        <v>1</v>
      </c>
      <c r="ED8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81">
        <f>IF(CC81=1,5,IF(CC81=2,4,IF(CC81=3,3,IF(CC81=4,2,IF(CC81=5,1,IF(CC81&gt;5,"Inválido",0))))))</f>
        <v>2</v>
      </c>
      <c r="EG81">
        <f>IF(CW81=1,6,IF(CW81=2,5.4,IF(CW81=3,4.2,IF(CW81=4,3.1,IF(CW81=5,2.2,IF(CW81=6,1,IF(CW81&gt;6,"Inválido",0)))))))</f>
        <v>4.2</v>
      </c>
      <c r="EH81">
        <f>IF(AND(CX81=1,CW81=1),6,IF(AND(CX81=1,CW81&lt;7),5,IF(AND(CX81&gt;1,CW81=1),"Inválido",IF(AND(CX81=2,CW81&lt;7),4,IF(AND(CX81=3,CW81&lt;7),3,IF(AND(CX81=4,CW81&lt;7),2,IF(AND(CX81=5,CW81&lt;7),1,0)))))))</f>
        <v>3</v>
      </c>
      <c r="EI81">
        <f>IF(CV81=1,6,IF(CV81=2,5,IF(CV81=3,3,IF(CV81=4,3,IF(CV81=5,2,IF(CV81=6,1,IF(CV81&gt;6,"iNVÁLIDO",0)))))))</f>
        <v>3</v>
      </c>
      <c r="EJ81" s="7">
        <f>IF(CZ81&gt;6,"Inválido",CZ81)</f>
        <v>2</v>
      </c>
      <c r="EK81" s="7">
        <f>IF(DA81&gt;6,"Inválido",DA81)</f>
        <v>2</v>
      </c>
      <c r="EL81">
        <f>IF(DB81=1,6,IF(DB81=2,5,IF(DB81=3,3,IF(DB81=4,3,IF(DB81=5,2,IF(DB81=6,1,IF(DB81&gt;6,"iNVÁLIDO",0)))))))</f>
        <v>2</v>
      </c>
      <c r="EM81">
        <f>IF(DC81=1,6,IF(DC81=2,5,IF(DC81=3,3,IF(DC81=4,3,IF(DC81=5,2,IF(DC81=6,1,IF(DC81&gt;6,"iNVÁLIDO",0)))))))</f>
        <v>2</v>
      </c>
      <c r="EN81" s="7">
        <f>IF(DD81&gt;6,"Inválido",DD81)</f>
        <v>2</v>
      </c>
      <c r="EO81">
        <f>IF(DE81&gt;6,"Inválido",DE81)</f>
        <v>2</v>
      </c>
      <c r="EP81">
        <f>IF(DF81=1,6,IF(DF81=2,5,IF(DF81=3,3,IF(DF81=4,3,IF(DF81=5,2,IF(DF81=6,1,IF(DF81&gt;6,"iNVÁLIDO",0)))))))</f>
        <v>2</v>
      </c>
      <c r="EQ81" s="7">
        <f>IF(DG81&gt;6,"Inválido",DG81)</f>
        <v>2</v>
      </c>
      <c r="ER81">
        <f>IF(DH81&gt;5,"Inválido",DH81)</f>
        <v>3</v>
      </c>
      <c r="ES81">
        <f>IF(DI81&gt;5,"Inválido",DI81)</f>
        <v>2</v>
      </c>
      <c r="ET81">
        <f>IF(DJ81=1,5,IF(DJ81=2,4,IF(DJ81=3,3,IF(DJ81=4,2,IF(DJ81=5,1,IF(DJ81&gt;5,"Inválido",0))))))</f>
        <v>2</v>
      </c>
      <c r="EU81">
        <f>IF(DK81&gt;5,"Inválido",DK81)</f>
        <v>3</v>
      </c>
      <c r="EV81">
        <f>IF(DL81=1,5,IF(DL81=2,4,IF(DL81=3,3,IF(DL81=4,2,IF(DL81=5,1,IF(DL81&gt;5,"Inválido",0))))))</f>
        <v>1</v>
      </c>
      <c r="EW81" s="7">
        <f>SUM(DO81,DP81,DQ81,DR81,DS81,DT81,DU81,DV81,DW81,DX81)</f>
        <v>21</v>
      </c>
      <c r="EX81" s="7">
        <f>(EW81-10)/20*100</f>
        <v>55.000000000000007</v>
      </c>
      <c r="EY81">
        <f>SUM(DY81,DZ81,EA81,EB81)</f>
        <v>4</v>
      </c>
      <c r="EZ81">
        <f>(_2022___Atividade_física__sintomas_de_ansiedade_e_depressão_e_qualidade_de_vida_e[[#This Row],[Aspecto físico]]-4)/4*100</f>
        <v>0</v>
      </c>
      <c r="FA81">
        <f>SUM(EG81,EH81)</f>
        <v>7.2</v>
      </c>
      <c r="FB81">
        <f>(FA81-2)/10*100</f>
        <v>52</v>
      </c>
      <c r="FC81">
        <f>SUM(DM81,ES81,ET81,EU81,EV81)</f>
        <v>10</v>
      </c>
      <c r="FD81" s="7">
        <f>(FC81-5)/20*100</f>
        <v>25</v>
      </c>
      <c r="FE81">
        <f>SUM(EI81,EM81,EO81,EQ81)</f>
        <v>9</v>
      </c>
      <c r="FF81" s="7">
        <f>(FE81-4)/20*100</f>
        <v>25</v>
      </c>
      <c r="FG81">
        <f>SUM(EF81,ER81)</f>
        <v>5</v>
      </c>
      <c r="FH81">
        <f>(FG81-2)/8*100</f>
        <v>37.5</v>
      </c>
      <c r="FI81">
        <f>SUM(EC81,ED81,EE81)</f>
        <v>3</v>
      </c>
      <c r="FJ81" s="7">
        <f>(FI81-3)/3*100</f>
        <v>0</v>
      </c>
      <c r="FK81">
        <f>SUM(EJ81,EK81,EL81,EN81,EP81)</f>
        <v>10</v>
      </c>
      <c r="FL81">
        <f>(FK81-5)/25*100</f>
        <v>20</v>
      </c>
      <c r="FM81">
        <f t="shared" si="3"/>
        <v>4</v>
      </c>
      <c r="FN81" s="7">
        <f t="shared" si="4"/>
        <v>33</v>
      </c>
      <c r="FO81" s="7">
        <f t="shared" si="5"/>
        <v>20.625</v>
      </c>
    </row>
    <row r="82" spans="1:171" ht="15" thickBot="1" x14ac:dyDescent="0.35">
      <c r="A82" t="s">
        <v>407</v>
      </c>
      <c r="B82" t="s">
        <v>408</v>
      </c>
      <c r="C82" t="s">
        <v>68</v>
      </c>
      <c r="D82" s="5">
        <v>32515</v>
      </c>
      <c r="E82" s="5">
        <v>44682</v>
      </c>
      <c r="F82" s="1">
        <f>DATEDIF(D81,E81,"Y")</f>
        <v>22</v>
      </c>
      <c r="G82">
        <v>2</v>
      </c>
      <c r="H82">
        <v>1</v>
      </c>
      <c r="I82" t="s">
        <v>276</v>
      </c>
      <c r="J82">
        <v>1</v>
      </c>
      <c r="K82">
        <v>3</v>
      </c>
      <c r="L82" t="s">
        <v>100</v>
      </c>
      <c r="M82" s="1">
        <v>1</v>
      </c>
      <c r="N82">
        <v>1</v>
      </c>
      <c r="O82">
        <v>1</v>
      </c>
      <c r="P82" t="s">
        <v>392</v>
      </c>
      <c r="Q82" s="16">
        <v>2</v>
      </c>
      <c r="R82">
        <v>1</v>
      </c>
      <c r="S82">
        <v>1</v>
      </c>
      <c r="T82">
        <v>1</v>
      </c>
      <c r="U82" t="s">
        <v>71</v>
      </c>
      <c r="V82">
        <v>7</v>
      </c>
      <c r="W82">
        <v>15</v>
      </c>
      <c r="X8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82">
        <v>5</v>
      </c>
      <c r="Z82">
        <v>59</v>
      </c>
      <c r="AA8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82">
        <v>2</v>
      </c>
      <c r="AC82">
        <v>29</v>
      </c>
      <c r="AD8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58</v>
      </c>
      <c r="AE82">
        <v>8</v>
      </c>
      <c r="AF82">
        <v>8</v>
      </c>
      <c r="AG82" s="1">
        <f>AVERAGE(_2022___Atividade_física__sintomas_de_ansiedade_e_depressão_e_qualidade_de_vida_e[[#This Row],[a.	Quantas horas no total você gasta sentado durante um dia de semana? ]:[b.	Quantas horas no total você gasta sentado durante um dia de fim de semana?]])</f>
        <v>8</v>
      </c>
      <c r="AH82" s="1">
        <f>_2022___Atividade_física__sintomas_de_ansiedade_e_depressão_e_qualidade_de_vida_e[[#This Row],[AFV por semana]]+_2022___Atividade_física__sintomas_de_ansiedade_e_depressão_e_qualidade_de_vida_e[[#This Row],[Média AFM na semana]]</f>
        <v>353</v>
      </c>
      <c r="AI82">
        <v>0</v>
      </c>
      <c r="AJ82">
        <v>2</v>
      </c>
      <c r="AK82">
        <v>0</v>
      </c>
      <c r="AL82">
        <v>2</v>
      </c>
      <c r="AM82">
        <v>0</v>
      </c>
      <c r="AN82">
        <v>1</v>
      </c>
      <c r="AO82">
        <v>1</v>
      </c>
      <c r="AP82">
        <v>1</v>
      </c>
      <c r="AQ82">
        <v>0</v>
      </c>
      <c r="AR82">
        <v>2</v>
      </c>
      <c r="AS82">
        <v>0</v>
      </c>
      <c r="AT82">
        <v>0</v>
      </c>
      <c r="AU82">
        <v>0</v>
      </c>
      <c r="AV82">
        <v>1</v>
      </c>
      <c r="AW82">
        <v>1</v>
      </c>
      <c r="AX82">
        <v>0</v>
      </c>
      <c r="AY82">
        <v>0</v>
      </c>
      <c r="AZ82">
        <v>1</v>
      </c>
      <c r="BA82">
        <v>0</v>
      </c>
      <c r="BB82">
        <v>0</v>
      </c>
      <c r="BC82">
        <v>0</v>
      </c>
      <c r="BD8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82">
        <v>1</v>
      </c>
      <c r="BF82">
        <v>1</v>
      </c>
      <c r="BG82">
        <v>1</v>
      </c>
      <c r="BH82">
        <v>0</v>
      </c>
      <c r="BI82">
        <v>1</v>
      </c>
      <c r="BJ82">
        <v>0</v>
      </c>
      <c r="BK82">
        <v>0</v>
      </c>
      <c r="BL82">
        <v>1</v>
      </c>
      <c r="BM82">
        <v>1</v>
      </c>
      <c r="BN82">
        <v>0</v>
      </c>
      <c r="BO82">
        <v>1</v>
      </c>
      <c r="BP82">
        <v>0</v>
      </c>
      <c r="BQ82">
        <v>0</v>
      </c>
      <c r="BR82">
        <v>1</v>
      </c>
      <c r="BS82">
        <v>1</v>
      </c>
      <c r="BT82">
        <v>1</v>
      </c>
      <c r="BU82">
        <v>1</v>
      </c>
      <c r="BV82">
        <v>0</v>
      </c>
      <c r="BW82">
        <v>0</v>
      </c>
      <c r="BX82">
        <v>1</v>
      </c>
      <c r="BY82">
        <v>0</v>
      </c>
      <c r="BZ82">
        <v>0</v>
      </c>
      <c r="CA82">
        <v>0</v>
      </c>
      <c r="CB82" s="1">
        <f>SUM(BE82:BV82,_2022___Atividade_física__sintomas_de_ansiedade_e_depressão_e_qualidade_de_vida_e[[#This Row],[18 considerar essa]:[_20]])</f>
        <v>11</v>
      </c>
      <c r="CC82">
        <v>1</v>
      </c>
      <c r="CD82">
        <v>3</v>
      </c>
      <c r="CE82">
        <v>3</v>
      </c>
      <c r="CF82">
        <v>3</v>
      </c>
      <c r="CG82">
        <v>3</v>
      </c>
      <c r="CH82">
        <v>2</v>
      </c>
      <c r="CI82">
        <v>3</v>
      </c>
      <c r="CJ82">
        <v>3</v>
      </c>
      <c r="CK82">
        <v>3</v>
      </c>
      <c r="CL82">
        <v>3</v>
      </c>
      <c r="CM82">
        <v>3</v>
      </c>
      <c r="CN82">
        <v>3</v>
      </c>
      <c r="CO82">
        <v>2</v>
      </c>
      <c r="CP82">
        <v>1</v>
      </c>
      <c r="CQ82">
        <v>2</v>
      </c>
      <c r="CR82">
        <v>2</v>
      </c>
      <c r="CS82">
        <v>2</v>
      </c>
      <c r="CT82">
        <v>1</v>
      </c>
      <c r="CU82">
        <v>2</v>
      </c>
      <c r="CV82">
        <v>2</v>
      </c>
      <c r="CW82">
        <v>3</v>
      </c>
      <c r="CX82">
        <v>1</v>
      </c>
      <c r="CY82">
        <v>4</v>
      </c>
      <c r="CZ82">
        <v>2</v>
      </c>
      <c r="DA82">
        <v>4</v>
      </c>
      <c r="DB82">
        <v>4</v>
      </c>
      <c r="DC82">
        <v>5</v>
      </c>
      <c r="DD82">
        <v>4</v>
      </c>
      <c r="DE82">
        <v>4</v>
      </c>
      <c r="DF82">
        <v>3</v>
      </c>
      <c r="DG82">
        <v>3</v>
      </c>
      <c r="DH82">
        <v>5</v>
      </c>
      <c r="DI82">
        <v>5</v>
      </c>
      <c r="DJ82">
        <v>2</v>
      </c>
      <c r="DK82">
        <v>5</v>
      </c>
      <c r="DL82">
        <v>2</v>
      </c>
      <c r="DM82">
        <f>IF(CC82=1,5,IF(CC82=2,4.4,IF(CC82=3,3.4,IF(CC82=4,2,IF(CC82=5,1,IF(CC82&gt;5,"Inválido",0))))))</f>
        <v>5</v>
      </c>
      <c r="DN82">
        <f>IF(CD82&gt;5,"Inválido",CD82)</f>
        <v>3</v>
      </c>
      <c r="DO82" s="7">
        <f>IF(CE82&gt;3,"Inválido",CE82)</f>
        <v>3</v>
      </c>
      <c r="DP82" s="7">
        <f>IF(CF82&gt;3,"Inválido",CF82)</f>
        <v>3</v>
      </c>
      <c r="DQ82" s="6">
        <f>IF(CG82&gt;3,"Inválido",CG82)</f>
        <v>3</v>
      </c>
      <c r="DR82" s="6">
        <f>IF(CH82&gt;3,"Inválido",CH82)</f>
        <v>2</v>
      </c>
      <c r="DS82" s="6">
        <f>IF(CI82&gt;3,"Inválido",CI82)</f>
        <v>3</v>
      </c>
      <c r="DT82" s="6">
        <f>IF(CJ82&gt;3,"Inválido",CJ82)</f>
        <v>3</v>
      </c>
      <c r="DU82" s="6">
        <f>IF(CK82&gt;3,"Inválido",CK82)</f>
        <v>3</v>
      </c>
      <c r="DV82" s="6">
        <f>IF(CL82&gt;3,"Inválido",CL82)</f>
        <v>3</v>
      </c>
      <c r="DW82" s="6">
        <f>IF(CM82&gt;3,"Inválido",CM82)</f>
        <v>3</v>
      </c>
      <c r="DX82" s="6">
        <f>IF(CN82&gt;3,"Inválido",CN82)</f>
        <v>3</v>
      </c>
      <c r="DY82" s="8">
        <f>IF(CO82&gt;5, "INVALIDO",CO82)</f>
        <v>2</v>
      </c>
      <c r="DZ82" s="8">
        <f>IF(CP82&gt;5, "INVALIDO",CP82)</f>
        <v>1</v>
      </c>
      <c r="EA82" s="8">
        <f>IF(CQ82&gt;5, "INVALIDO",CQ82)</f>
        <v>2</v>
      </c>
      <c r="EB82" s="8">
        <f>IF(CR82&gt;5, "INVALIDO",CR82)</f>
        <v>2</v>
      </c>
      <c r="EC82" s="7">
        <f>IF(CR82&gt;5, "INVALIDO",CR82)</f>
        <v>2</v>
      </c>
      <c r="ED8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2">
        <f>IF(CC82=1,5,IF(CC82=2,4,IF(CC82=3,3,IF(CC82=4,2,IF(CC82=5,1,IF(CC82&gt;5,"Inválido",0))))))</f>
        <v>5</v>
      </c>
      <c r="EG82">
        <f>IF(CW82=1,6,IF(CW82=2,5.4,IF(CW82=3,4.2,IF(CW82=4,3.1,IF(CW82=5,2.2,IF(CW82=6,1,IF(CW82&gt;6,"Inválido",0)))))))</f>
        <v>4.2</v>
      </c>
      <c r="EH82">
        <f>IF(AND(CX82=1,CW82=1),6,IF(AND(CX82=1,CW82&lt;7),5,IF(AND(CX82&gt;1,CW82=1),"Inválido",IF(AND(CX82=2,CW82&lt;7),4,IF(AND(CX82=3,CW82&lt;7),3,IF(AND(CX82=4,CW82&lt;7),2,IF(AND(CX82=5,CW82&lt;7),1,0)))))))</f>
        <v>5</v>
      </c>
      <c r="EI82">
        <f>IF(CV82=1,6,IF(CV82=2,5,IF(CV82=3,3,IF(CV82=4,3,IF(CV82=5,2,IF(CV82=6,1,IF(CV82&gt;6,"iNVÁLIDO",0)))))))</f>
        <v>5</v>
      </c>
      <c r="EJ82" s="7">
        <f>IF(CZ82&gt;6,"Inválido",CZ82)</f>
        <v>2</v>
      </c>
      <c r="EK82" s="7">
        <f>IF(DA82&gt;6,"Inválido",DA82)</f>
        <v>4</v>
      </c>
      <c r="EL82">
        <f>IF(DB82=1,6,IF(DB82=2,5,IF(DB82=3,3,IF(DB82=4,3,IF(DB82=5,2,IF(DB82=6,1,IF(DB82&gt;6,"iNVÁLIDO",0)))))))</f>
        <v>3</v>
      </c>
      <c r="EM82">
        <f>IF(DC82=1,6,IF(DC82=2,5,IF(DC82=3,3,IF(DC82=4,3,IF(DC82=5,2,IF(DC82=6,1,IF(DC82&gt;6,"iNVÁLIDO",0)))))))</f>
        <v>2</v>
      </c>
      <c r="EN82" s="7">
        <f>IF(DD82&gt;6,"Inválido",DD82)</f>
        <v>4</v>
      </c>
      <c r="EO82">
        <f>IF(DE82&gt;6,"Inválido",DE82)</f>
        <v>4</v>
      </c>
      <c r="EP82">
        <f>IF(DF82=1,6,IF(DF82=2,5,IF(DF82=3,3,IF(DF82=4,3,IF(DF82=5,2,IF(DF82=6,1,IF(DF82&gt;6,"iNVÁLIDO",0)))))))</f>
        <v>3</v>
      </c>
      <c r="EQ82" s="7">
        <f>IF(DG82&gt;6,"Inválido",DG82)</f>
        <v>3</v>
      </c>
      <c r="ER82">
        <f>IF(DH82&gt;5,"Inválido",DH82)</f>
        <v>5</v>
      </c>
      <c r="ES82">
        <f>IF(DI82&gt;5,"Inválido",DI82)</f>
        <v>5</v>
      </c>
      <c r="ET82">
        <f>IF(DJ82=1,5,IF(DJ82=2,4,IF(DJ82=3,3,IF(DJ82=4,2,IF(DJ82=5,1,IF(DJ82&gt;5,"Inválido",0))))))</f>
        <v>4</v>
      </c>
      <c r="EU82">
        <f>IF(DK82&gt;5,"Inválido",DK82)</f>
        <v>5</v>
      </c>
      <c r="EV82">
        <f>IF(DL82=1,5,IF(DL82=2,4,IF(DL82=3,3,IF(DL82=4,2,IF(DL82=5,1,IF(DL82&gt;5,"Inválido",0))))))</f>
        <v>4</v>
      </c>
      <c r="EW82" s="7">
        <f>SUM(DO82,DP82,DQ82,DR82,DS82,DT82,DU82,DV82,DW82,DX82)</f>
        <v>29</v>
      </c>
      <c r="EX82" s="7">
        <f>(EW82-10)/20*100</f>
        <v>95</v>
      </c>
      <c r="EY82">
        <f>SUM(DY82,DZ82,EA82,EB82)</f>
        <v>7</v>
      </c>
      <c r="EZ82">
        <f>(_2022___Atividade_física__sintomas_de_ansiedade_e_depressão_e_qualidade_de_vida_e[[#This Row],[Aspecto físico]]-4)/4*100</f>
        <v>75</v>
      </c>
      <c r="FA82">
        <f>SUM(EG82,EH82)</f>
        <v>9.1999999999999993</v>
      </c>
      <c r="FB82">
        <f>(FA82-2)/10*100</f>
        <v>72</v>
      </c>
      <c r="FC82">
        <f>SUM(DM82,ES82,ET82,EU82,EV82)</f>
        <v>23</v>
      </c>
      <c r="FD82" s="7">
        <f>(FC82-5)/20*100</f>
        <v>90</v>
      </c>
      <c r="FE82">
        <f>SUM(EI82,EM82,EO82,EQ82)</f>
        <v>14</v>
      </c>
      <c r="FF82" s="7">
        <f>(FE82-4)/20*100</f>
        <v>50</v>
      </c>
      <c r="FG82">
        <f>SUM(EF82,ER82)</f>
        <v>10</v>
      </c>
      <c r="FH82">
        <f>(FG82-2)/8*100</f>
        <v>100</v>
      </c>
      <c r="FI82">
        <f>SUM(EC82,ED82,EE82)</f>
        <v>5</v>
      </c>
      <c r="FJ82" s="7">
        <f>(FI82-3)/3*100</f>
        <v>66.666666666666657</v>
      </c>
      <c r="FK82">
        <f>SUM(EJ82,EK82,EL82,EN82,EP82)</f>
        <v>16</v>
      </c>
      <c r="FL82">
        <f>(FK82-5)/25*100</f>
        <v>44</v>
      </c>
      <c r="FM82">
        <f t="shared" si="3"/>
        <v>3</v>
      </c>
      <c r="FN82" s="7">
        <f t="shared" si="4"/>
        <v>83</v>
      </c>
      <c r="FO82" s="7">
        <f t="shared" si="5"/>
        <v>65.166666666666657</v>
      </c>
    </row>
    <row r="83" spans="1:171" ht="15" thickBot="1" x14ac:dyDescent="0.35">
      <c r="A83" t="s">
        <v>525</v>
      </c>
      <c r="B83" t="s">
        <v>526</v>
      </c>
      <c r="C83" t="s">
        <v>68</v>
      </c>
      <c r="D83" s="5">
        <v>29762</v>
      </c>
      <c r="E83" s="5">
        <v>44682</v>
      </c>
      <c r="F83" s="1">
        <f>DATEDIF(D82,E82,"Y")</f>
        <v>33</v>
      </c>
      <c r="G83">
        <v>1</v>
      </c>
      <c r="H83">
        <v>3</v>
      </c>
      <c r="I83" t="s">
        <v>182</v>
      </c>
      <c r="J83">
        <v>6</v>
      </c>
      <c r="K83">
        <v>2</v>
      </c>
      <c r="L83" t="s">
        <v>527</v>
      </c>
      <c r="M83" s="1">
        <v>2</v>
      </c>
      <c r="N83">
        <v>1</v>
      </c>
      <c r="O83">
        <v>3</v>
      </c>
      <c r="P83" t="s">
        <v>392</v>
      </c>
      <c r="Q83" s="16">
        <v>2</v>
      </c>
      <c r="R83">
        <v>2</v>
      </c>
      <c r="S83">
        <v>2</v>
      </c>
      <c r="T83">
        <v>2</v>
      </c>
      <c r="U83" t="s">
        <v>86</v>
      </c>
      <c r="V83">
        <v>6</v>
      </c>
      <c r="W83">
        <v>60</v>
      </c>
      <c r="X8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83">
        <v>1</v>
      </c>
      <c r="Z83">
        <v>60</v>
      </c>
      <c r="AA8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83">
        <v>0</v>
      </c>
      <c r="AC83">
        <v>0</v>
      </c>
      <c r="AD8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3">
        <v>5</v>
      </c>
      <c r="AF83">
        <v>12</v>
      </c>
      <c r="AG83" s="1">
        <f>AVERAGE(_2022___Atividade_física__sintomas_de_ansiedade_e_depressão_e_qualidade_de_vida_e[[#This Row],[a.	Quantas horas no total você gasta sentado durante um dia de semana? ]:[b.	Quantas horas no total você gasta sentado durante um dia de fim de semana?]])</f>
        <v>8.5</v>
      </c>
      <c r="AH83" s="1">
        <f>_2022___Atividade_física__sintomas_de_ansiedade_e_depressão_e_qualidade_de_vida_e[[#This Row],[AFV por semana]]+_2022___Atividade_física__sintomas_de_ansiedade_e_depressão_e_qualidade_de_vida_e[[#This Row],[Média AFM na semana]]</f>
        <v>60</v>
      </c>
      <c r="AI83">
        <v>2</v>
      </c>
      <c r="AJ83">
        <v>2</v>
      </c>
      <c r="AK83">
        <v>0</v>
      </c>
      <c r="AL83">
        <v>0</v>
      </c>
      <c r="AM83">
        <v>0</v>
      </c>
      <c r="AN83">
        <v>0</v>
      </c>
      <c r="AO83">
        <v>0</v>
      </c>
      <c r="AP83">
        <v>0</v>
      </c>
      <c r="AQ83">
        <v>0</v>
      </c>
      <c r="AR83">
        <v>2</v>
      </c>
      <c r="AS83">
        <v>0</v>
      </c>
      <c r="AT83">
        <v>2</v>
      </c>
      <c r="AU83">
        <v>0</v>
      </c>
      <c r="AV83">
        <v>0</v>
      </c>
      <c r="AW83">
        <v>0</v>
      </c>
      <c r="AX83">
        <v>0</v>
      </c>
      <c r="AY83">
        <v>0</v>
      </c>
      <c r="AZ83">
        <v>2</v>
      </c>
      <c r="BA83">
        <v>0</v>
      </c>
      <c r="BB83">
        <v>0</v>
      </c>
      <c r="BC83">
        <v>0</v>
      </c>
      <c r="BD8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10</v>
      </c>
      <c r="BE83">
        <v>1</v>
      </c>
      <c r="BF83">
        <v>0</v>
      </c>
      <c r="BG83">
        <v>0</v>
      </c>
      <c r="BH83">
        <v>0</v>
      </c>
      <c r="BI83">
        <v>0</v>
      </c>
      <c r="BJ83">
        <v>0</v>
      </c>
      <c r="BK83">
        <v>0</v>
      </c>
      <c r="BL83">
        <v>0</v>
      </c>
      <c r="BM83">
        <v>0</v>
      </c>
      <c r="BN83">
        <v>0</v>
      </c>
      <c r="BO83">
        <v>1</v>
      </c>
      <c r="BP83">
        <v>0</v>
      </c>
      <c r="BQ83">
        <v>0</v>
      </c>
      <c r="BR83">
        <v>0</v>
      </c>
      <c r="BS83">
        <v>0</v>
      </c>
      <c r="BT83">
        <v>1</v>
      </c>
      <c r="BU83">
        <v>1</v>
      </c>
      <c r="BV83">
        <v>0</v>
      </c>
      <c r="BW83">
        <v>0</v>
      </c>
      <c r="BX83">
        <v>2</v>
      </c>
      <c r="BY83">
        <f>_2022___Atividade_física__sintomas_de_ansiedade_e_depressão_e_qualidade_de_vida_e[[#This Row],[_18]]</f>
        <v>0</v>
      </c>
      <c r="BZ83">
        <v>1</v>
      </c>
      <c r="CA83">
        <v>0</v>
      </c>
      <c r="CB83" s="1">
        <f>SUM(BE83:BV83,_2022___Atividade_física__sintomas_de_ansiedade_e_depressão_e_qualidade_de_vida_e[[#This Row],[18 considerar essa]:[_20]])</f>
        <v>5</v>
      </c>
      <c r="CC83">
        <v>3</v>
      </c>
      <c r="CD83">
        <v>3</v>
      </c>
      <c r="CE83">
        <v>2</v>
      </c>
      <c r="CF83">
        <v>2</v>
      </c>
      <c r="CG83">
        <v>2</v>
      </c>
      <c r="CH83">
        <v>2</v>
      </c>
      <c r="CI83">
        <v>3</v>
      </c>
      <c r="CJ83">
        <v>3</v>
      </c>
      <c r="CK83">
        <v>2</v>
      </c>
      <c r="CL83">
        <v>2</v>
      </c>
      <c r="CM83">
        <v>3</v>
      </c>
      <c r="CN83">
        <v>3</v>
      </c>
      <c r="CO83">
        <v>2</v>
      </c>
      <c r="CP83">
        <v>1</v>
      </c>
      <c r="CQ83">
        <v>2</v>
      </c>
      <c r="CR83">
        <v>2</v>
      </c>
      <c r="CS83">
        <v>1</v>
      </c>
      <c r="CT83">
        <v>1</v>
      </c>
      <c r="CU83">
        <v>2</v>
      </c>
      <c r="CV83">
        <v>1</v>
      </c>
      <c r="CW83">
        <v>3</v>
      </c>
      <c r="CX83">
        <v>2</v>
      </c>
      <c r="CY83">
        <v>2</v>
      </c>
      <c r="CZ83">
        <v>5</v>
      </c>
      <c r="DA83">
        <v>6</v>
      </c>
      <c r="DB83">
        <v>2</v>
      </c>
      <c r="DC83">
        <v>4</v>
      </c>
      <c r="DD83">
        <v>5</v>
      </c>
      <c r="DE83">
        <v>5</v>
      </c>
      <c r="DF83">
        <v>4</v>
      </c>
      <c r="DG83">
        <v>4</v>
      </c>
      <c r="DH83">
        <v>5</v>
      </c>
      <c r="DI83">
        <v>5</v>
      </c>
      <c r="DJ83">
        <v>3</v>
      </c>
      <c r="DK83">
        <v>3</v>
      </c>
      <c r="DL83">
        <v>4</v>
      </c>
      <c r="DM83">
        <f>IF(CC83=1,5,IF(CC83=2,4.4,IF(CC83=3,3.4,IF(CC83=4,2,IF(CC83=5,1,IF(CC83&gt;5,"Inválido",0))))))</f>
        <v>3.4</v>
      </c>
      <c r="DN83">
        <f>IF(CD83&gt;5,"Inválido",CD83)</f>
        <v>3</v>
      </c>
      <c r="DO83" s="7">
        <f>IF(CE83&gt;3,"Inválido",CE83)</f>
        <v>2</v>
      </c>
      <c r="DP83" s="7">
        <f>IF(CF83&gt;3,"Inválido",CF83)</f>
        <v>2</v>
      </c>
      <c r="DQ83" s="6">
        <f>IF(CG83&gt;3,"Inválido",CG83)</f>
        <v>2</v>
      </c>
      <c r="DR83" s="6">
        <f>IF(CH83&gt;3,"Inválido",CH83)</f>
        <v>2</v>
      </c>
      <c r="DS83" s="6">
        <f>IF(CI83&gt;3,"Inválido",CI83)</f>
        <v>3</v>
      </c>
      <c r="DT83" s="6">
        <f>IF(CJ83&gt;3,"Inválido",CJ83)</f>
        <v>3</v>
      </c>
      <c r="DU83" s="6">
        <f>IF(CK83&gt;3,"Inválido",CK83)</f>
        <v>2</v>
      </c>
      <c r="DV83" s="6">
        <f>IF(CL83&gt;3,"Inválido",CL83)</f>
        <v>2</v>
      </c>
      <c r="DW83" s="6">
        <f>IF(CM83&gt;3,"Inválido",CM83)</f>
        <v>3</v>
      </c>
      <c r="DX83" s="6">
        <f>IF(CN83&gt;3,"Inválido",CN83)</f>
        <v>3</v>
      </c>
      <c r="DY83" s="8">
        <f>IF(CO83&gt;5, "INVALIDO",CO83)</f>
        <v>2</v>
      </c>
      <c r="DZ83" s="8">
        <f>IF(CP83&gt;5, "INVALIDO",CP83)</f>
        <v>1</v>
      </c>
      <c r="EA83" s="8">
        <f>IF(CQ83&gt;5, "INVALIDO",CQ83)</f>
        <v>2</v>
      </c>
      <c r="EB83" s="8">
        <f>IF(CR83&gt;5, "INVALIDO",CR83)</f>
        <v>2</v>
      </c>
      <c r="EC83" s="7">
        <f>IF(CR83&gt;5, "INVALIDO",CR83)</f>
        <v>2</v>
      </c>
      <c r="ED8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3">
        <f>IF(CC83=1,5,IF(CC83=2,4,IF(CC83=3,3,IF(CC83=4,2,IF(CC83=5,1,IF(CC83&gt;5,"Inválido",0))))))</f>
        <v>3</v>
      </c>
      <c r="EG83">
        <f>IF(CW83=1,6,IF(CW83=2,5.4,IF(CW83=3,4.2,IF(CW83=4,3.1,IF(CW83=5,2.2,IF(CW83=6,1,IF(CW83&gt;6,"Inválido",0)))))))</f>
        <v>4.2</v>
      </c>
      <c r="EH83">
        <f>IF(AND(CX83=1,CW83=1),6,IF(AND(CX83=1,CW83&lt;7),5,IF(AND(CX83&gt;1,CW83=1),"Inválido",IF(AND(CX83=2,CW83&lt;7),4,IF(AND(CX83=3,CW83&lt;7),3,IF(AND(CX83=4,CW83&lt;7),2,IF(AND(CX83=5,CW83&lt;7),1,0)))))))</f>
        <v>4</v>
      </c>
      <c r="EI83">
        <f>IF(CV83=1,6,IF(CV83=2,5,IF(CV83=3,3,IF(CV83=4,3,IF(CV83=5,2,IF(CV83=6,1,IF(CV83&gt;6,"iNVÁLIDO",0)))))))</f>
        <v>6</v>
      </c>
      <c r="EJ83" s="7">
        <f>IF(CZ83&gt;6,"Inválido",CZ83)</f>
        <v>5</v>
      </c>
      <c r="EK83" s="7">
        <f>IF(DA83&gt;6,"Inválido",DA83)</f>
        <v>6</v>
      </c>
      <c r="EL83">
        <f>IF(DB83=1,6,IF(DB83=2,5,IF(DB83=3,3,IF(DB83=4,3,IF(DB83=5,2,IF(DB83=6,1,IF(DB83&gt;6,"iNVÁLIDO",0)))))))</f>
        <v>5</v>
      </c>
      <c r="EM83">
        <f>IF(DC83=1,6,IF(DC83=2,5,IF(DC83=3,3,IF(DC83=4,3,IF(DC83=5,2,IF(DC83=6,1,IF(DC83&gt;6,"iNVÁLIDO",0)))))))</f>
        <v>3</v>
      </c>
      <c r="EN83" s="7">
        <f>IF(DD83&gt;6,"Inválido",DD83)</f>
        <v>5</v>
      </c>
      <c r="EO83">
        <f>IF(DE83&gt;6,"Inválido",DE83)</f>
        <v>5</v>
      </c>
      <c r="EP83">
        <f>IF(DF83=1,6,IF(DF83=2,5,IF(DF83=3,3,IF(DF83=4,3,IF(DF83=5,2,IF(DF83=6,1,IF(DF83&gt;6,"iNVÁLIDO",0)))))))</f>
        <v>3</v>
      </c>
      <c r="EQ83" s="7">
        <f>IF(DG83&gt;6,"Inválido",DG83)</f>
        <v>4</v>
      </c>
      <c r="ER83">
        <f>IF(DH83&gt;5,"Inválido",DH83)</f>
        <v>5</v>
      </c>
      <c r="ES83">
        <f>IF(DI83&gt;5,"Inválido",DI83)</f>
        <v>5</v>
      </c>
      <c r="ET83">
        <f>IF(DJ83=1,5,IF(DJ83=2,4,IF(DJ83=3,3,IF(DJ83=4,2,IF(DJ83=5,1,IF(DJ83&gt;5,"Inválido",0))))))</f>
        <v>3</v>
      </c>
      <c r="EU83">
        <f>IF(DK83&gt;5,"Inválido",DK83)</f>
        <v>3</v>
      </c>
      <c r="EV83">
        <f>IF(DL83=1,5,IF(DL83=2,4,IF(DL83=3,3,IF(DL83=4,2,IF(DL83=5,1,IF(DL83&gt;5,"Inválido",0))))))</f>
        <v>2</v>
      </c>
      <c r="EW83" s="7">
        <f>SUM(DO83,DP83,DQ83,DR83,DS83,DT83,DU83,DV83,DW83,DX83)</f>
        <v>24</v>
      </c>
      <c r="EX83" s="7">
        <f>(EW83-10)/20*100</f>
        <v>70</v>
      </c>
      <c r="EY83">
        <f>SUM(DY83,DZ83,EA83,EB83)</f>
        <v>7</v>
      </c>
      <c r="EZ83">
        <f>(_2022___Atividade_física__sintomas_de_ansiedade_e_depressão_e_qualidade_de_vida_e[[#This Row],[Aspecto físico]]-4)/4*100</f>
        <v>75</v>
      </c>
      <c r="FA83">
        <f>SUM(EG83,EH83)</f>
        <v>8.1999999999999993</v>
      </c>
      <c r="FB83">
        <f>(FA83-2)/10*100</f>
        <v>61.999999999999986</v>
      </c>
      <c r="FC83">
        <f>SUM(DM83,ES83,ET83,EU83,EV83)</f>
        <v>16.399999999999999</v>
      </c>
      <c r="FD83" s="7">
        <f>(FC83-5)/20*100</f>
        <v>56.999999999999993</v>
      </c>
      <c r="FE83">
        <f>SUM(EI83,EM83,EO83,EQ83)</f>
        <v>18</v>
      </c>
      <c r="FF83" s="7">
        <f>(FE83-4)/20*100</f>
        <v>70</v>
      </c>
      <c r="FG83">
        <f>SUM(EF83,ER83)</f>
        <v>8</v>
      </c>
      <c r="FH83">
        <f>(FG83-2)/8*100</f>
        <v>75</v>
      </c>
      <c r="FI83">
        <f>SUM(EC83,ED83,EE83)</f>
        <v>5</v>
      </c>
      <c r="FJ83" s="7">
        <f>(FI83-3)/3*100</f>
        <v>66.666666666666657</v>
      </c>
      <c r="FK83">
        <f>SUM(EJ83,EK83,EL83,EN83,EP83)</f>
        <v>24</v>
      </c>
      <c r="FL83">
        <f>(FK83-5)/25*100</f>
        <v>76</v>
      </c>
      <c r="FM83">
        <f t="shared" si="3"/>
        <v>3</v>
      </c>
      <c r="FN83" s="7">
        <f t="shared" si="4"/>
        <v>66</v>
      </c>
      <c r="FO83" s="7">
        <f t="shared" si="5"/>
        <v>71.916666666666657</v>
      </c>
    </row>
    <row r="84" spans="1:171" ht="15" thickBot="1" x14ac:dyDescent="0.35">
      <c r="A84" t="s">
        <v>642</v>
      </c>
      <c r="B84" t="s">
        <v>643</v>
      </c>
      <c r="C84" t="s">
        <v>68</v>
      </c>
      <c r="D84" s="5">
        <v>34079</v>
      </c>
      <c r="E84" s="5">
        <v>44682</v>
      </c>
      <c r="F84" s="1">
        <f>DATEDIF(D83,E83,"Y")</f>
        <v>40</v>
      </c>
      <c r="G84">
        <v>2</v>
      </c>
      <c r="H84">
        <v>1</v>
      </c>
      <c r="I84" t="s">
        <v>128</v>
      </c>
      <c r="J84">
        <v>7</v>
      </c>
      <c r="K84">
        <v>1</v>
      </c>
      <c r="L84" t="s">
        <v>100</v>
      </c>
      <c r="M84" s="1">
        <v>1</v>
      </c>
      <c r="N84">
        <v>1</v>
      </c>
      <c r="O84">
        <v>2</v>
      </c>
      <c r="P84" t="s">
        <v>392</v>
      </c>
      <c r="Q84" s="16">
        <v>2</v>
      </c>
      <c r="R84">
        <v>2</v>
      </c>
      <c r="S84">
        <v>2</v>
      </c>
      <c r="T84">
        <v>2</v>
      </c>
      <c r="U84" t="s">
        <v>86</v>
      </c>
      <c r="V84">
        <v>5</v>
      </c>
      <c r="W84">
        <v>20</v>
      </c>
      <c r="X8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84">
        <v>7</v>
      </c>
      <c r="Z84">
        <v>60</v>
      </c>
      <c r="AA8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84">
        <v>1</v>
      </c>
      <c r="AC84">
        <v>60</v>
      </c>
      <c r="AD8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84">
        <v>7</v>
      </c>
      <c r="AF84">
        <v>9</v>
      </c>
      <c r="AG84" s="1">
        <f>AVERAGE(_2022___Atividade_física__sintomas_de_ansiedade_e_depressão_e_qualidade_de_vida_e[[#This Row],[a.	Quantas horas no total você gasta sentado durante um dia de semana? ]:[b.	Quantas horas no total você gasta sentado durante um dia de fim de semana?]])</f>
        <v>8</v>
      </c>
      <c r="AH84" s="1">
        <f>_2022___Atividade_física__sintomas_de_ansiedade_e_depressão_e_qualidade_de_vida_e[[#This Row],[AFV por semana]]+_2022___Atividade_física__sintomas_de_ansiedade_e_depressão_e_qualidade_de_vida_e[[#This Row],[Média AFM na semana]]</f>
        <v>480</v>
      </c>
      <c r="AI84">
        <v>2</v>
      </c>
      <c r="AJ84">
        <v>2</v>
      </c>
      <c r="AK84">
        <v>0</v>
      </c>
      <c r="AL84">
        <v>3</v>
      </c>
      <c r="AM84">
        <v>3</v>
      </c>
      <c r="AN84">
        <v>1</v>
      </c>
      <c r="AO84">
        <v>2</v>
      </c>
      <c r="AP84">
        <v>0</v>
      </c>
      <c r="AQ84">
        <v>3</v>
      </c>
      <c r="AR84">
        <v>3</v>
      </c>
      <c r="AS84">
        <v>1</v>
      </c>
      <c r="AT84">
        <v>0</v>
      </c>
      <c r="AU84">
        <v>1</v>
      </c>
      <c r="AV84">
        <v>1</v>
      </c>
      <c r="AW84">
        <v>2</v>
      </c>
      <c r="AX84">
        <v>3</v>
      </c>
      <c r="AY84">
        <v>3</v>
      </c>
      <c r="AZ84">
        <v>1</v>
      </c>
      <c r="BA84">
        <v>1</v>
      </c>
      <c r="BB84">
        <v>1</v>
      </c>
      <c r="BC84">
        <v>0</v>
      </c>
      <c r="BD8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84">
        <v>0</v>
      </c>
      <c r="BF84">
        <v>0</v>
      </c>
      <c r="BG84">
        <v>2</v>
      </c>
      <c r="BH84">
        <v>0</v>
      </c>
      <c r="BI84">
        <v>1</v>
      </c>
      <c r="BJ84">
        <v>0</v>
      </c>
      <c r="BK84">
        <v>1</v>
      </c>
      <c r="BL84">
        <v>2</v>
      </c>
      <c r="BM84">
        <v>0</v>
      </c>
      <c r="BN84">
        <v>0</v>
      </c>
      <c r="BO84">
        <v>1</v>
      </c>
      <c r="BP84">
        <v>0</v>
      </c>
      <c r="BQ84">
        <v>2</v>
      </c>
      <c r="BR84">
        <v>0</v>
      </c>
      <c r="BS84">
        <v>1</v>
      </c>
      <c r="BT84">
        <v>1</v>
      </c>
      <c r="BU84">
        <v>2</v>
      </c>
      <c r="BV84">
        <v>0</v>
      </c>
      <c r="BW84">
        <v>0</v>
      </c>
      <c r="BX84">
        <v>1</v>
      </c>
      <c r="BY84">
        <v>0</v>
      </c>
      <c r="BZ84">
        <v>1</v>
      </c>
      <c r="CA84">
        <v>0</v>
      </c>
      <c r="CB84" s="1">
        <f>SUM(BE84:BV84,_2022___Atividade_física__sintomas_de_ansiedade_e_depressão_e_qualidade_de_vida_e[[#This Row],[18 considerar essa]:[_20]])</f>
        <v>14</v>
      </c>
      <c r="CC84">
        <v>2</v>
      </c>
      <c r="CD84">
        <v>2</v>
      </c>
      <c r="CE84">
        <v>2</v>
      </c>
      <c r="CF84">
        <v>3</v>
      </c>
      <c r="CG84">
        <v>2</v>
      </c>
      <c r="CH84">
        <v>2</v>
      </c>
      <c r="CI84">
        <v>3</v>
      </c>
      <c r="CJ84">
        <v>3</v>
      </c>
      <c r="CK84">
        <v>3</v>
      </c>
      <c r="CL84">
        <v>2</v>
      </c>
      <c r="CM84">
        <v>3</v>
      </c>
      <c r="CN84">
        <v>3</v>
      </c>
      <c r="CO84">
        <v>2</v>
      </c>
      <c r="CP84">
        <v>2</v>
      </c>
      <c r="CQ84">
        <v>2</v>
      </c>
      <c r="CR84">
        <v>2</v>
      </c>
      <c r="CS84">
        <v>1</v>
      </c>
      <c r="CT84">
        <v>1</v>
      </c>
      <c r="CU84">
        <v>2</v>
      </c>
      <c r="CV84">
        <v>2</v>
      </c>
      <c r="CW84">
        <v>3</v>
      </c>
      <c r="CX84">
        <v>2</v>
      </c>
      <c r="CY84">
        <v>3</v>
      </c>
      <c r="CZ84">
        <v>4</v>
      </c>
      <c r="DA84">
        <v>5</v>
      </c>
      <c r="DB84">
        <v>3</v>
      </c>
      <c r="DC84">
        <v>3</v>
      </c>
      <c r="DD84">
        <v>5</v>
      </c>
      <c r="DE84">
        <v>4</v>
      </c>
      <c r="DF84">
        <v>3</v>
      </c>
      <c r="DG84">
        <v>4</v>
      </c>
      <c r="DH84">
        <v>4</v>
      </c>
      <c r="DI84">
        <v>4</v>
      </c>
      <c r="DJ84">
        <v>1</v>
      </c>
      <c r="DK84">
        <v>4</v>
      </c>
      <c r="DL84">
        <v>2</v>
      </c>
      <c r="DM84">
        <f>IF(CC84=1,5,IF(CC84=2,4.4,IF(CC84=3,3.4,IF(CC84=4,2,IF(CC84=5,1,IF(CC84&gt;5,"Inválido",0))))))</f>
        <v>4.4000000000000004</v>
      </c>
      <c r="DN84">
        <f>IF(CD84&gt;5,"Inválido",CD84)</f>
        <v>2</v>
      </c>
      <c r="DO84" s="7">
        <f>IF(CE84&gt;3,"Inválido",CE84)</f>
        <v>2</v>
      </c>
      <c r="DP84" s="7">
        <f>IF(CF84&gt;3,"Inválido",CF84)</f>
        <v>3</v>
      </c>
      <c r="DQ84" s="6">
        <f>IF(CG84&gt;3,"Inválido",CG84)</f>
        <v>2</v>
      </c>
      <c r="DR84" s="6">
        <f>IF(CH84&gt;3,"Inválido",CH84)</f>
        <v>2</v>
      </c>
      <c r="DS84" s="6">
        <f>IF(CI84&gt;3,"Inválido",CI84)</f>
        <v>3</v>
      </c>
      <c r="DT84" s="6">
        <f>IF(CJ84&gt;3,"Inválido",CJ84)</f>
        <v>3</v>
      </c>
      <c r="DU84" s="6">
        <f>IF(CK84&gt;3,"Inválido",CK84)</f>
        <v>3</v>
      </c>
      <c r="DV84" s="6">
        <f>IF(CL84&gt;3,"Inválido",CL84)</f>
        <v>2</v>
      </c>
      <c r="DW84" s="6">
        <f>IF(CM84&gt;3,"Inválido",CM84)</f>
        <v>3</v>
      </c>
      <c r="DX84" s="6">
        <f>IF(CN84&gt;3,"Inválido",CN84)</f>
        <v>3</v>
      </c>
      <c r="DY84" s="8">
        <f>IF(CO84&gt;5, "INVALIDO",CO84)</f>
        <v>2</v>
      </c>
      <c r="DZ84" s="8">
        <f>IF(CP84&gt;5, "INVALIDO",CP84)</f>
        <v>2</v>
      </c>
      <c r="EA84" s="8">
        <f>IF(CQ84&gt;5, "INVALIDO",CQ84)</f>
        <v>2</v>
      </c>
      <c r="EB84" s="8">
        <f>IF(CR84&gt;5, "INVALIDO",CR84)</f>
        <v>2</v>
      </c>
      <c r="EC84" s="7">
        <f>IF(CR84&gt;5, "INVALIDO",CR84)</f>
        <v>2</v>
      </c>
      <c r="ED8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4">
        <f>IF(CC84=1,5,IF(CC84=2,4,IF(CC84=3,3,IF(CC84=4,2,IF(CC84=5,1,IF(CC84&gt;5,"Inválido",0))))))</f>
        <v>4</v>
      </c>
      <c r="EG84">
        <f>IF(CW84=1,6,IF(CW84=2,5.4,IF(CW84=3,4.2,IF(CW84=4,3.1,IF(CW84=5,2.2,IF(CW84=6,1,IF(CW84&gt;6,"Inválido",0)))))))</f>
        <v>4.2</v>
      </c>
      <c r="EH84">
        <f>IF(AND(CX84=1,CW84=1),6,IF(AND(CX84=1,CW84&lt;7),5,IF(AND(CX84&gt;1,CW84=1),"Inválido",IF(AND(CX84=2,CW84&lt;7),4,IF(AND(CX84=3,CW84&lt;7),3,IF(AND(CX84=4,CW84&lt;7),2,IF(AND(CX84=5,CW84&lt;7),1,0)))))))</f>
        <v>4</v>
      </c>
      <c r="EI84">
        <f>IF(CV84=1,6,IF(CV84=2,5,IF(CV84=3,3,IF(CV84=4,3,IF(CV84=5,2,IF(CV84=6,1,IF(CV84&gt;6,"iNVÁLIDO",0)))))))</f>
        <v>5</v>
      </c>
      <c r="EJ84" s="7">
        <f>IF(CZ84&gt;6,"Inválido",CZ84)</f>
        <v>4</v>
      </c>
      <c r="EK84" s="7">
        <f>IF(DA84&gt;6,"Inválido",DA84)</f>
        <v>5</v>
      </c>
      <c r="EL84">
        <f>IF(DB84=1,6,IF(DB84=2,5,IF(DB84=3,3,IF(DB84=4,3,IF(DB84=5,2,IF(DB84=6,1,IF(DB84&gt;6,"iNVÁLIDO",0)))))))</f>
        <v>3</v>
      </c>
      <c r="EM84">
        <f>IF(DC84=1,6,IF(DC84=2,5,IF(DC84=3,3,IF(DC84=4,3,IF(DC84=5,2,IF(DC84=6,1,IF(DC84&gt;6,"iNVÁLIDO",0)))))))</f>
        <v>3</v>
      </c>
      <c r="EN84" s="7">
        <f>IF(DD84&gt;6,"Inválido",DD84)</f>
        <v>5</v>
      </c>
      <c r="EO84">
        <f>IF(DE84&gt;6,"Inválido",DE84)</f>
        <v>4</v>
      </c>
      <c r="EP84">
        <f>IF(DF84=1,6,IF(DF84=2,5,IF(DF84=3,3,IF(DF84=4,3,IF(DF84=5,2,IF(DF84=6,1,IF(DF84&gt;6,"iNVÁLIDO",0)))))))</f>
        <v>3</v>
      </c>
      <c r="EQ84" s="7">
        <f>IF(DG84&gt;6,"Inválido",DG84)</f>
        <v>4</v>
      </c>
      <c r="ER84">
        <f>IF(DH84&gt;5,"Inválido",DH84)</f>
        <v>4</v>
      </c>
      <c r="ES84">
        <f>IF(DI84&gt;5,"Inválido",DI84)</f>
        <v>4</v>
      </c>
      <c r="ET84">
        <f>IF(DJ84=1,5,IF(DJ84=2,4,IF(DJ84=3,3,IF(DJ84=4,2,IF(DJ84=5,1,IF(DJ84&gt;5,"Inválido",0))))))</f>
        <v>5</v>
      </c>
      <c r="EU84">
        <f>IF(DK84&gt;5,"Inválido",DK84)</f>
        <v>4</v>
      </c>
      <c r="EV84">
        <f>IF(DL84=1,5,IF(DL84=2,4,IF(DL84=3,3,IF(DL84=4,2,IF(DL84=5,1,IF(DL84&gt;5,"Inválido",0))))))</f>
        <v>4</v>
      </c>
      <c r="EW84" s="7">
        <f>SUM(DO84,DP84,DQ84,DR84,DS84,DT84,DU84,DV84,DW84,DX84)</f>
        <v>26</v>
      </c>
      <c r="EX84" s="7">
        <f>(EW84-10)/20*100</f>
        <v>80</v>
      </c>
      <c r="EY84">
        <f>SUM(DY84,DZ84,EA84,EB84)</f>
        <v>8</v>
      </c>
      <c r="EZ84">
        <f>(_2022___Atividade_física__sintomas_de_ansiedade_e_depressão_e_qualidade_de_vida_e[[#This Row],[Aspecto físico]]-4)/4*100</f>
        <v>100</v>
      </c>
      <c r="FA84">
        <f>SUM(EG84,EH84)</f>
        <v>8.1999999999999993</v>
      </c>
      <c r="FB84">
        <f>(FA84-2)/10*100</f>
        <v>61.999999999999986</v>
      </c>
      <c r="FC84">
        <f>SUM(DM84,ES84,ET84,EU84,EV84)</f>
        <v>21.4</v>
      </c>
      <c r="FD84" s="7">
        <f>(FC84-5)/20*100</f>
        <v>82</v>
      </c>
      <c r="FE84">
        <f>SUM(EI84,EM84,EO84,EQ84)</f>
        <v>16</v>
      </c>
      <c r="FF84" s="7">
        <f>(FE84-4)/20*100</f>
        <v>60</v>
      </c>
      <c r="FG84">
        <f>SUM(EF84,ER84)</f>
        <v>8</v>
      </c>
      <c r="FH84">
        <f>(FG84-2)/8*100</f>
        <v>75</v>
      </c>
      <c r="FI84">
        <f>SUM(EC84,ED84,EE84)</f>
        <v>5</v>
      </c>
      <c r="FJ84" s="7">
        <f>(FI84-3)/3*100</f>
        <v>66.666666666666657</v>
      </c>
      <c r="FK84">
        <f>SUM(EJ84,EK84,EL84,EN84,EP84)</f>
        <v>20</v>
      </c>
      <c r="FL84">
        <f>(FK84-5)/25*100</f>
        <v>60</v>
      </c>
      <c r="FM84">
        <f t="shared" si="3"/>
        <v>2</v>
      </c>
      <c r="FN84" s="7">
        <f t="shared" si="4"/>
        <v>81</v>
      </c>
      <c r="FO84" s="7">
        <f t="shared" si="5"/>
        <v>65.416666666666657</v>
      </c>
    </row>
    <row r="85" spans="1:171" ht="15" thickBot="1" x14ac:dyDescent="0.35">
      <c r="A85" t="s">
        <v>687</v>
      </c>
      <c r="B85" t="s">
        <v>688</v>
      </c>
      <c r="C85" t="s">
        <v>68</v>
      </c>
      <c r="D85" s="5">
        <v>27637</v>
      </c>
      <c r="E85" s="5">
        <v>44682</v>
      </c>
      <c r="F85" s="1">
        <f>DATEDIF(D84,E84,"Y")</f>
        <v>29</v>
      </c>
      <c r="G85">
        <v>2</v>
      </c>
      <c r="H85">
        <v>4</v>
      </c>
      <c r="I85" t="s">
        <v>284</v>
      </c>
      <c r="J85">
        <v>1</v>
      </c>
      <c r="K85">
        <v>2</v>
      </c>
      <c r="L85" t="s">
        <v>689</v>
      </c>
      <c r="M85" s="1">
        <v>2</v>
      </c>
      <c r="N85">
        <v>3</v>
      </c>
      <c r="O85">
        <v>3</v>
      </c>
      <c r="P85" t="s">
        <v>392</v>
      </c>
      <c r="Q85" s="16">
        <v>2</v>
      </c>
      <c r="R85">
        <v>2</v>
      </c>
      <c r="S85">
        <v>2</v>
      </c>
      <c r="T85">
        <v>2</v>
      </c>
      <c r="U85" t="s">
        <v>86</v>
      </c>
      <c r="V85">
        <v>7</v>
      </c>
      <c r="W85">
        <v>20</v>
      </c>
      <c r="X8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85">
        <v>2</v>
      </c>
      <c r="Z85">
        <v>39</v>
      </c>
      <c r="AA8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78</v>
      </c>
      <c r="AB85">
        <v>0</v>
      </c>
      <c r="AC85">
        <v>0</v>
      </c>
      <c r="AD8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5">
        <v>10</v>
      </c>
      <c r="AF85">
        <v>12</v>
      </c>
      <c r="AG85" s="1">
        <f>AVERAGE(_2022___Atividade_física__sintomas_de_ansiedade_e_depressão_e_qualidade_de_vida_e[[#This Row],[a.	Quantas horas no total você gasta sentado durante um dia de semana? ]:[b.	Quantas horas no total você gasta sentado durante um dia de fim de semana?]])</f>
        <v>11</v>
      </c>
      <c r="AH85" s="1">
        <f>_2022___Atividade_física__sintomas_de_ansiedade_e_depressão_e_qualidade_de_vida_e[[#This Row],[AFV por semana]]+_2022___Atividade_física__sintomas_de_ansiedade_e_depressão_e_qualidade_de_vida_e[[#This Row],[Média AFM na semana]]</f>
        <v>78</v>
      </c>
      <c r="AI85">
        <v>2</v>
      </c>
      <c r="AJ85">
        <v>2</v>
      </c>
      <c r="AK85">
        <v>1</v>
      </c>
      <c r="AL85">
        <v>1</v>
      </c>
      <c r="AM85">
        <v>0</v>
      </c>
      <c r="AN85">
        <v>1</v>
      </c>
      <c r="AO85">
        <v>0</v>
      </c>
      <c r="AP85">
        <v>0</v>
      </c>
      <c r="AQ85">
        <v>0</v>
      </c>
      <c r="AR85">
        <v>1</v>
      </c>
      <c r="AS85">
        <v>1</v>
      </c>
      <c r="AT85">
        <v>1</v>
      </c>
      <c r="AU85">
        <v>0</v>
      </c>
      <c r="AV85">
        <v>1</v>
      </c>
      <c r="AW85">
        <v>0</v>
      </c>
      <c r="AX85">
        <v>0</v>
      </c>
      <c r="AY85">
        <v>1</v>
      </c>
      <c r="AZ85">
        <v>1</v>
      </c>
      <c r="BA85">
        <v>1</v>
      </c>
      <c r="BB85">
        <v>1</v>
      </c>
      <c r="BC85">
        <v>3</v>
      </c>
      <c r="BD8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85">
        <v>0</v>
      </c>
      <c r="BF85">
        <v>1</v>
      </c>
      <c r="BG85">
        <v>1</v>
      </c>
      <c r="BH85">
        <v>1</v>
      </c>
      <c r="BI85">
        <v>0</v>
      </c>
      <c r="BJ85">
        <v>1</v>
      </c>
      <c r="BK85">
        <v>1</v>
      </c>
      <c r="BL85">
        <v>1</v>
      </c>
      <c r="BM85">
        <v>0</v>
      </c>
      <c r="BN85">
        <v>0</v>
      </c>
      <c r="BO85">
        <v>1</v>
      </c>
      <c r="BP85">
        <v>1</v>
      </c>
      <c r="BQ85">
        <v>1</v>
      </c>
      <c r="BR85">
        <v>0</v>
      </c>
      <c r="BS85">
        <v>1</v>
      </c>
      <c r="BT85">
        <v>1</v>
      </c>
      <c r="BU85">
        <v>2</v>
      </c>
      <c r="BV85">
        <v>0</v>
      </c>
      <c r="BW85">
        <v>0</v>
      </c>
      <c r="BX85">
        <v>1</v>
      </c>
      <c r="BY85">
        <v>0</v>
      </c>
      <c r="BZ85">
        <v>1</v>
      </c>
      <c r="CA85">
        <v>3</v>
      </c>
      <c r="CB85" s="1">
        <f>SUM(BE85:BV85,_2022___Atividade_física__sintomas_de_ansiedade_e_depressão_e_qualidade_de_vida_e[[#This Row],[18 considerar essa]:[_20]])</f>
        <v>17</v>
      </c>
      <c r="CC85">
        <v>4</v>
      </c>
      <c r="CD85">
        <v>3</v>
      </c>
      <c r="CE85">
        <v>1</v>
      </c>
      <c r="CF85">
        <v>1</v>
      </c>
      <c r="CG85">
        <v>2</v>
      </c>
      <c r="CH85">
        <v>1</v>
      </c>
      <c r="CI85">
        <v>2</v>
      </c>
      <c r="CJ85">
        <v>1</v>
      </c>
      <c r="CK85">
        <v>2</v>
      </c>
      <c r="CL85">
        <v>2</v>
      </c>
      <c r="CM85">
        <v>3</v>
      </c>
      <c r="CN85">
        <v>2</v>
      </c>
      <c r="CO85">
        <v>2</v>
      </c>
      <c r="CP85">
        <v>1</v>
      </c>
      <c r="CQ85">
        <v>1</v>
      </c>
      <c r="CR85">
        <v>1</v>
      </c>
      <c r="CS85">
        <v>1</v>
      </c>
      <c r="CT85">
        <v>1</v>
      </c>
      <c r="CU85">
        <v>1</v>
      </c>
      <c r="CV85">
        <v>5</v>
      </c>
      <c r="CW85">
        <v>3</v>
      </c>
      <c r="CX85">
        <v>4</v>
      </c>
      <c r="CY85">
        <v>5</v>
      </c>
      <c r="CZ85">
        <v>2</v>
      </c>
      <c r="DA85">
        <v>3</v>
      </c>
      <c r="DB85">
        <v>5</v>
      </c>
      <c r="DC85">
        <v>6</v>
      </c>
      <c r="DD85">
        <v>1</v>
      </c>
      <c r="DE85">
        <v>1</v>
      </c>
      <c r="DF85">
        <v>5</v>
      </c>
      <c r="DG85">
        <v>1</v>
      </c>
      <c r="DH85">
        <v>1</v>
      </c>
      <c r="DI85">
        <v>2</v>
      </c>
      <c r="DJ85">
        <v>3</v>
      </c>
      <c r="DK85">
        <v>3</v>
      </c>
      <c r="DL85">
        <v>5</v>
      </c>
      <c r="DM85">
        <f>IF(CC85=1,5,IF(CC85=2,4.4,IF(CC85=3,3.4,IF(CC85=4,2,IF(CC85=5,1,IF(CC85&gt;5,"Inválido",0))))))</f>
        <v>2</v>
      </c>
      <c r="DN85">
        <f>IF(CD85&gt;5,"Inválido",CD85)</f>
        <v>3</v>
      </c>
      <c r="DO85" s="7">
        <f>IF(CE85&gt;3,"Inválido",CE85)</f>
        <v>1</v>
      </c>
      <c r="DP85" s="7">
        <f>IF(CF85&gt;3,"Inválido",CF85)</f>
        <v>1</v>
      </c>
      <c r="DQ85" s="6">
        <f>IF(CG85&gt;3,"Inválido",CG85)</f>
        <v>2</v>
      </c>
      <c r="DR85" s="6">
        <f>IF(CH85&gt;3,"Inválido",CH85)</f>
        <v>1</v>
      </c>
      <c r="DS85" s="6">
        <f>IF(CI85&gt;3,"Inválido",CI85)</f>
        <v>2</v>
      </c>
      <c r="DT85" s="6">
        <f>IF(CJ85&gt;3,"Inválido",CJ85)</f>
        <v>1</v>
      </c>
      <c r="DU85" s="6">
        <f>IF(CK85&gt;3,"Inválido",CK85)</f>
        <v>2</v>
      </c>
      <c r="DV85" s="6">
        <f>IF(CL85&gt;3,"Inválido",CL85)</f>
        <v>2</v>
      </c>
      <c r="DW85" s="6">
        <f>IF(CM85&gt;3,"Inválido",CM85)</f>
        <v>3</v>
      </c>
      <c r="DX85" s="6">
        <f>IF(CN85&gt;3,"Inválido",CN85)</f>
        <v>2</v>
      </c>
      <c r="DY85" s="8">
        <f>IF(CO85&gt;5, "INVALIDO",CO85)</f>
        <v>2</v>
      </c>
      <c r="DZ85" s="8">
        <f>IF(CP85&gt;5, "INVALIDO",CP85)</f>
        <v>1</v>
      </c>
      <c r="EA85" s="8">
        <f>IF(CQ85&gt;5, "INVALIDO",CQ85)</f>
        <v>1</v>
      </c>
      <c r="EB85" s="8">
        <f>IF(CR85&gt;5, "INVALIDO",CR85)</f>
        <v>1</v>
      </c>
      <c r="EC85" s="7">
        <f>IF(CR85&gt;5, "INVALIDO",CR85)</f>
        <v>1</v>
      </c>
      <c r="ED8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85">
        <f>IF(CC85=1,5,IF(CC85=2,4,IF(CC85=3,3,IF(CC85=4,2,IF(CC85=5,1,IF(CC85&gt;5,"Inválido",0))))))</f>
        <v>2</v>
      </c>
      <c r="EG85">
        <f>IF(CW85=1,6,IF(CW85=2,5.4,IF(CW85=3,4.2,IF(CW85=4,3.1,IF(CW85=5,2.2,IF(CW85=6,1,IF(CW85&gt;6,"Inválido",0)))))))</f>
        <v>4.2</v>
      </c>
      <c r="EH85">
        <f>IF(AND(CX85=1,CW85=1),6,IF(AND(CX85=1,CW85&lt;7),5,IF(AND(CX85&gt;1,CW85=1),"Inválido",IF(AND(CX85=2,CW85&lt;7),4,IF(AND(CX85=3,CW85&lt;7),3,IF(AND(CX85=4,CW85&lt;7),2,IF(AND(CX85=5,CW85&lt;7),1,0)))))))</f>
        <v>2</v>
      </c>
      <c r="EI85">
        <f>IF(CV85=1,6,IF(CV85=2,5,IF(CV85=3,3,IF(CV85=4,3,IF(CV85=5,2,IF(CV85=6,1,IF(CV85&gt;6,"iNVÁLIDO",0)))))))</f>
        <v>2</v>
      </c>
      <c r="EJ85" s="7">
        <f>IF(CZ85&gt;6,"Inválido",CZ85)</f>
        <v>2</v>
      </c>
      <c r="EK85" s="7">
        <f>IF(DA85&gt;6,"Inválido",DA85)</f>
        <v>3</v>
      </c>
      <c r="EL85">
        <f>IF(DB85=1,6,IF(DB85=2,5,IF(DB85=3,3,IF(DB85=4,3,IF(DB85=5,2,IF(DB85=6,1,IF(DB85&gt;6,"iNVÁLIDO",0)))))))</f>
        <v>2</v>
      </c>
      <c r="EM85">
        <f>IF(DC85=1,6,IF(DC85=2,5,IF(DC85=3,3,IF(DC85=4,3,IF(DC85=5,2,IF(DC85=6,1,IF(DC85&gt;6,"iNVÁLIDO",0)))))))</f>
        <v>1</v>
      </c>
      <c r="EN85" s="7">
        <f>IF(DD85&gt;6,"Inválido",DD85)</f>
        <v>1</v>
      </c>
      <c r="EO85">
        <f>IF(DE85&gt;6,"Inválido",DE85)</f>
        <v>1</v>
      </c>
      <c r="EP85">
        <f>IF(DF85=1,6,IF(DF85=2,5,IF(DF85=3,3,IF(DF85=4,3,IF(DF85=5,2,IF(DF85=6,1,IF(DF85&gt;6,"iNVÁLIDO",0)))))))</f>
        <v>2</v>
      </c>
      <c r="EQ85" s="7">
        <f>IF(DG85&gt;6,"Inválido",DG85)</f>
        <v>1</v>
      </c>
      <c r="ER85">
        <f>IF(DH85&gt;5,"Inválido",DH85)</f>
        <v>1</v>
      </c>
      <c r="ES85">
        <f>IF(DI85&gt;5,"Inválido",DI85)</f>
        <v>2</v>
      </c>
      <c r="ET85">
        <f>IF(DJ85=1,5,IF(DJ85=2,4,IF(DJ85=3,3,IF(DJ85=4,2,IF(DJ85=5,1,IF(DJ85&gt;5,"Inválido",0))))))</f>
        <v>3</v>
      </c>
      <c r="EU85">
        <f>IF(DK85&gt;5,"Inválido",DK85)</f>
        <v>3</v>
      </c>
      <c r="EV85">
        <f>IF(DL85=1,5,IF(DL85=2,4,IF(DL85=3,3,IF(DL85=4,2,IF(DL85=5,1,IF(DL85&gt;5,"Inválido",0))))))</f>
        <v>1</v>
      </c>
      <c r="EW85" s="7">
        <f>SUM(DO85,DP85,DQ85,DR85,DS85,DT85,DU85,DV85,DW85,DX85)</f>
        <v>17</v>
      </c>
      <c r="EX85" s="7">
        <f>(EW85-10)/20*100</f>
        <v>35</v>
      </c>
      <c r="EY85">
        <f>SUM(DY85,DZ85,EA85,EB85)</f>
        <v>5</v>
      </c>
      <c r="EZ85">
        <f>(_2022___Atividade_física__sintomas_de_ansiedade_e_depressão_e_qualidade_de_vida_e[[#This Row],[Aspecto físico]]-4)/4*100</f>
        <v>25</v>
      </c>
      <c r="FA85">
        <f>SUM(EG85,EH85)</f>
        <v>6.2</v>
      </c>
      <c r="FB85">
        <f>(FA85-2)/10*100</f>
        <v>42.000000000000007</v>
      </c>
      <c r="FC85">
        <f>SUM(DM85,ES85,ET85,EU85,EV85)</f>
        <v>11</v>
      </c>
      <c r="FD85" s="7">
        <f>(FC85-5)/20*100</f>
        <v>30</v>
      </c>
      <c r="FE85">
        <f>SUM(EI85,EM85,EO85,EQ85)</f>
        <v>5</v>
      </c>
      <c r="FF85" s="7">
        <f>(FE85-4)/20*100</f>
        <v>5</v>
      </c>
      <c r="FG85">
        <f>SUM(EF85,ER85)</f>
        <v>3</v>
      </c>
      <c r="FH85">
        <f>(FG85-2)/8*100</f>
        <v>12.5</v>
      </c>
      <c r="FI85">
        <f>SUM(EC85,ED85,EE85)</f>
        <v>3</v>
      </c>
      <c r="FJ85" s="7">
        <f>(FI85-3)/3*100</f>
        <v>0</v>
      </c>
      <c r="FK85">
        <f>SUM(EJ85,EK85,EL85,EN85,EP85)</f>
        <v>10</v>
      </c>
      <c r="FL85">
        <f>(FK85-5)/25*100</f>
        <v>20</v>
      </c>
      <c r="FM85">
        <f t="shared" si="3"/>
        <v>3</v>
      </c>
      <c r="FN85" s="7">
        <f t="shared" si="4"/>
        <v>33</v>
      </c>
      <c r="FO85" s="7">
        <f t="shared" si="5"/>
        <v>9.375</v>
      </c>
    </row>
    <row r="86" spans="1:171" ht="15" thickBot="1" x14ac:dyDescent="0.35">
      <c r="A86" t="s">
        <v>991</v>
      </c>
      <c r="B86" t="s">
        <v>992</v>
      </c>
      <c r="C86" t="s">
        <v>68</v>
      </c>
      <c r="D86" s="5">
        <v>36469</v>
      </c>
      <c r="E86" s="5">
        <v>44682</v>
      </c>
      <c r="F86" s="1">
        <f>DATEDIF(D85,E85,"Y")</f>
        <v>46</v>
      </c>
      <c r="G86">
        <v>2</v>
      </c>
      <c r="H86">
        <v>2</v>
      </c>
      <c r="I86" t="s">
        <v>128</v>
      </c>
      <c r="J86">
        <v>9</v>
      </c>
      <c r="K86">
        <v>2</v>
      </c>
      <c r="L86" t="s">
        <v>100</v>
      </c>
      <c r="M86" s="1">
        <v>1</v>
      </c>
      <c r="N86">
        <v>1</v>
      </c>
      <c r="O86">
        <v>2</v>
      </c>
      <c r="P86" t="s">
        <v>392</v>
      </c>
      <c r="Q86" s="16">
        <v>2</v>
      </c>
      <c r="R86">
        <v>1</v>
      </c>
      <c r="S86">
        <v>1</v>
      </c>
      <c r="T86">
        <v>2</v>
      </c>
      <c r="U86" t="s">
        <v>86</v>
      </c>
      <c r="V86">
        <v>4</v>
      </c>
      <c r="W86">
        <v>15</v>
      </c>
      <c r="X8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86">
        <v>3</v>
      </c>
      <c r="Z86">
        <v>59</v>
      </c>
      <c r="AA8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86">
        <v>3</v>
      </c>
      <c r="AC86">
        <v>59</v>
      </c>
      <c r="AD8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177</v>
      </c>
      <c r="AE86">
        <v>14</v>
      </c>
      <c r="AF86">
        <v>8</v>
      </c>
      <c r="AG86" s="1">
        <f>AVERAGE(_2022___Atividade_física__sintomas_de_ansiedade_e_depressão_e_qualidade_de_vida_e[[#This Row],[a.	Quantas horas no total você gasta sentado durante um dia de semana? ]:[b.	Quantas horas no total você gasta sentado durante um dia de fim de semana?]])</f>
        <v>11</v>
      </c>
      <c r="AH86" s="1">
        <f>_2022___Atividade_física__sintomas_de_ansiedade_e_depressão_e_qualidade_de_vida_e[[#This Row],[AFV por semana]]+_2022___Atividade_física__sintomas_de_ansiedade_e_depressão_e_qualidade_de_vida_e[[#This Row],[Média AFM na semana]]</f>
        <v>354</v>
      </c>
      <c r="AI86">
        <v>2</v>
      </c>
      <c r="AJ86">
        <v>2</v>
      </c>
      <c r="AK86">
        <v>1</v>
      </c>
      <c r="AL86">
        <v>3</v>
      </c>
      <c r="AM86">
        <v>3</v>
      </c>
      <c r="AN86">
        <v>3</v>
      </c>
      <c r="AO86">
        <v>2</v>
      </c>
      <c r="AP86">
        <v>0</v>
      </c>
      <c r="AQ86">
        <v>2</v>
      </c>
      <c r="AR86">
        <v>3</v>
      </c>
      <c r="AS86">
        <v>2</v>
      </c>
      <c r="AT86">
        <v>2</v>
      </c>
      <c r="AU86">
        <v>2</v>
      </c>
      <c r="AV86">
        <v>3</v>
      </c>
      <c r="AW86">
        <v>2</v>
      </c>
      <c r="AX86">
        <v>2</v>
      </c>
      <c r="AY86">
        <v>3</v>
      </c>
      <c r="AZ86">
        <v>2</v>
      </c>
      <c r="BA86">
        <v>0</v>
      </c>
      <c r="BB86">
        <v>0</v>
      </c>
      <c r="BC86">
        <v>2</v>
      </c>
      <c r="BD8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41</v>
      </c>
      <c r="BE86">
        <v>1</v>
      </c>
      <c r="BF86">
        <v>1</v>
      </c>
      <c r="BG86">
        <v>1</v>
      </c>
      <c r="BH86">
        <v>1</v>
      </c>
      <c r="BI86">
        <v>1</v>
      </c>
      <c r="BJ86">
        <v>0</v>
      </c>
      <c r="BK86">
        <v>1</v>
      </c>
      <c r="BL86">
        <v>1</v>
      </c>
      <c r="BM86">
        <v>0</v>
      </c>
      <c r="BN86">
        <v>1</v>
      </c>
      <c r="BO86">
        <v>1</v>
      </c>
      <c r="BP86">
        <v>1</v>
      </c>
      <c r="BQ86">
        <v>0</v>
      </c>
      <c r="BR86">
        <v>0</v>
      </c>
      <c r="BS86">
        <v>0</v>
      </c>
      <c r="BT86">
        <v>2</v>
      </c>
      <c r="BU86">
        <v>1</v>
      </c>
      <c r="BV86">
        <v>2</v>
      </c>
      <c r="BW86">
        <v>0</v>
      </c>
      <c r="BX86">
        <v>2</v>
      </c>
      <c r="BY86">
        <f>_2022___Atividade_física__sintomas_de_ansiedade_e_depressão_e_qualidade_de_vida_e[[#This Row],[_18]]</f>
        <v>0</v>
      </c>
      <c r="BZ86">
        <v>1</v>
      </c>
      <c r="CA86">
        <v>1</v>
      </c>
      <c r="CB86" s="1">
        <f>SUM(BE86:BV86,_2022___Atividade_física__sintomas_de_ansiedade_e_depressão_e_qualidade_de_vida_e[[#This Row],[18 considerar essa]:[_20]])</f>
        <v>17</v>
      </c>
      <c r="CC86">
        <v>3</v>
      </c>
      <c r="CD86">
        <v>1</v>
      </c>
      <c r="CE86">
        <v>3</v>
      </c>
      <c r="CF86">
        <v>3</v>
      </c>
      <c r="CG86">
        <v>3</v>
      </c>
      <c r="CH86">
        <v>3</v>
      </c>
      <c r="CI86">
        <v>3</v>
      </c>
      <c r="CJ86">
        <v>2</v>
      </c>
      <c r="CK86">
        <v>3</v>
      </c>
      <c r="CL86">
        <v>3</v>
      </c>
      <c r="CM86">
        <v>3</v>
      </c>
      <c r="CN86">
        <v>3</v>
      </c>
      <c r="CO86">
        <v>2</v>
      </c>
      <c r="CP86">
        <v>2</v>
      </c>
      <c r="CQ86">
        <v>2</v>
      </c>
      <c r="CR86">
        <v>2</v>
      </c>
      <c r="CS86">
        <v>1</v>
      </c>
      <c r="CT86">
        <v>1</v>
      </c>
      <c r="CU86">
        <v>1</v>
      </c>
      <c r="CV86">
        <v>3</v>
      </c>
      <c r="CW86">
        <v>3</v>
      </c>
      <c r="CX86">
        <v>2</v>
      </c>
      <c r="CY86">
        <v>4</v>
      </c>
      <c r="CZ86">
        <v>4</v>
      </c>
      <c r="DA86">
        <v>5</v>
      </c>
      <c r="DB86">
        <v>3</v>
      </c>
      <c r="DC86">
        <v>4</v>
      </c>
      <c r="DD86">
        <v>4</v>
      </c>
      <c r="DE86">
        <v>2</v>
      </c>
      <c r="DF86">
        <v>3</v>
      </c>
      <c r="DG86">
        <v>2</v>
      </c>
      <c r="DH86">
        <v>4</v>
      </c>
      <c r="DI86">
        <v>2</v>
      </c>
      <c r="DJ86">
        <v>3</v>
      </c>
      <c r="DK86">
        <v>3</v>
      </c>
      <c r="DL86">
        <v>4</v>
      </c>
      <c r="DM86">
        <f>IF(CC86=1,5,IF(CC86=2,4.4,IF(CC86=3,3.4,IF(CC86=4,2,IF(CC86=5,1,IF(CC86&gt;5,"Inválido",0))))))</f>
        <v>3.4</v>
      </c>
      <c r="DN86">
        <f>IF(CD86&gt;5,"Inválido",CD86)</f>
        <v>1</v>
      </c>
      <c r="DO86" s="7">
        <f>IF(CE86&gt;3,"Inválido",CE86)</f>
        <v>3</v>
      </c>
      <c r="DP86" s="7">
        <f>IF(CF86&gt;3,"Inválido",CF86)</f>
        <v>3</v>
      </c>
      <c r="DQ86" s="6">
        <f>IF(CG86&gt;3,"Inválido",CG86)</f>
        <v>3</v>
      </c>
      <c r="DR86" s="6">
        <f>IF(CH86&gt;3,"Inválido",CH86)</f>
        <v>3</v>
      </c>
      <c r="DS86" s="6">
        <f>IF(CI86&gt;3,"Inválido",CI86)</f>
        <v>3</v>
      </c>
      <c r="DT86" s="6">
        <f>IF(CJ86&gt;3,"Inválido",CJ86)</f>
        <v>2</v>
      </c>
      <c r="DU86" s="6">
        <f>IF(CK86&gt;3,"Inválido",CK86)</f>
        <v>3</v>
      </c>
      <c r="DV86" s="6">
        <f>IF(CL86&gt;3,"Inválido",CL86)</f>
        <v>3</v>
      </c>
      <c r="DW86" s="6">
        <f>IF(CM86&gt;3,"Inválido",CM86)</f>
        <v>3</v>
      </c>
      <c r="DX86" s="6">
        <f>IF(CN86&gt;3,"Inválido",CN86)</f>
        <v>3</v>
      </c>
      <c r="DY86" s="8">
        <f>IF(CO86&gt;5, "INVALIDO",CO86)</f>
        <v>2</v>
      </c>
      <c r="DZ86" s="8">
        <f>IF(CP86&gt;5, "INVALIDO",CP86)</f>
        <v>2</v>
      </c>
      <c r="EA86" s="8">
        <f>IF(CQ86&gt;5, "INVALIDO",CQ86)</f>
        <v>2</v>
      </c>
      <c r="EB86" s="8">
        <f>IF(CR86&gt;5, "INVALIDO",CR86)</f>
        <v>2</v>
      </c>
      <c r="EC86" s="7">
        <f>IF(CR86&gt;5, "INVALIDO",CR86)</f>
        <v>2</v>
      </c>
      <c r="ED8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86">
        <f>IF(CC86=1,5,IF(CC86=2,4,IF(CC86=3,3,IF(CC86=4,2,IF(CC86=5,1,IF(CC86&gt;5,"Inválido",0))))))</f>
        <v>3</v>
      </c>
      <c r="EG86">
        <f>IF(CW86=1,6,IF(CW86=2,5.4,IF(CW86=3,4.2,IF(CW86=4,3.1,IF(CW86=5,2.2,IF(CW86=6,1,IF(CW86&gt;6,"Inválido",0)))))))</f>
        <v>4.2</v>
      </c>
      <c r="EH86">
        <f>IF(AND(CX86=1,CW86=1),6,IF(AND(CX86=1,CW86&lt;7),5,IF(AND(CX86&gt;1,CW86=1),"Inválido",IF(AND(CX86=2,CW86&lt;7),4,IF(AND(CX86=3,CW86&lt;7),3,IF(AND(CX86=4,CW86&lt;7),2,IF(AND(CX86=5,CW86&lt;7),1,0)))))))</f>
        <v>4</v>
      </c>
      <c r="EI86">
        <f>IF(CV86=1,6,IF(CV86=2,5,IF(CV86=3,3,IF(CV86=4,3,IF(CV86=5,2,IF(CV86=6,1,IF(CV86&gt;6,"iNVÁLIDO",0)))))))</f>
        <v>3</v>
      </c>
      <c r="EJ86" s="7">
        <f>IF(CZ86&gt;6,"Inválido",CZ86)</f>
        <v>4</v>
      </c>
      <c r="EK86" s="7">
        <f>IF(DA86&gt;6,"Inválido",DA86)</f>
        <v>5</v>
      </c>
      <c r="EL86">
        <f>IF(DB86=1,6,IF(DB86=2,5,IF(DB86=3,3,IF(DB86=4,3,IF(DB86=5,2,IF(DB86=6,1,IF(DB86&gt;6,"iNVÁLIDO",0)))))))</f>
        <v>3</v>
      </c>
      <c r="EM86">
        <f>IF(DC86=1,6,IF(DC86=2,5,IF(DC86=3,3,IF(DC86=4,3,IF(DC86=5,2,IF(DC86=6,1,IF(DC86&gt;6,"iNVÁLIDO",0)))))))</f>
        <v>3</v>
      </c>
      <c r="EN86" s="7">
        <f>IF(DD86&gt;6,"Inválido",DD86)</f>
        <v>4</v>
      </c>
      <c r="EO86">
        <f>IF(DE86&gt;6,"Inválido",DE86)</f>
        <v>2</v>
      </c>
      <c r="EP86">
        <f>IF(DF86=1,6,IF(DF86=2,5,IF(DF86=3,3,IF(DF86=4,3,IF(DF86=5,2,IF(DF86=6,1,IF(DF86&gt;6,"iNVÁLIDO",0)))))))</f>
        <v>3</v>
      </c>
      <c r="EQ86" s="7">
        <f>IF(DG86&gt;6,"Inválido",DG86)</f>
        <v>2</v>
      </c>
      <c r="ER86">
        <f>IF(DH86&gt;5,"Inválido",DH86)</f>
        <v>4</v>
      </c>
      <c r="ES86">
        <f>IF(DI86&gt;5,"Inválido",DI86)</f>
        <v>2</v>
      </c>
      <c r="ET86">
        <f>IF(DJ86=1,5,IF(DJ86=2,4,IF(DJ86=3,3,IF(DJ86=4,2,IF(DJ86=5,1,IF(DJ86&gt;5,"Inválido",0))))))</f>
        <v>3</v>
      </c>
      <c r="EU86">
        <f>IF(DK86&gt;5,"Inválido",DK86)</f>
        <v>3</v>
      </c>
      <c r="EV86">
        <f>IF(DL86=1,5,IF(DL86=2,4,IF(DL86=3,3,IF(DL86=4,2,IF(DL86=5,1,IF(DL86&gt;5,"Inválido",0))))))</f>
        <v>2</v>
      </c>
      <c r="EW86" s="7">
        <f>SUM(DO86,DP86,DQ86,DR86,DS86,DT86,DU86,DV86,DW86,DX86)</f>
        <v>29</v>
      </c>
      <c r="EX86" s="7">
        <f>(EW86-10)/20*100</f>
        <v>95</v>
      </c>
      <c r="EY86">
        <f>SUM(DY86,DZ86,EA86,EB86)</f>
        <v>8</v>
      </c>
      <c r="EZ86">
        <f>(_2022___Atividade_física__sintomas_de_ansiedade_e_depressão_e_qualidade_de_vida_e[[#This Row],[Aspecto físico]]-4)/4*100</f>
        <v>100</v>
      </c>
      <c r="FA86">
        <f>SUM(EG86,EH86)</f>
        <v>8.1999999999999993</v>
      </c>
      <c r="FB86">
        <f>(FA86-2)/10*100</f>
        <v>61.999999999999986</v>
      </c>
      <c r="FC86">
        <f>SUM(DM86,ES86,ET86,EU86,EV86)</f>
        <v>13.4</v>
      </c>
      <c r="FD86" s="7">
        <f>(FC86-5)/20*100</f>
        <v>42.000000000000007</v>
      </c>
      <c r="FE86">
        <f>SUM(EI86,EM86,EO86,EQ86)</f>
        <v>10</v>
      </c>
      <c r="FF86" s="7">
        <f>(FE86-4)/20*100</f>
        <v>30</v>
      </c>
      <c r="FG86">
        <f>SUM(EF86,ER86)</f>
        <v>7</v>
      </c>
      <c r="FH86">
        <f>(FG86-2)/8*100</f>
        <v>62.5</v>
      </c>
      <c r="FI86">
        <f>SUM(EC86,ED86,EE86)</f>
        <v>4</v>
      </c>
      <c r="FJ86" s="7">
        <f>(FI86-3)/3*100</f>
        <v>33.333333333333329</v>
      </c>
      <c r="FK86">
        <f>SUM(EJ86,EK86,EL86,EN86,EP86)</f>
        <v>19</v>
      </c>
      <c r="FL86">
        <f>(FK86-5)/25*100</f>
        <v>56.000000000000007</v>
      </c>
      <c r="FM86">
        <f t="shared" si="3"/>
        <v>1</v>
      </c>
      <c r="FN86" s="7">
        <f t="shared" si="4"/>
        <v>74.75</v>
      </c>
      <c r="FO86" s="7">
        <f t="shared" si="5"/>
        <v>45.458333333333336</v>
      </c>
    </row>
    <row r="87" spans="1:171" ht="15" thickBot="1" x14ac:dyDescent="0.35">
      <c r="A87" t="s">
        <v>1008</v>
      </c>
      <c r="B87" t="s">
        <v>1009</v>
      </c>
      <c r="C87" t="s">
        <v>68</v>
      </c>
      <c r="D87" s="5">
        <v>30213</v>
      </c>
      <c r="E87" s="5">
        <v>44682</v>
      </c>
      <c r="F87" s="1">
        <v>39</v>
      </c>
      <c r="G87">
        <v>2</v>
      </c>
      <c r="H87">
        <v>3</v>
      </c>
      <c r="I87" t="s">
        <v>269</v>
      </c>
      <c r="J87">
        <v>7</v>
      </c>
      <c r="K87">
        <v>2</v>
      </c>
      <c r="L87" t="s">
        <v>100</v>
      </c>
      <c r="M87" s="1">
        <v>1</v>
      </c>
      <c r="N87">
        <v>1</v>
      </c>
      <c r="O87">
        <v>2</v>
      </c>
      <c r="P87" t="s">
        <v>392</v>
      </c>
      <c r="Q87" s="16">
        <v>2</v>
      </c>
      <c r="R87">
        <v>2</v>
      </c>
      <c r="S87">
        <v>1</v>
      </c>
      <c r="T87">
        <v>1</v>
      </c>
      <c r="U87" t="s">
        <v>71</v>
      </c>
      <c r="V87">
        <v>7</v>
      </c>
      <c r="W87">
        <v>59</v>
      </c>
      <c r="X8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413</v>
      </c>
      <c r="Y87">
        <v>6</v>
      </c>
      <c r="Z87">
        <v>59</v>
      </c>
      <c r="AA8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354</v>
      </c>
      <c r="AB87">
        <v>0</v>
      </c>
      <c r="AC87">
        <v>0</v>
      </c>
      <c r="AD8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7">
        <v>2</v>
      </c>
      <c r="AF87">
        <v>3</v>
      </c>
      <c r="AG87" s="1">
        <f>AVERAGE(_2022___Atividade_física__sintomas_de_ansiedade_e_depressão_e_qualidade_de_vida_e[[#This Row],[a.	Quantas horas no total você gasta sentado durante um dia de semana? ]:[b.	Quantas horas no total você gasta sentado durante um dia de fim de semana?]])</f>
        <v>2.5</v>
      </c>
      <c r="AH87" s="1">
        <f>_2022___Atividade_física__sintomas_de_ansiedade_e_depressão_e_qualidade_de_vida_e[[#This Row],[AFV por semana]]+_2022___Atividade_física__sintomas_de_ansiedade_e_depressão_e_qualidade_de_vida_e[[#This Row],[Média AFM na semana]]</f>
        <v>354</v>
      </c>
      <c r="AI87">
        <v>0</v>
      </c>
      <c r="AJ87">
        <v>2</v>
      </c>
      <c r="AK87">
        <v>2</v>
      </c>
      <c r="AL87">
        <v>2</v>
      </c>
      <c r="AM87">
        <v>2</v>
      </c>
      <c r="AN87">
        <v>2</v>
      </c>
      <c r="AO87">
        <v>0</v>
      </c>
      <c r="AP87">
        <v>2</v>
      </c>
      <c r="AQ87">
        <v>2</v>
      </c>
      <c r="AR87">
        <v>2</v>
      </c>
      <c r="AS87">
        <v>2</v>
      </c>
      <c r="AT87">
        <v>2</v>
      </c>
      <c r="AU87">
        <v>2</v>
      </c>
      <c r="AV87">
        <v>2</v>
      </c>
      <c r="AW87">
        <v>1</v>
      </c>
      <c r="AX87">
        <v>2</v>
      </c>
      <c r="AY87">
        <v>2</v>
      </c>
      <c r="AZ87">
        <v>3</v>
      </c>
      <c r="BA87">
        <v>0</v>
      </c>
      <c r="BB87">
        <v>0</v>
      </c>
      <c r="BC87">
        <v>2</v>
      </c>
      <c r="BD8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34</v>
      </c>
      <c r="BE87">
        <v>0</v>
      </c>
      <c r="BF87">
        <v>0</v>
      </c>
      <c r="BG87">
        <v>0</v>
      </c>
      <c r="BH87">
        <v>0</v>
      </c>
      <c r="BI87">
        <v>0</v>
      </c>
      <c r="BJ87">
        <v>0</v>
      </c>
      <c r="BK87">
        <v>0</v>
      </c>
      <c r="BL87">
        <v>1</v>
      </c>
      <c r="BM87">
        <v>0</v>
      </c>
      <c r="BN87">
        <v>0</v>
      </c>
      <c r="BO87">
        <v>1</v>
      </c>
      <c r="BP87">
        <v>1</v>
      </c>
      <c r="BQ87">
        <v>1</v>
      </c>
      <c r="BR87">
        <v>1</v>
      </c>
      <c r="BS87">
        <v>0</v>
      </c>
      <c r="BT87">
        <v>2</v>
      </c>
      <c r="BU87">
        <v>1</v>
      </c>
      <c r="BV87">
        <v>1</v>
      </c>
      <c r="BW87">
        <v>0</v>
      </c>
      <c r="BX87">
        <v>1</v>
      </c>
      <c r="BY87">
        <v>0</v>
      </c>
      <c r="BZ87">
        <v>1</v>
      </c>
      <c r="CA87">
        <v>1</v>
      </c>
      <c r="CB87" s="1">
        <f>SUM(BE87:BV87,_2022___Atividade_física__sintomas_de_ansiedade_e_depressão_e_qualidade_de_vida_e[[#This Row],[18 considerar essa]:[_20]])</f>
        <v>11</v>
      </c>
      <c r="CC87">
        <v>3</v>
      </c>
      <c r="CD87">
        <v>3</v>
      </c>
      <c r="CE87">
        <v>3</v>
      </c>
      <c r="CF87">
        <v>3</v>
      </c>
      <c r="CG87">
        <v>3</v>
      </c>
      <c r="CH87">
        <v>2</v>
      </c>
      <c r="CI87">
        <v>2</v>
      </c>
      <c r="CJ87">
        <v>2</v>
      </c>
      <c r="CK87">
        <v>2</v>
      </c>
      <c r="CL87">
        <v>2</v>
      </c>
      <c r="CM87">
        <v>3</v>
      </c>
      <c r="CN87">
        <v>3</v>
      </c>
      <c r="CO87">
        <v>1</v>
      </c>
      <c r="CP87">
        <v>2</v>
      </c>
      <c r="CQ87">
        <v>2</v>
      </c>
      <c r="CR87">
        <v>2</v>
      </c>
      <c r="CS87">
        <v>2</v>
      </c>
      <c r="CT87">
        <v>2</v>
      </c>
      <c r="CU87">
        <v>2</v>
      </c>
      <c r="CV87">
        <v>3</v>
      </c>
      <c r="CW87">
        <v>3</v>
      </c>
      <c r="CX87">
        <v>1</v>
      </c>
      <c r="CY87">
        <v>5</v>
      </c>
      <c r="CZ87">
        <v>1</v>
      </c>
      <c r="DA87">
        <v>6</v>
      </c>
      <c r="DB87">
        <v>6</v>
      </c>
      <c r="DC87">
        <v>5</v>
      </c>
      <c r="DD87">
        <v>6</v>
      </c>
      <c r="DE87">
        <v>1</v>
      </c>
      <c r="DF87">
        <v>3</v>
      </c>
      <c r="DG87">
        <v>1</v>
      </c>
      <c r="DH87">
        <v>5</v>
      </c>
      <c r="DI87">
        <v>5</v>
      </c>
      <c r="DJ87">
        <v>5</v>
      </c>
      <c r="DK87">
        <v>3</v>
      </c>
      <c r="DL87">
        <v>4</v>
      </c>
      <c r="DM87">
        <f>IF(CC87=1,5,IF(CC87=2,4.4,IF(CC87=3,3.4,IF(CC87=4,2,IF(CC87=5,1,IF(CC87&gt;5,"Inválido",0))))))</f>
        <v>3.4</v>
      </c>
      <c r="DN87">
        <f>IF(CD87&gt;5,"Inválido",CD87)</f>
        <v>3</v>
      </c>
      <c r="DO87" s="7">
        <f>IF(CE87&gt;3,"Inválido",CE87)</f>
        <v>3</v>
      </c>
      <c r="DP87" s="7">
        <f>IF(CF87&gt;3,"Inválido",CF87)</f>
        <v>3</v>
      </c>
      <c r="DQ87" s="6">
        <f>IF(CG87&gt;3,"Inválido",CG87)</f>
        <v>3</v>
      </c>
      <c r="DR87" s="6">
        <f>IF(CH87&gt;3,"Inválido",CH87)</f>
        <v>2</v>
      </c>
      <c r="DS87" s="6">
        <f>IF(CI87&gt;3,"Inválido",CI87)</f>
        <v>2</v>
      </c>
      <c r="DT87" s="6">
        <f>IF(CJ87&gt;3,"Inválido",CJ87)</f>
        <v>2</v>
      </c>
      <c r="DU87" s="6">
        <f>IF(CK87&gt;3,"Inválido",CK87)</f>
        <v>2</v>
      </c>
      <c r="DV87" s="6">
        <f>IF(CL87&gt;3,"Inválido",CL87)</f>
        <v>2</v>
      </c>
      <c r="DW87" s="6">
        <f>IF(CM87&gt;3,"Inválido",CM87)</f>
        <v>3</v>
      </c>
      <c r="DX87" s="6">
        <f>IF(CN87&gt;3,"Inválido",CN87)</f>
        <v>3</v>
      </c>
      <c r="DY87" s="8">
        <f>IF(CO87&gt;5, "INVALIDO",CO87)</f>
        <v>1</v>
      </c>
      <c r="DZ87" s="8">
        <f>IF(CP87&gt;5, "INVALIDO",CP87)</f>
        <v>2</v>
      </c>
      <c r="EA87" s="8">
        <f>IF(CQ87&gt;5, "INVALIDO",CQ87)</f>
        <v>2</v>
      </c>
      <c r="EB87" s="8">
        <f>IF(CR87&gt;5, "INVALIDO",CR87)</f>
        <v>2</v>
      </c>
      <c r="EC87" s="7">
        <f>IF(CR87&gt;5, "INVALIDO",CR87)</f>
        <v>2</v>
      </c>
      <c r="ED8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8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7">
        <f>IF(CC87=1,5,IF(CC87=2,4,IF(CC87=3,3,IF(CC87=4,2,IF(CC87=5,1,IF(CC87&gt;5,"Inválido",0))))))</f>
        <v>3</v>
      </c>
      <c r="EG87">
        <f>IF(CW87=1,6,IF(CW87=2,5.4,IF(CW87=3,4.2,IF(CW87=4,3.1,IF(CW87=5,2.2,IF(CW87=6,1,IF(CW87&gt;6,"Inválido",0)))))))</f>
        <v>4.2</v>
      </c>
      <c r="EH87">
        <f>IF(AND(CX87=1,CW87=1),6,IF(AND(CX87=1,CW87&lt;7),5,IF(AND(CX87&gt;1,CW87=1),"Inválido",IF(AND(CX87=2,CW87&lt;7),4,IF(AND(CX87=3,CW87&lt;7),3,IF(AND(CX87=4,CW87&lt;7),2,IF(AND(CX87=5,CW87&lt;7),1,0)))))))</f>
        <v>5</v>
      </c>
      <c r="EI87">
        <f>IF(CV87=1,6,IF(CV87=2,5,IF(CV87=3,3,IF(CV87=4,3,IF(CV87=5,2,IF(CV87=6,1,IF(CV87&gt;6,"iNVÁLIDO",0)))))))</f>
        <v>3</v>
      </c>
      <c r="EJ87" s="7">
        <f>IF(CZ87&gt;6,"Inválido",CZ87)</f>
        <v>1</v>
      </c>
      <c r="EK87" s="7">
        <f>IF(DA87&gt;6,"Inválido",DA87)</f>
        <v>6</v>
      </c>
      <c r="EL87">
        <f>IF(DB87=1,6,IF(DB87=2,5,IF(DB87=3,3,IF(DB87=4,3,IF(DB87=5,2,IF(DB87=6,1,IF(DB87&gt;6,"iNVÁLIDO",0)))))))</f>
        <v>1</v>
      </c>
      <c r="EM87">
        <f>IF(DC87=1,6,IF(DC87=2,5,IF(DC87=3,3,IF(DC87=4,3,IF(DC87=5,2,IF(DC87=6,1,IF(DC87&gt;6,"iNVÁLIDO",0)))))))</f>
        <v>2</v>
      </c>
      <c r="EN87" s="7">
        <f>IF(DD87&gt;6,"Inválido",DD87)</f>
        <v>6</v>
      </c>
      <c r="EO87">
        <f>IF(DE87&gt;6,"Inválido",DE87)</f>
        <v>1</v>
      </c>
      <c r="EP87">
        <f>IF(DF87=1,6,IF(DF87=2,5,IF(DF87=3,3,IF(DF87=4,3,IF(DF87=5,2,IF(DF87=6,1,IF(DF87&gt;6,"iNVÁLIDO",0)))))))</f>
        <v>3</v>
      </c>
      <c r="EQ87" s="7">
        <f>IF(DG87&gt;6,"Inválido",DG87)</f>
        <v>1</v>
      </c>
      <c r="ER87">
        <f>IF(DH87&gt;5,"Inválido",DH87)</f>
        <v>5</v>
      </c>
      <c r="ES87">
        <f>IF(DI87&gt;5,"Inválido",DI87)</f>
        <v>5</v>
      </c>
      <c r="ET87">
        <f>IF(DJ87=1,5,IF(DJ87=2,4,IF(DJ87=3,3,IF(DJ87=4,2,IF(DJ87=5,1,IF(DJ87&gt;5,"Inválido",0))))))</f>
        <v>1</v>
      </c>
      <c r="EU87">
        <f>IF(DK87&gt;5,"Inválido",DK87)</f>
        <v>3</v>
      </c>
      <c r="EV87">
        <f>IF(DL87=1,5,IF(DL87=2,4,IF(DL87=3,3,IF(DL87=4,2,IF(DL87=5,1,IF(DL87&gt;5,"Inválido",0))))))</f>
        <v>2</v>
      </c>
      <c r="EW87" s="7">
        <f>SUM(DO87,DP87,DQ87,DR87,DS87,DT87,DU87,DV87,DW87,DX87)</f>
        <v>25</v>
      </c>
      <c r="EX87" s="7">
        <f>(EW87-10)/20*100</f>
        <v>75</v>
      </c>
      <c r="EY87">
        <f>SUM(DY87,DZ87,EA87,EB87)</f>
        <v>7</v>
      </c>
      <c r="EZ87">
        <f>(_2022___Atividade_física__sintomas_de_ansiedade_e_depressão_e_qualidade_de_vida_e[[#This Row],[Aspecto físico]]-4)/4*100</f>
        <v>75</v>
      </c>
      <c r="FA87">
        <f>SUM(EG87,EH87)</f>
        <v>9.1999999999999993</v>
      </c>
      <c r="FB87">
        <f>(FA87-2)/10*100</f>
        <v>72</v>
      </c>
      <c r="FC87">
        <f>SUM(DM87,ES87,ET87,EU87,EV87)</f>
        <v>14.4</v>
      </c>
      <c r="FD87" s="7">
        <f>(FC87-5)/20*100</f>
        <v>47</v>
      </c>
      <c r="FE87">
        <f>SUM(EI87,EM87,EO87,EQ87)</f>
        <v>7</v>
      </c>
      <c r="FF87" s="7">
        <f>(FE87-4)/20*100</f>
        <v>15</v>
      </c>
      <c r="FG87">
        <f>SUM(EF87,ER87)</f>
        <v>8</v>
      </c>
      <c r="FH87">
        <f>(FG87-2)/8*100</f>
        <v>75</v>
      </c>
      <c r="FI87">
        <f>SUM(EC87,ED87,EE87)</f>
        <v>6</v>
      </c>
      <c r="FJ87" s="7">
        <f>(FI87-3)/3*100</f>
        <v>100</v>
      </c>
      <c r="FK87">
        <f>SUM(EJ87,EK87,EL87,EN87,EP87)</f>
        <v>17</v>
      </c>
      <c r="FL87">
        <f>(FK87-5)/25*100</f>
        <v>48</v>
      </c>
      <c r="FM87">
        <f t="shared" si="3"/>
        <v>3</v>
      </c>
      <c r="FN87" s="7">
        <f t="shared" si="4"/>
        <v>67.25</v>
      </c>
      <c r="FO87" s="7">
        <f t="shared" si="5"/>
        <v>59.5</v>
      </c>
    </row>
    <row r="88" spans="1:171" ht="15" thickBot="1" x14ac:dyDescent="0.35">
      <c r="A88" t="s">
        <v>66</v>
      </c>
      <c r="B88" t="s">
        <v>67</v>
      </c>
      <c r="C88" t="s">
        <v>68</v>
      </c>
      <c r="D88" s="5">
        <v>31671</v>
      </c>
      <c r="E88" s="5">
        <v>44682</v>
      </c>
      <c r="F88" s="1">
        <v>36</v>
      </c>
      <c r="G88">
        <v>1</v>
      </c>
      <c r="H88">
        <v>4</v>
      </c>
      <c r="I88" t="s">
        <v>69</v>
      </c>
      <c r="J88">
        <v>2</v>
      </c>
      <c r="K88">
        <v>1</v>
      </c>
      <c r="L88" t="s">
        <v>70</v>
      </c>
      <c r="M88" s="1">
        <v>2</v>
      </c>
      <c r="N88">
        <v>1</v>
      </c>
      <c r="O88">
        <v>1</v>
      </c>
      <c r="P88">
        <v>1</v>
      </c>
      <c r="Q88" s="16">
        <v>2</v>
      </c>
      <c r="R88">
        <v>2</v>
      </c>
      <c r="S88">
        <v>1</v>
      </c>
      <c r="T88">
        <v>1</v>
      </c>
      <c r="U88" t="s">
        <v>71</v>
      </c>
      <c r="V88">
        <v>5</v>
      </c>
      <c r="W88">
        <v>15</v>
      </c>
      <c r="X8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88">
        <v>3</v>
      </c>
      <c r="Z88">
        <v>39</v>
      </c>
      <c r="AA8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88">
        <v>2</v>
      </c>
      <c r="AC88">
        <v>49</v>
      </c>
      <c r="AD8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98</v>
      </c>
      <c r="AE88">
        <v>8</v>
      </c>
      <c r="AF88">
        <v>8</v>
      </c>
      <c r="AG88" s="1">
        <f>AVERAGE(_2022___Atividade_física__sintomas_de_ansiedade_e_depressão_e_qualidade_de_vida_e[[#This Row],[a.	Quantas horas no total você gasta sentado durante um dia de semana? ]:[b.	Quantas horas no total você gasta sentado durante um dia de fim de semana?]])</f>
        <v>8</v>
      </c>
      <c r="AH88" s="1">
        <f>_2022___Atividade_física__sintomas_de_ansiedade_e_depressão_e_qualidade_de_vida_e[[#This Row],[AFV por semana]]+_2022___Atividade_física__sintomas_de_ansiedade_e_depressão_e_qualidade_de_vida_e[[#This Row],[Média AFM na semana]]</f>
        <v>215</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2</v>
      </c>
      <c r="BY88">
        <f>_2022___Atividade_física__sintomas_de_ansiedade_e_depressão_e_qualidade_de_vida_e[[#This Row],[_18]]</f>
        <v>0</v>
      </c>
      <c r="BZ88">
        <v>0</v>
      </c>
      <c r="CA88">
        <v>0</v>
      </c>
      <c r="CB88" s="1">
        <f>SUM(BE88:BV88,_2022___Atividade_física__sintomas_de_ansiedade_e_depressão_e_qualidade_de_vida_e[[#This Row],[18 considerar essa]:[_20]])</f>
        <v>0</v>
      </c>
      <c r="CC88">
        <v>1</v>
      </c>
      <c r="CD88">
        <v>3</v>
      </c>
      <c r="CE88">
        <v>3</v>
      </c>
      <c r="CF88">
        <v>3</v>
      </c>
      <c r="CG88">
        <v>3</v>
      </c>
      <c r="CH88">
        <v>3</v>
      </c>
      <c r="CI88">
        <v>3</v>
      </c>
      <c r="CJ88">
        <v>3</v>
      </c>
      <c r="CK88">
        <v>3</v>
      </c>
      <c r="CL88">
        <v>3</v>
      </c>
      <c r="CM88">
        <v>3</v>
      </c>
      <c r="CN88">
        <v>3</v>
      </c>
      <c r="CO88">
        <v>2</v>
      </c>
      <c r="CP88">
        <v>2</v>
      </c>
      <c r="CQ88">
        <v>2</v>
      </c>
      <c r="CR88">
        <v>2</v>
      </c>
      <c r="CS88">
        <v>2</v>
      </c>
      <c r="CT88">
        <v>2</v>
      </c>
      <c r="CU88">
        <v>2</v>
      </c>
      <c r="CV88">
        <v>1</v>
      </c>
      <c r="CW88">
        <v>1</v>
      </c>
      <c r="CX88">
        <v>1</v>
      </c>
      <c r="CY88">
        <v>1</v>
      </c>
      <c r="CZ88">
        <v>6</v>
      </c>
      <c r="DA88">
        <v>6</v>
      </c>
      <c r="DB88">
        <v>1</v>
      </c>
      <c r="DC88">
        <v>1</v>
      </c>
      <c r="DD88">
        <v>6</v>
      </c>
      <c r="DE88">
        <v>6</v>
      </c>
      <c r="DF88">
        <v>1</v>
      </c>
      <c r="DG88">
        <v>6</v>
      </c>
      <c r="DH88">
        <v>5</v>
      </c>
      <c r="DI88">
        <v>5</v>
      </c>
      <c r="DJ88">
        <v>1</v>
      </c>
      <c r="DK88">
        <v>5</v>
      </c>
      <c r="DL88">
        <v>1</v>
      </c>
      <c r="DM88">
        <f>IF(CC88=1,5,IF(CC88=2,4.4,IF(CC88=3,3.4,IF(CC88=4,2,IF(CC88=5,1,IF(CC88&gt;5,"Inválido",0))))))</f>
        <v>5</v>
      </c>
      <c r="DN88" s="18">
        <f>IF(CD88&gt;5,"Inválido",CD88)</f>
        <v>3</v>
      </c>
      <c r="DO88" s="20">
        <f>IF(CE88&gt;3,"Inválido",CE88)</f>
        <v>3</v>
      </c>
      <c r="DP88" s="20">
        <f>IF(CF88&gt;3,"Inválido",CF88)</f>
        <v>3</v>
      </c>
      <c r="DQ88" s="6">
        <f>IF(CG88&gt;3,"Inválido",CG88)</f>
        <v>3</v>
      </c>
      <c r="DR88" s="6">
        <f>IF(CH88&gt;3,"Inválido",CH88)</f>
        <v>3</v>
      </c>
      <c r="DS88" s="6">
        <f>IF(CI88&gt;3,"Inválido",CI88)</f>
        <v>3</v>
      </c>
      <c r="DT88" s="6">
        <f>IF(CJ88&gt;3,"Inválido",CJ88)</f>
        <v>3</v>
      </c>
      <c r="DU88" s="6">
        <f>IF(CK88&gt;3,"Inválido",CK88)</f>
        <v>3</v>
      </c>
      <c r="DV88" s="6">
        <f>IF(CL88&gt;3,"Inválido",CL88)</f>
        <v>3</v>
      </c>
      <c r="DW88" s="6">
        <f>IF(CM88&gt;3,"Inválido",CM88)</f>
        <v>3</v>
      </c>
      <c r="DX88" s="6">
        <f>IF(CN88&gt;3,"Inválido",CN88)</f>
        <v>3</v>
      </c>
      <c r="DY88" s="8">
        <f>IF(CO88&gt;5, "INVALIDO",CO88)</f>
        <v>2</v>
      </c>
      <c r="DZ88" s="8">
        <f>IF(CP88&gt;5, "INVALIDO",CP88)</f>
        <v>2</v>
      </c>
      <c r="EA88" s="8">
        <f>IF(CQ88&gt;5, "INVALIDO",CQ88)</f>
        <v>2</v>
      </c>
      <c r="EB88" s="8">
        <f>IF(CR88&gt;5, "INVALIDO",CR88)</f>
        <v>2</v>
      </c>
      <c r="EC88" s="20">
        <f>IF(CR88&gt;5, "INVALIDO",CR88)</f>
        <v>2</v>
      </c>
      <c r="ED8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8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8" s="18">
        <f>IF(CC88=1,5,IF(CC88=2,4,IF(CC88=3,3,IF(CC88=4,2,IF(CC88=5,1,IF(CC88&gt;5,"Inválido",0))))))</f>
        <v>5</v>
      </c>
      <c r="EG88" s="18">
        <f>IF(CW88=1,6,IF(CW88=2,5.4,IF(CW88=3,4.2,IF(CW88=4,3.1,IF(CW88=5,2.2,IF(CW88=6,1,IF(CW88&gt;6,"Inválido",0)))))))</f>
        <v>6</v>
      </c>
      <c r="EH88" s="9">
        <f>IF(AND(CX88=1,CW88=1),6,IF(AND(CX88=1,CW88&lt;7),5,IF(AND(CX88&gt;1,CW88=1),"Inválido",IF(AND(CX88=2,CW88&lt;7),4,IF(AND(CX88=3,CW88&lt;7),3,IF(AND(CX88=4,CW88&lt;7),2,IF(AND(CX88=5,CW88&lt;7),1,0)))))))</f>
        <v>6</v>
      </c>
      <c r="EI88" s="9">
        <f>IF(CV88=1,6,IF(CV88=2,5,IF(CV88=3,3,IF(CV88=4,3,IF(CV88=5,2,IF(CV88=6,1,IF(CV88&gt;6,"iNVÁLIDO",0)))))))</f>
        <v>6</v>
      </c>
      <c r="EJ88" s="20">
        <f>IF(CZ88&gt;6,"Inválido",CZ88)</f>
        <v>6</v>
      </c>
      <c r="EK88" s="20">
        <f>IF(DA88&gt;6,"Inválido",DA88)</f>
        <v>6</v>
      </c>
      <c r="EL88">
        <f>IF(DB88=1,6,IF(DB88=2,5,IF(DB88=3,3,IF(DB88=4,3,IF(DB88=5,2,IF(DB88=6,1,IF(DB88&gt;6,"iNVÁLIDO",0)))))))</f>
        <v>6</v>
      </c>
      <c r="EM88">
        <f>IF(DC88=1,6,IF(DC88=2,5,IF(DC88=3,3,IF(DC88=4,3,IF(DC88=5,2,IF(DC88=6,1,IF(DC88&gt;6,"iNVÁLIDO",0)))))))</f>
        <v>6</v>
      </c>
      <c r="EN88" s="20">
        <f>IF(DD88&gt;6,"Inválido",DD88)</f>
        <v>6</v>
      </c>
      <c r="EO88">
        <f>IF(DE88&gt;6,"Inválido",DE88)</f>
        <v>6</v>
      </c>
      <c r="EP88" s="9">
        <f>IF(DF88=1,6,IF(DF88=2,5,IF(DF88=3,3,IF(DF88=4,3,IF(DF88=5,2,IF(DF88=6,1,IF(DF88&gt;6,"iNVÁLIDO",0)))))))</f>
        <v>6</v>
      </c>
      <c r="EQ88" s="20">
        <f>IF(DG88&gt;6,"Inválido",DG88)</f>
        <v>6</v>
      </c>
      <c r="ER88">
        <f>IF(DH88&gt;5,"Inválido",DH88)</f>
        <v>5</v>
      </c>
      <c r="ES88">
        <f>IF(DI88&gt;5,"Inválido",DI88)</f>
        <v>5</v>
      </c>
      <c r="ET88" s="10">
        <f>IF(DJ88=1,5,IF(DJ88=2,4,IF(DJ88=3,3,IF(DJ88=4,2,IF(DJ88=5,1,IF(DJ88&gt;5,"Inválido",0))))))</f>
        <v>5</v>
      </c>
      <c r="EU88">
        <f>IF(DK88&gt;5,"Inválido",DK88)</f>
        <v>5</v>
      </c>
      <c r="EV88" s="10">
        <f>IF(DL88=1,5,IF(DL88=2,4,IF(DL88=3,3,IF(DL88=4,2,IF(DL88=5,1,IF(DL88&gt;5,"Inválido",0))))))</f>
        <v>5</v>
      </c>
      <c r="EW88" s="7">
        <f>SUM(DO88,DP88,DQ88,DR88,DS88,DT88,DU88,DV88,DW88,DX88)</f>
        <v>30</v>
      </c>
      <c r="EX88" s="20">
        <f>(EW88-10)/20*100</f>
        <v>100</v>
      </c>
      <c r="EY88">
        <f>SUM(DY88,DZ88,EA88,EB88)</f>
        <v>8</v>
      </c>
      <c r="EZ88">
        <f>(_2022___Atividade_física__sintomas_de_ansiedade_e_depressão_e_qualidade_de_vida_e[[#This Row],[Aspecto físico]]-4)/4*100</f>
        <v>100</v>
      </c>
      <c r="FA88">
        <f>SUM(EG88,EH88)</f>
        <v>12</v>
      </c>
      <c r="FB88">
        <f>(FA88-2)/10*100</f>
        <v>100</v>
      </c>
      <c r="FC88">
        <f>SUM(DM88,ES88,ET88,EU88,EV88)</f>
        <v>25</v>
      </c>
      <c r="FD88" s="20">
        <f>(FC88-5)/20*100</f>
        <v>100</v>
      </c>
      <c r="FE88">
        <f>SUM(EI88,EM88,EO88,EQ88)</f>
        <v>24</v>
      </c>
      <c r="FF88" s="20">
        <f>(FE88-4)/20*100</f>
        <v>100</v>
      </c>
      <c r="FG88">
        <f>SUM(EF88,ER88)</f>
        <v>10</v>
      </c>
      <c r="FH88">
        <f>(FG88-2)/8*100</f>
        <v>100</v>
      </c>
      <c r="FI88">
        <f>SUM(EC88,ED88,EE88)</f>
        <v>6</v>
      </c>
      <c r="FJ88" s="20">
        <f>(FI88-3)/3*100</f>
        <v>100</v>
      </c>
      <c r="FK88">
        <f>SUM(EJ88,EK88,EL88,EN88,EP88)</f>
        <v>30</v>
      </c>
      <c r="FL88" s="18">
        <f>(FK88-5)/25*100</f>
        <v>100</v>
      </c>
      <c r="FM88">
        <f t="shared" si="3"/>
        <v>3</v>
      </c>
      <c r="FN88" s="7">
        <f t="shared" si="4"/>
        <v>100</v>
      </c>
      <c r="FO88" s="7">
        <f t="shared" si="5"/>
        <v>100</v>
      </c>
    </row>
    <row r="89" spans="1:171" ht="15" thickBot="1" x14ac:dyDescent="0.35">
      <c r="A89" t="s">
        <v>72</v>
      </c>
      <c r="B89" t="s">
        <v>73</v>
      </c>
      <c r="C89" t="s">
        <v>68</v>
      </c>
      <c r="D89" s="5">
        <v>32100</v>
      </c>
      <c r="E89" s="5">
        <v>44682</v>
      </c>
      <c r="F89" s="1">
        <f>DATEDIF(D88,E88,"Y")</f>
        <v>35</v>
      </c>
      <c r="G89">
        <v>2</v>
      </c>
      <c r="H89">
        <v>2</v>
      </c>
      <c r="I89" t="s">
        <v>74</v>
      </c>
      <c r="J89">
        <v>12</v>
      </c>
      <c r="K89">
        <v>2</v>
      </c>
      <c r="L89" t="s">
        <v>75</v>
      </c>
      <c r="M89" s="1">
        <v>2</v>
      </c>
      <c r="N89">
        <v>1</v>
      </c>
      <c r="O89">
        <v>2</v>
      </c>
      <c r="P89">
        <v>1</v>
      </c>
      <c r="Q89" s="16">
        <v>2</v>
      </c>
      <c r="R89">
        <v>1</v>
      </c>
      <c r="S89">
        <v>1</v>
      </c>
      <c r="T89">
        <v>1</v>
      </c>
      <c r="U89" t="s">
        <v>76</v>
      </c>
      <c r="V89">
        <v>2</v>
      </c>
      <c r="W89">
        <v>20</v>
      </c>
      <c r="X8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40</v>
      </c>
      <c r="Y89">
        <v>2</v>
      </c>
      <c r="Z89">
        <v>20</v>
      </c>
      <c r="AA8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89">
        <v>0</v>
      </c>
      <c r="AC89">
        <v>0</v>
      </c>
      <c r="AD8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9">
        <v>8</v>
      </c>
      <c r="AF89">
        <v>4</v>
      </c>
      <c r="AG89" s="1">
        <f>AVERAGE(_2022___Atividade_física__sintomas_de_ansiedade_e_depressão_e_qualidade_de_vida_e[[#This Row],[a.	Quantas horas no total você gasta sentado durante um dia de semana? ]:[b.	Quantas horas no total você gasta sentado durante um dia de fim de semana?]])</f>
        <v>6</v>
      </c>
      <c r="AH89" s="1">
        <f>_2022___Atividade_física__sintomas_de_ansiedade_e_depressão_e_qualidade_de_vida_e[[#This Row],[AFV por semana]]+_2022___Atividade_física__sintomas_de_ansiedade_e_depressão_e_qualidade_de_vida_e[[#This Row],[Média AFM na semana]]</f>
        <v>40</v>
      </c>
      <c r="AI89">
        <v>1</v>
      </c>
      <c r="AJ89">
        <v>1</v>
      </c>
      <c r="AK89">
        <v>2</v>
      </c>
      <c r="AL89">
        <v>0</v>
      </c>
      <c r="AM89">
        <v>0</v>
      </c>
      <c r="AN89">
        <v>1</v>
      </c>
      <c r="AO89">
        <v>1</v>
      </c>
      <c r="AP89">
        <v>1</v>
      </c>
      <c r="AQ89">
        <v>0</v>
      </c>
      <c r="AR89">
        <v>0</v>
      </c>
      <c r="AS89">
        <v>1</v>
      </c>
      <c r="AT89">
        <v>0</v>
      </c>
      <c r="AU89">
        <v>0</v>
      </c>
      <c r="AV89">
        <v>0</v>
      </c>
      <c r="AW89">
        <v>1</v>
      </c>
      <c r="AX89">
        <v>0</v>
      </c>
      <c r="AY89">
        <v>0</v>
      </c>
      <c r="AZ89">
        <v>1</v>
      </c>
      <c r="BA89">
        <v>0</v>
      </c>
      <c r="BB89">
        <v>0</v>
      </c>
      <c r="BC89">
        <v>1</v>
      </c>
      <c r="BD8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89">
        <v>1</v>
      </c>
      <c r="BF89">
        <v>0</v>
      </c>
      <c r="BG89">
        <v>0</v>
      </c>
      <c r="BH89">
        <v>0</v>
      </c>
      <c r="BI89">
        <v>0</v>
      </c>
      <c r="BJ89">
        <v>0</v>
      </c>
      <c r="BK89">
        <v>0</v>
      </c>
      <c r="BL89">
        <v>0</v>
      </c>
      <c r="BM89">
        <v>0</v>
      </c>
      <c r="BN89">
        <v>0</v>
      </c>
      <c r="BO89">
        <v>0</v>
      </c>
      <c r="BP89">
        <v>0</v>
      </c>
      <c r="BQ89">
        <v>0</v>
      </c>
      <c r="BR89">
        <v>0</v>
      </c>
      <c r="BS89">
        <v>0</v>
      </c>
      <c r="BT89">
        <v>0</v>
      </c>
      <c r="BU89">
        <v>0</v>
      </c>
      <c r="BV89">
        <v>0</v>
      </c>
      <c r="BW89">
        <v>0</v>
      </c>
      <c r="BX89">
        <v>2</v>
      </c>
      <c r="BY89">
        <f>_2022___Atividade_física__sintomas_de_ansiedade_e_depressão_e_qualidade_de_vida_e[[#This Row],[_18]]</f>
        <v>0</v>
      </c>
      <c r="BZ89">
        <v>0</v>
      </c>
      <c r="CA89">
        <v>0</v>
      </c>
      <c r="CB89" s="1">
        <f>SUM(BE89:BV89,_2022___Atividade_física__sintomas_de_ansiedade_e_depressão_e_qualidade_de_vida_e[[#This Row],[18 considerar essa]:[_20]])</f>
        <v>1</v>
      </c>
      <c r="CC89">
        <v>2</v>
      </c>
      <c r="CD89">
        <v>1</v>
      </c>
      <c r="CE89">
        <v>3</v>
      </c>
      <c r="CF89">
        <v>3</v>
      </c>
      <c r="CG89">
        <v>3</v>
      </c>
      <c r="CH89">
        <v>3</v>
      </c>
      <c r="CI89">
        <v>3</v>
      </c>
      <c r="CJ89">
        <v>3</v>
      </c>
      <c r="CK89">
        <v>3</v>
      </c>
      <c r="CL89">
        <v>3</v>
      </c>
      <c r="CM89">
        <v>3</v>
      </c>
      <c r="CN89">
        <v>3</v>
      </c>
      <c r="CO89">
        <v>2</v>
      </c>
      <c r="CP89">
        <v>2</v>
      </c>
      <c r="CQ89">
        <v>2</v>
      </c>
      <c r="CR89">
        <v>2</v>
      </c>
      <c r="CS89">
        <v>2</v>
      </c>
      <c r="CT89">
        <v>2</v>
      </c>
      <c r="CU89">
        <v>2</v>
      </c>
      <c r="CV89">
        <v>1</v>
      </c>
      <c r="CW89">
        <v>2</v>
      </c>
      <c r="CX89">
        <v>1</v>
      </c>
      <c r="CY89">
        <v>1</v>
      </c>
      <c r="CZ89">
        <v>1</v>
      </c>
      <c r="DA89">
        <v>1</v>
      </c>
      <c r="DB89">
        <v>1</v>
      </c>
      <c r="DC89">
        <v>1</v>
      </c>
      <c r="DD89">
        <v>1</v>
      </c>
      <c r="DE89">
        <v>1</v>
      </c>
      <c r="DF89">
        <v>1</v>
      </c>
      <c r="DG89">
        <v>1</v>
      </c>
      <c r="DH89">
        <v>1</v>
      </c>
      <c r="DI89">
        <v>5</v>
      </c>
      <c r="DJ89">
        <v>4</v>
      </c>
      <c r="DK89">
        <v>5</v>
      </c>
      <c r="DL89">
        <v>1</v>
      </c>
      <c r="DM89">
        <f>IF(CC89=1,5,IF(CC89=2,4.4,IF(CC89=3,3.4,IF(CC89=4,2,IF(CC89=5,1,IF(CC89&gt;5,"Inválido",0))))))</f>
        <v>4.4000000000000004</v>
      </c>
      <c r="DN89">
        <f>IF(CD89&gt;5,"Inválido",CD89)</f>
        <v>1</v>
      </c>
      <c r="DO89" s="7">
        <f>IF(CE89&gt;3,"Inválido",CE89)</f>
        <v>3</v>
      </c>
      <c r="DP89" s="7">
        <f>IF(CF89&gt;3,"Inválido",CF89)</f>
        <v>3</v>
      </c>
      <c r="DQ89" s="6">
        <f>IF(CG89&gt;3,"Inválido",CG89)</f>
        <v>3</v>
      </c>
      <c r="DR89" s="6">
        <f>IF(CH89&gt;3,"Inválido",CH89)</f>
        <v>3</v>
      </c>
      <c r="DS89" s="6">
        <f>IF(CI89&gt;3,"Inválido",CI89)</f>
        <v>3</v>
      </c>
      <c r="DT89" s="6">
        <f>IF(CJ89&gt;3,"Inválido",CJ89)</f>
        <v>3</v>
      </c>
      <c r="DU89" s="6">
        <f>IF(CK89&gt;3,"Inválido",CK89)</f>
        <v>3</v>
      </c>
      <c r="DV89" s="6">
        <f>IF(CL89&gt;3,"Inválido",CL89)</f>
        <v>3</v>
      </c>
      <c r="DW89" s="6">
        <f>IF(CM89&gt;3,"Inválido",CM89)</f>
        <v>3</v>
      </c>
      <c r="DX89" s="6">
        <f>IF(CN89&gt;3,"Inválido",CN89)</f>
        <v>3</v>
      </c>
      <c r="DY89" s="8">
        <f>IF(CO89&gt;5, "INVALIDO",CO89)</f>
        <v>2</v>
      </c>
      <c r="DZ89" s="8">
        <f>IF(CP89&gt;5, "INVALIDO",CP89)</f>
        <v>2</v>
      </c>
      <c r="EA89" s="8">
        <f>IF(CQ89&gt;5, "INVALIDO",CQ89)</f>
        <v>2</v>
      </c>
      <c r="EB89" s="8">
        <f>IF(CR89&gt;5, "INVALIDO",CR89)</f>
        <v>2</v>
      </c>
      <c r="EC89" s="7">
        <f>IF(CR89&gt;5, "INVALIDO",CR89)</f>
        <v>2</v>
      </c>
      <c r="ED8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8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9">
        <f>IF(CC89=1,5,IF(CC89=2,4,IF(CC89=3,3,IF(CC89=4,2,IF(CC89=5,1,IF(CC89&gt;5,"Inválido",0))))))</f>
        <v>4</v>
      </c>
      <c r="EG89">
        <f>IF(CW89=1,6,IF(CW89=2,5.4,IF(CW89=3,4.2,IF(CW89=4,3.1,IF(CW89=5,2.2,IF(CW89=6,1,IF(CW89&gt;6,"Inválido",0)))))))</f>
        <v>5.4</v>
      </c>
      <c r="EH89">
        <f>IF(AND(CX89=1,CW89=1),6,IF(AND(CX89=1,CW89&lt;7),5,IF(AND(CX89&gt;1,CW89=1),"Inválido",IF(AND(CX89=2,CW89&lt;7),4,IF(AND(CX89=3,CW89&lt;7),3,IF(AND(CX89=4,CW89&lt;7),2,IF(AND(CX89=5,CW89&lt;7),1,0)))))))</f>
        <v>5</v>
      </c>
      <c r="EI89">
        <f>IF(CV89=1,6,IF(CV89=2,5,IF(CV89=3,3,IF(CV89=4,3,IF(CV89=5,2,IF(CV89=6,1,IF(CV89&gt;6,"iNVÁLIDO",0)))))))</f>
        <v>6</v>
      </c>
      <c r="EJ89" s="7">
        <f>IF(CZ89&gt;6,"Inválido",CZ89)</f>
        <v>1</v>
      </c>
      <c r="EK89" s="7">
        <f>IF(DA89&gt;6,"Inválido",DA89)</f>
        <v>1</v>
      </c>
      <c r="EL89">
        <f>IF(DB89=1,6,IF(DB89=2,5,IF(DB89=3,3,IF(DB89=4,3,IF(DB89=5,2,IF(DB89=6,1,IF(DB89&gt;6,"iNVÁLIDO",0)))))))</f>
        <v>6</v>
      </c>
      <c r="EM89">
        <f>IF(DC89=1,6,IF(DC89=2,5,IF(DC89=3,3,IF(DC89=4,3,IF(DC89=5,2,IF(DC89=6,1,IF(DC89&gt;6,"iNVÁLIDO",0)))))))</f>
        <v>6</v>
      </c>
      <c r="EN89" s="7">
        <f>IF(DD89&gt;6,"Inválido",DD89)</f>
        <v>1</v>
      </c>
      <c r="EO89">
        <f>IF(DE89&gt;6,"Inválido",DE89)</f>
        <v>1</v>
      </c>
      <c r="EP89">
        <f>IF(DF89=1,6,IF(DF89=2,5,IF(DF89=3,3,IF(DF89=4,3,IF(DF89=5,2,IF(DF89=6,1,IF(DF89&gt;6,"iNVÁLIDO",0)))))))</f>
        <v>6</v>
      </c>
      <c r="EQ89" s="7">
        <f>IF(DG89&gt;6,"Inválido",DG89)</f>
        <v>1</v>
      </c>
      <c r="ER89">
        <f>IF(DH89&gt;5,"Inválido",DH89)</f>
        <v>1</v>
      </c>
      <c r="ES89">
        <f>IF(DI89&gt;5,"Inválido",DI89)</f>
        <v>5</v>
      </c>
      <c r="ET89">
        <f>IF(DJ89=1,5,IF(DJ89=2,4,IF(DJ89=3,3,IF(DJ89=4,2,IF(DJ89=5,1,IF(DJ89&gt;5,"Inválido",0))))))</f>
        <v>2</v>
      </c>
      <c r="EU89">
        <f>IF(DK89&gt;5,"Inválido",DK89)</f>
        <v>5</v>
      </c>
      <c r="EV89">
        <f>IF(DL89=1,5,IF(DL89=2,4,IF(DL89=3,3,IF(DL89=4,2,IF(DL89=5,1,IF(DL89&gt;5,"Inválido",0))))))</f>
        <v>5</v>
      </c>
      <c r="EW89" s="7">
        <f>SUM(DO89,DP89,DQ89,DR89,DS89,DT89,DU89,DV89,DW89,DX89)</f>
        <v>30</v>
      </c>
      <c r="EX89" s="7">
        <f>(EW89-10)/20*100</f>
        <v>100</v>
      </c>
      <c r="EY89">
        <f>SUM(DY89,DZ89,EA89,EB89)</f>
        <v>8</v>
      </c>
      <c r="EZ89">
        <f>(_2022___Atividade_física__sintomas_de_ansiedade_e_depressão_e_qualidade_de_vida_e[[#This Row],[Aspecto físico]]-4)/4*100</f>
        <v>100</v>
      </c>
      <c r="FA89">
        <f>SUM(EG89,EH89)</f>
        <v>10.4</v>
      </c>
      <c r="FB89">
        <f>(FA89-2)/10*100</f>
        <v>84.000000000000014</v>
      </c>
      <c r="FC89">
        <f>SUM(DM89,ES89,ET89,EU89,EV89)</f>
        <v>21.4</v>
      </c>
      <c r="FD89" s="7">
        <f>(FC89-5)/20*100</f>
        <v>82</v>
      </c>
      <c r="FE89">
        <f>SUM(EI89,EM89,EO89,EQ89)</f>
        <v>14</v>
      </c>
      <c r="FF89" s="7">
        <f>(FE89-4)/20*100</f>
        <v>50</v>
      </c>
      <c r="FG89">
        <f>SUM(EF89,ER89)</f>
        <v>5</v>
      </c>
      <c r="FH89">
        <f>(FG89-2)/8*100</f>
        <v>37.5</v>
      </c>
      <c r="FI89">
        <f>SUM(EC89,ED89,EE89)</f>
        <v>6</v>
      </c>
      <c r="FJ89" s="7">
        <f>(FI89-3)/3*100</f>
        <v>100</v>
      </c>
      <c r="FK89">
        <f>SUM(EJ89,EK89,EL89,EN89,EP89)</f>
        <v>15</v>
      </c>
      <c r="FL89">
        <f>(FK89-5)/25*100</f>
        <v>40</v>
      </c>
      <c r="FM89">
        <f t="shared" si="3"/>
        <v>1</v>
      </c>
      <c r="FN89" s="7">
        <f t="shared" si="4"/>
        <v>91.5</v>
      </c>
      <c r="FO89" s="7">
        <f t="shared" si="5"/>
        <v>56.875</v>
      </c>
    </row>
    <row r="90" spans="1:171" ht="15" thickBot="1" x14ac:dyDescent="0.35">
      <c r="A90" t="s">
        <v>82</v>
      </c>
      <c r="B90" t="s">
        <v>83</v>
      </c>
      <c r="C90" t="s">
        <v>68</v>
      </c>
      <c r="D90" s="5">
        <v>24343</v>
      </c>
      <c r="E90" s="5">
        <v>44682</v>
      </c>
      <c r="F90" s="1">
        <f>DATEDIF(D89,E89,"Y")</f>
        <v>34</v>
      </c>
      <c r="G90">
        <v>1</v>
      </c>
      <c r="H90">
        <v>3</v>
      </c>
      <c r="I90" t="s">
        <v>84</v>
      </c>
      <c r="J90">
        <v>2</v>
      </c>
      <c r="K90">
        <v>2</v>
      </c>
      <c r="L90" t="s">
        <v>85</v>
      </c>
      <c r="M90" s="1">
        <v>2</v>
      </c>
      <c r="N90">
        <v>2</v>
      </c>
      <c r="O90">
        <v>3</v>
      </c>
      <c r="P90">
        <v>1</v>
      </c>
      <c r="Q90" s="16">
        <v>2</v>
      </c>
      <c r="R90">
        <v>2</v>
      </c>
      <c r="S90">
        <v>2</v>
      </c>
      <c r="T90">
        <v>2</v>
      </c>
      <c r="U90" t="s">
        <v>86</v>
      </c>
      <c r="V90">
        <v>6</v>
      </c>
      <c r="W90">
        <v>39</v>
      </c>
      <c r="X9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234</v>
      </c>
      <c r="Y90">
        <v>7</v>
      </c>
      <c r="Z90">
        <v>60</v>
      </c>
      <c r="AA9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90">
        <v>6</v>
      </c>
      <c r="AC90">
        <v>49</v>
      </c>
      <c r="AD9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294</v>
      </c>
      <c r="AE90">
        <v>8</v>
      </c>
      <c r="AF90">
        <v>10</v>
      </c>
      <c r="AG90" s="1">
        <f>AVERAGE(_2022___Atividade_física__sintomas_de_ansiedade_e_depressão_e_qualidade_de_vida_e[[#This Row],[a.	Quantas horas no total você gasta sentado durante um dia de semana? ]:[b.	Quantas horas no total você gasta sentado durante um dia de fim de semana?]])</f>
        <v>9</v>
      </c>
      <c r="AH90" s="1">
        <f>_2022___Atividade_física__sintomas_de_ansiedade_e_depressão_e_qualidade_de_vida_e[[#This Row],[AFV por semana]]+_2022___Atividade_física__sintomas_de_ansiedade_e_depressão_e_qualidade_de_vida_e[[#This Row],[Média AFM na semana]]</f>
        <v>714</v>
      </c>
      <c r="AI90">
        <v>0</v>
      </c>
      <c r="AJ90">
        <v>1</v>
      </c>
      <c r="AK90">
        <v>0</v>
      </c>
      <c r="AL90">
        <v>1</v>
      </c>
      <c r="AM90">
        <v>0</v>
      </c>
      <c r="AN90">
        <v>0</v>
      </c>
      <c r="AO90">
        <v>0</v>
      </c>
      <c r="AP90">
        <v>0</v>
      </c>
      <c r="AQ90">
        <v>0</v>
      </c>
      <c r="AR90">
        <v>1</v>
      </c>
      <c r="AS90">
        <v>0</v>
      </c>
      <c r="AT90">
        <v>0</v>
      </c>
      <c r="AU90">
        <v>0</v>
      </c>
      <c r="AV90">
        <v>0</v>
      </c>
      <c r="AW90">
        <v>0</v>
      </c>
      <c r="AX90">
        <v>1</v>
      </c>
      <c r="AY90">
        <v>0</v>
      </c>
      <c r="AZ90">
        <v>0</v>
      </c>
      <c r="BA90">
        <v>0</v>
      </c>
      <c r="BB90">
        <v>0</v>
      </c>
      <c r="BC90">
        <v>0</v>
      </c>
      <c r="BD9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90">
        <v>0</v>
      </c>
      <c r="BF90">
        <v>0</v>
      </c>
      <c r="BG90">
        <v>0</v>
      </c>
      <c r="BH90">
        <v>0</v>
      </c>
      <c r="BI90">
        <v>0</v>
      </c>
      <c r="BJ90">
        <v>0</v>
      </c>
      <c r="BK90">
        <v>0</v>
      </c>
      <c r="BL90">
        <v>0</v>
      </c>
      <c r="BM90">
        <v>0</v>
      </c>
      <c r="BN90">
        <v>0</v>
      </c>
      <c r="BO90">
        <v>0</v>
      </c>
      <c r="BP90">
        <v>0</v>
      </c>
      <c r="BQ90">
        <v>0</v>
      </c>
      <c r="BR90">
        <v>0</v>
      </c>
      <c r="BS90">
        <v>0</v>
      </c>
      <c r="BT90">
        <v>0</v>
      </c>
      <c r="BU90">
        <v>1</v>
      </c>
      <c r="BV90">
        <v>0</v>
      </c>
      <c r="BW90">
        <v>1</v>
      </c>
      <c r="BX90">
        <v>1</v>
      </c>
      <c r="BY90">
        <v>0</v>
      </c>
      <c r="BZ90">
        <v>0</v>
      </c>
      <c r="CA90">
        <v>0</v>
      </c>
      <c r="CB90" s="1">
        <f>SUM(BE90:BV90,_2022___Atividade_física__sintomas_de_ansiedade_e_depressão_e_qualidade_de_vida_e[[#This Row],[18 considerar essa]:[_20]])</f>
        <v>1</v>
      </c>
      <c r="CC90">
        <v>3</v>
      </c>
      <c r="CD90">
        <v>4</v>
      </c>
      <c r="CE90">
        <v>2</v>
      </c>
      <c r="CF90">
        <v>3</v>
      </c>
      <c r="CG90">
        <v>3</v>
      </c>
      <c r="CH90">
        <v>3</v>
      </c>
      <c r="CI90">
        <v>2</v>
      </c>
      <c r="CJ90">
        <v>2</v>
      </c>
      <c r="CK90">
        <v>3</v>
      </c>
      <c r="CL90">
        <v>3</v>
      </c>
      <c r="CM90">
        <v>3</v>
      </c>
      <c r="CN90">
        <v>3</v>
      </c>
      <c r="CO90">
        <v>1</v>
      </c>
      <c r="CP90">
        <v>2</v>
      </c>
      <c r="CQ90">
        <v>2</v>
      </c>
      <c r="CR90">
        <v>1</v>
      </c>
      <c r="CS90">
        <v>1</v>
      </c>
      <c r="CT90">
        <v>1</v>
      </c>
      <c r="CU90">
        <v>1</v>
      </c>
      <c r="CV90">
        <v>2</v>
      </c>
      <c r="CW90">
        <v>2</v>
      </c>
      <c r="CX90">
        <v>1</v>
      </c>
      <c r="CY90">
        <v>3</v>
      </c>
      <c r="CZ90">
        <v>5</v>
      </c>
      <c r="DA90">
        <v>6</v>
      </c>
      <c r="DB90">
        <v>2</v>
      </c>
      <c r="DC90">
        <v>3</v>
      </c>
      <c r="DD90">
        <v>5</v>
      </c>
      <c r="DE90">
        <v>5</v>
      </c>
      <c r="DF90">
        <v>2</v>
      </c>
      <c r="DG90">
        <v>5</v>
      </c>
      <c r="DH90">
        <v>3</v>
      </c>
      <c r="DI90">
        <v>4</v>
      </c>
      <c r="DJ90">
        <v>2</v>
      </c>
      <c r="DK90">
        <v>4</v>
      </c>
      <c r="DL90">
        <v>4</v>
      </c>
      <c r="DM90">
        <f>IF(CC90=1,5,IF(CC90=2,4.4,IF(CC90=3,3.4,IF(CC90=4,2,IF(CC90=5,1,IF(CC90&gt;5,"Inválido",0))))))</f>
        <v>3.4</v>
      </c>
      <c r="DN90">
        <f>IF(CD90&gt;5,"Inválido",CD90)</f>
        <v>4</v>
      </c>
      <c r="DO90" s="7">
        <f>IF(CE90&gt;3,"Inválido",CE90)</f>
        <v>2</v>
      </c>
      <c r="DP90" s="7">
        <f>IF(CF90&gt;3,"Inválido",CF90)</f>
        <v>3</v>
      </c>
      <c r="DQ90" s="6">
        <f>IF(CG90&gt;3,"Inválido",CG90)</f>
        <v>3</v>
      </c>
      <c r="DR90" s="6">
        <f>IF(CH90&gt;3,"Inválido",CH90)</f>
        <v>3</v>
      </c>
      <c r="DS90" s="6">
        <f>IF(CI90&gt;3,"Inválido",CI90)</f>
        <v>2</v>
      </c>
      <c r="DT90" s="6">
        <f>IF(CJ90&gt;3,"Inválido",CJ90)</f>
        <v>2</v>
      </c>
      <c r="DU90" s="6">
        <f>IF(CK90&gt;3,"Inválido",CK90)</f>
        <v>3</v>
      </c>
      <c r="DV90" s="6">
        <f>IF(CL90&gt;3,"Inválido",CL90)</f>
        <v>3</v>
      </c>
      <c r="DW90" s="6">
        <f>IF(CM90&gt;3,"Inválido",CM90)</f>
        <v>3</v>
      </c>
      <c r="DX90" s="6">
        <f>IF(CN90&gt;3,"Inválido",CN90)</f>
        <v>3</v>
      </c>
      <c r="DY90" s="8">
        <f>IF(CO90&gt;5, "INVALIDO",CO90)</f>
        <v>1</v>
      </c>
      <c r="DZ90" s="8">
        <f>IF(CP90&gt;5, "INVALIDO",CP90)</f>
        <v>2</v>
      </c>
      <c r="EA90" s="8">
        <f>IF(CQ90&gt;5, "INVALIDO",CQ90)</f>
        <v>2</v>
      </c>
      <c r="EB90" s="8">
        <f>IF(CR90&gt;5, "INVALIDO",CR90)</f>
        <v>1</v>
      </c>
      <c r="EC90" s="7">
        <f>IF(CR90&gt;5, "INVALIDO",CR90)</f>
        <v>1</v>
      </c>
      <c r="ED9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0">
        <f>IF(CC90=1,5,IF(CC90=2,4,IF(CC90=3,3,IF(CC90=4,2,IF(CC90=5,1,IF(CC90&gt;5,"Inválido",0))))))</f>
        <v>3</v>
      </c>
      <c r="EG90">
        <f>IF(CW90=1,6,IF(CW90=2,5.4,IF(CW90=3,4.2,IF(CW90=4,3.1,IF(CW90=5,2.2,IF(CW90=6,1,IF(CW90&gt;6,"Inválido",0)))))))</f>
        <v>5.4</v>
      </c>
      <c r="EH90">
        <f>IF(AND(CX90=1,CW90=1),6,IF(AND(CX90=1,CW90&lt;7),5,IF(AND(CX90&gt;1,CW90=1),"Inválido",IF(AND(CX90=2,CW90&lt;7),4,IF(AND(CX90=3,CW90&lt;7),3,IF(AND(CX90=4,CW90&lt;7),2,IF(AND(CX90=5,CW90&lt;7),1,0)))))))</f>
        <v>5</v>
      </c>
      <c r="EI90">
        <f>IF(CV90=1,6,IF(CV90=2,5,IF(CV90=3,3,IF(CV90=4,3,IF(CV90=5,2,IF(CV90=6,1,IF(CV90&gt;6,"iNVÁLIDO",0)))))))</f>
        <v>5</v>
      </c>
      <c r="EJ90" s="7">
        <f>IF(CZ90&gt;6,"Inválido",CZ90)</f>
        <v>5</v>
      </c>
      <c r="EK90" s="7">
        <f>IF(DA90&gt;6,"Inválido",DA90)</f>
        <v>6</v>
      </c>
      <c r="EL90">
        <f>IF(DB90=1,6,IF(DB90=2,5,IF(DB90=3,3,IF(DB90=4,3,IF(DB90=5,2,IF(DB90=6,1,IF(DB90&gt;6,"iNVÁLIDO",0)))))))</f>
        <v>5</v>
      </c>
      <c r="EM90">
        <f>IF(DC90=1,6,IF(DC90=2,5,IF(DC90=3,3,IF(DC90=4,3,IF(DC90=5,2,IF(DC90=6,1,IF(DC90&gt;6,"iNVÁLIDO",0)))))))</f>
        <v>3</v>
      </c>
      <c r="EN90" s="7">
        <f>IF(DD90&gt;6,"Inválido",DD90)</f>
        <v>5</v>
      </c>
      <c r="EO90">
        <f>IF(DE90&gt;6,"Inválido",DE90)</f>
        <v>5</v>
      </c>
      <c r="EP90">
        <f>IF(DF90=1,6,IF(DF90=2,5,IF(DF90=3,3,IF(DF90=4,3,IF(DF90=5,2,IF(DF90=6,1,IF(DF90&gt;6,"iNVÁLIDO",0)))))))</f>
        <v>5</v>
      </c>
      <c r="EQ90" s="7">
        <f>IF(DG90&gt;6,"Inválido",DG90)</f>
        <v>5</v>
      </c>
      <c r="ER90">
        <f>IF(DH90&gt;5,"Inválido",DH90)</f>
        <v>3</v>
      </c>
      <c r="ES90">
        <f>IF(DI90&gt;5,"Inválido",DI90)</f>
        <v>4</v>
      </c>
      <c r="ET90">
        <f>IF(DJ90=1,5,IF(DJ90=2,4,IF(DJ90=3,3,IF(DJ90=4,2,IF(DJ90=5,1,IF(DJ90&gt;5,"Inválido",0))))))</f>
        <v>4</v>
      </c>
      <c r="EU90">
        <f>IF(DK90&gt;5,"Inválido",DK90)</f>
        <v>4</v>
      </c>
      <c r="EV90">
        <f>IF(DL90=1,5,IF(DL90=2,4,IF(DL90=3,3,IF(DL90=4,2,IF(DL90=5,1,IF(DL90&gt;5,"Inválido",0))))))</f>
        <v>2</v>
      </c>
      <c r="EW90" s="7">
        <f>SUM(DO90,DP90,DQ90,DR90,DS90,DT90,DU90,DV90,DW90,DX90)</f>
        <v>27</v>
      </c>
      <c r="EX90" s="7">
        <f>(EW90-10)/20*100</f>
        <v>85</v>
      </c>
      <c r="EY90">
        <f>SUM(DY90,DZ90,EA90,EB90)</f>
        <v>6</v>
      </c>
      <c r="EZ90">
        <f>(_2022___Atividade_física__sintomas_de_ansiedade_e_depressão_e_qualidade_de_vida_e[[#This Row],[Aspecto físico]]-4)/4*100</f>
        <v>50</v>
      </c>
      <c r="FA90">
        <f>SUM(EG90,EH90)</f>
        <v>10.4</v>
      </c>
      <c r="FB90">
        <f>(FA90-2)/10*100</f>
        <v>84.000000000000014</v>
      </c>
      <c r="FC90">
        <f>SUM(DM90,ES90,ET90,EU90,EV90)</f>
        <v>17.399999999999999</v>
      </c>
      <c r="FD90" s="7">
        <f>(FC90-5)/20*100</f>
        <v>61.999999999999986</v>
      </c>
      <c r="FE90">
        <f>SUM(EI90,EM90,EO90,EQ90)</f>
        <v>18</v>
      </c>
      <c r="FF90" s="7">
        <f>(FE90-4)/20*100</f>
        <v>70</v>
      </c>
      <c r="FG90">
        <f>SUM(EF90,ER90)</f>
        <v>6</v>
      </c>
      <c r="FH90">
        <f>(FG90-2)/8*100</f>
        <v>50</v>
      </c>
      <c r="FI90">
        <f>SUM(EC90,ED90,EE90)</f>
        <v>3</v>
      </c>
      <c r="FJ90" s="7">
        <f>(FI90-3)/3*100</f>
        <v>0</v>
      </c>
      <c r="FK90">
        <f>SUM(EJ90,EK90,EL90,EN90,EP90)</f>
        <v>26</v>
      </c>
      <c r="FL90">
        <f>(FK90-5)/25*100</f>
        <v>84</v>
      </c>
      <c r="FM90">
        <f t="shared" si="3"/>
        <v>4</v>
      </c>
      <c r="FN90" s="7">
        <f t="shared" si="4"/>
        <v>70.25</v>
      </c>
      <c r="FO90" s="7">
        <f t="shared" si="5"/>
        <v>51</v>
      </c>
    </row>
    <row r="91" spans="1:171" ht="15" thickBot="1" x14ac:dyDescent="0.35">
      <c r="A91" t="s">
        <v>87</v>
      </c>
      <c r="B91" t="s">
        <v>88</v>
      </c>
      <c r="C91" t="s">
        <v>68</v>
      </c>
      <c r="D91" s="5">
        <v>30906</v>
      </c>
      <c r="E91" s="5">
        <v>44682</v>
      </c>
      <c r="F91" s="1">
        <f>DATEDIF(D90,E90,"Y")</f>
        <v>55</v>
      </c>
      <c r="G91">
        <v>2</v>
      </c>
      <c r="H91">
        <v>4</v>
      </c>
      <c r="I91" t="s">
        <v>69</v>
      </c>
      <c r="J91">
        <v>1</v>
      </c>
      <c r="K91">
        <v>2</v>
      </c>
      <c r="L91" t="s">
        <v>89</v>
      </c>
      <c r="M91" s="1">
        <v>2</v>
      </c>
      <c r="N91">
        <v>1</v>
      </c>
      <c r="O91">
        <v>1</v>
      </c>
      <c r="P91">
        <v>1</v>
      </c>
      <c r="Q91" s="16">
        <v>2</v>
      </c>
      <c r="R91">
        <v>2</v>
      </c>
      <c r="S91">
        <v>1</v>
      </c>
      <c r="T91">
        <v>1</v>
      </c>
      <c r="U91" t="s">
        <v>76</v>
      </c>
      <c r="V91">
        <v>6</v>
      </c>
      <c r="W91">
        <v>49</v>
      </c>
      <c r="X9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294</v>
      </c>
      <c r="Y91">
        <v>6</v>
      </c>
      <c r="Z91">
        <v>60</v>
      </c>
      <c r="AA9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360</v>
      </c>
      <c r="AB91">
        <v>6</v>
      </c>
      <c r="AC91">
        <v>60</v>
      </c>
      <c r="AD9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360</v>
      </c>
      <c r="AE91">
        <v>8</v>
      </c>
      <c r="AF91">
        <v>12</v>
      </c>
      <c r="AG91" s="1">
        <f>AVERAGE(_2022___Atividade_física__sintomas_de_ansiedade_e_depressão_e_qualidade_de_vida_e[[#This Row],[a.	Quantas horas no total você gasta sentado durante um dia de semana? ]:[b.	Quantas horas no total você gasta sentado durante um dia de fim de semana?]])</f>
        <v>10</v>
      </c>
      <c r="AH91" s="1">
        <f>_2022___Atividade_física__sintomas_de_ansiedade_e_depressão_e_qualidade_de_vida_e[[#This Row],[AFV por semana]]+_2022___Atividade_física__sintomas_de_ansiedade_e_depressão_e_qualidade_de_vida_e[[#This Row],[Média AFM na semana]]</f>
        <v>720</v>
      </c>
      <c r="AI91">
        <v>0</v>
      </c>
      <c r="AJ91">
        <v>1</v>
      </c>
      <c r="AK91">
        <v>0</v>
      </c>
      <c r="AL91">
        <v>0</v>
      </c>
      <c r="AM91">
        <v>1</v>
      </c>
      <c r="AN91">
        <v>0</v>
      </c>
      <c r="AO91">
        <v>1</v>
      </c>
      <c r="AP91">
        <v>1</v>
      </c>
      <c r="AQ91">
        <v>0</v>
      </c>
      <c r="AR91">
        <v>1</v>
      </c>
      <c r="AS91">
        <v>0</v>
      </c>
      <c r="AT91">
        <v>0</v>
      </c>
      <c r="AU91">
        <v>0</v>
      </c>
      <c r="AV91">
        <v>1</v>
      </c>
      <c r="AW91">
        <v>0</v>
      </c>
      <c r="AX91">
        <v>0</v>
      </c>
      <c r="AY91">
        <v>0</v>
      </c>
      <c r="AZ91">
        <v>0</v>
      </c>
      <c r="BA91">
        <v>0</v>
      </c>
      <c r="BB91">
        <v>0</v>
      </c>
      <c r="BC91">
        <v>0</v>
      </c>
      <c r="BD9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91">
        <v>0</v>
      </c>
      <c r="BF91">
        <v>0</v>
      </c>
      <c r="BG91">
        <v>0</v>
      </c>
      <c r="BH91">
        <v>0</v>
      </c>
      <c r="BI91">
        <v>0</v>
      </c>
      <c r="BJ91">
        <v>0</v>
      </c>
      <c r="BK91">
        <v>0</v>
      </c>
      <c r="BL91">
        <v>0</v>
      </c>
      <c r="BM91">
        <v>0</v>
      </c>
      <c r="BN91">
        <v>0</v>
      </c>
      <c r="BO91">
        <v>1</v>
      </c>
      <c r="BP91">
        <v>0</v>
      </c>
      <c r="BQ91">
        <v>0</v>
      </c>
      <c r="BR91">
        <v>0</v>
      </c>
      <c r="BS91">
        <v>1</v>
      </c>
      <c r="BT91">
        <v>0</v>
      </c>
      <c r="BU91">
        <v>0</v>
      </c>
      <c r="BV91">
        <v>0</v>
      </c>
      <c r="BW91">
        <v>1</v>
      </c>
      <c r="BX91">
        <v>2</v>
      </c>
      <c r="BY91">
        <f>_2022___Atividade_física__sintomas_de_ansiedade_e_depressão_e_qualidade_de_vida_e[[#This Row],[_18]]</f>
        <v>1</v>
      </c>
      <c r="BZ91">
        <v>0</v>
      </c>
      <c r="CA91">
        <v>0</v>
      </c>
      <c r="CB91" s="1">
        <f>SUM(BE91:BV91,_2022___Atividade_física__sintomas_de_ansiedade_e_depressão_e_qualidade_de_vida_e[[#This Row],[18 considerar essa]:[_20]])</f>
        <v>3</v>
      </c>
      <c r="CC91">
        <v>2</v>
      </c>
      <c r="CD91">
        <v>1</v>
      </c>
      <c r="CE91">
        <v>3</v>
      </c>
      <c r="CF91">
        <v>3</v>
      </c>
      <c r="CG91">
        <v>3</v>
      </c>
      <c r="CH91">
        <v>3</v>
      </c>
      <c r="CI91">
        <v>3</v>
      </c>
      <c r="CJ91">
        <v>3</v>
      </c>
      <c r="CK91">
        <v>3</v>
      </c>
      <c r="CL91">
        <v>3</v>
      </c>
      <c r="CM91">
        <v>3</v>
      </c>
      <c r="CN91">
        <v>3</v>
      </c>
      <c r="CO91">
        <v>2</v>
      </c>
      <c r="CP91">
        <v>2</v>
      </c>
      <c r="CQ91">
        <v>2</v>
      </c>
      <c r="CR91">
        <v>2</v>
      </c>
      <c r="CS91">
        <v>2</v>
      </c>
      <c r="CT91">
        <v>2</v>
      </c>
      <c r="CU91">
        <v>2</v>
      </c>
      <c r="CV91">
        <v>1</v>
      </c>
      <c r="CW91">
        <v>2</v>
      </c>
      <c r="CX91">
        <v>1</v>
      </c>
      <c r="CY91">
        <v>1</v>
      </c>
      <c r="CZ91">
        <v>3</v>
      </c>
      <c r="DA91">
        <v>1</v>
      </c>
      <c r="DB91">
        <v>2</v>
      </c>
      <c r="DC91">
        <v>1</v>
      </c>
      <c r="DD91">
        <v>6</v>
      </c>
      <c r="DE91">
        <v>6</v>
      </c>
      <c r="DF91">
        <v>1</v>
      </c>
      <c r="DG91">
        <v>5</v>
      </c>
      <c r="DH91">
        <v>5</v>
      </c>
      <c r="DI91">
        <v>5</v>
      </c>
      <c r="DJ91">
        <v>5</v>
      </c>
      <c r="DK91">
        <v>5</v>
      </c>
      <c r="DL91">
        <v>2</v>
      </c>
      <c r="DM91">
        <f>IF(CC91=1,5,IF(CC91=2,4.4,IF(CC91=3,3.4,IF(CC91=4,2,IF(CC91=5,1,IF(CC91&gt;5,"Inválido",0))))))</f>
        <v>4.4000000000000004</v>
      </c>
      <c r="DN91">
        <f>IF(CD91&gt;5,"Inválido",CD91)</f>
        <v>1</v>
      </c>
      <c r="DO91" s="7">
        <f>IF(CE91&gt;3,"Inválido",CE91)</f>
        <v>3</v>
      </c>
      <c r="DP91" s="7">
        <f>IF(CF91&gt;3,"Inválido",CF91)</f>
        <v>3</v>
      </c>
      <c r="DQ91" s="6">
        <f>IF(CG91&gt;3,"Inválido",CG91)</f>
        <v>3</v>
      </c>
      <c r="DR91" s="6">
        <f>IF(CH91&gt;3,"Inválido",CH91)</f>
        <v>3</v>
      </c>
      <c r="DS91" s="6">
        <f>IF(CI91&gt;3,"Inválido",CI91)</f>
        <v>3</v>
      </c>
      <c r="DT91" s="6">
        <f>IF(CJ91&gt;3,"Inválido",CJ91)</f>
        <v>3</v>
      </c>
      <c r="DU91" s="6">
        <f>IF(CK91&gt;3,"Inválido",CK91)</f>
        <v>3</v>
      </c>
      <c r="DV91" s="6">
        <f>IF(CL91&gt;3,"Inválido",CL91)</f>
        <v>3</v>
      </c>
      <c r="DW91" s="6">
        <f>IF(CM91&gt;3,"Inválido",CM91)</f>
        <v>3</v>
      </c>
      <c r="DX91" s="6">
        <f>IF(CN91&gt;3,"Inválido",CN91)</f>
        <v>3</v>
      </c>
      <c r="DY91" s="8">
        <f>IF(CO91&gt;5, "INVALIDO",CO91)</f>
        <v>2</v>
      </c>
      <c r="DZ91" s="8">
        <f>IF(CP91&gt;5, "INVALIDO",CP91)</f>
        <v>2</v>
      </c>
      <c r="EA91" s="8">
        <f>IF(CQ91&gt;5, "INVALIDO",CQ91)</f>
        <v>2</v>
      </c>
      <c r="EB91" s="8">
        <f>IF(CR91&gt;5, "INVALIDO",CR91)</f>
        <v>2</v>
      </c>
      <c r="EC91" s="7">
        <f>IF(CR91&gt;5, "INVALIDO",CR91)</f>
        <v>2</v>
      </c>
      <c r="ED9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9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91">
        <f>IF(CC91=1,5,IF(CC91=2,4,IF(CC91=3,3,IF(CC91=4,2,IF(CC91=5,1,IF(CC91&gt;5,"Inválido",0))))))</f>
        <v>4</v>
      </c>
      <c r="EG91">
        <f>IF(CW91=1,6,IF(CW91=2,5.4,IF(CW91=3,4.2,IF(CW91=4,3.1,IF(CW91=5,2.2,IF(CW91=6,1,IF(CW91&gt;6,"Inválido",0)))))))</f>
        <v>5.4</v>
      </c>
      <c r="EH91">
        <f>IF(AND(CX91=1,CW91=1),6,IF(AND(CX91=1,CW91&lt;7),5,IF(AND(CX91&gt;1,CW91=1),"Inválido",IF(AND(CX91=2,CW91&lt;7),4,IF(AND(CX91=3,CW91&lt;7),3,IF(AND(CX91=4,CW91&lt;7),2,IF(AND(CX91=5,CW91&lt;7),1,0)))))))</f>
        <v>5</v>
      </c>
      <c r="EI91">
        <f>IF(CV91=1,6,IF(CV91=2,5,IF(CV91=3,3,IF(CV91=4,3,IF(CV91=5,2,IF(CV91=6,1,IF(CV91&gt;6,"iNVÁLIDO",0)))))))</f>
        <v>6</v>
      </c>
      <c r="EJ91" s="7">
        <f>IF(CZ91&gt;6,"Inválido",CZ91)</f>
        <v>3</v>
      </c>
      <c r="EK91" s="7">
        <f>IF(DA91&gt;6,"Inválido",DA91)</f>
        <v>1</v>
      </c>
      <c r="EL91">
        <f>IF(DB91=1,6,IF(DB91=2,5,IF(DB91=3,3,IF(DB91=4,3,IF(DB91=5,2,IF(DB91=6,1,IF(DB91&gt;6,"iNVÁLIDO",0)))))))</f>
        <v>5</v>
      </c>
      <c r="EM91">
        <f>IF(DC91=1,6,IF(DC91=2,5,IF(DC91=3,3,IF(DC91=4,3,IF(DC91=5,2,IF(DC91=6,1,IF(DC91&gt;6,"iNVÁLIDO",0)))))))</f>
        <v>6</v>
      </c>
      <c r="EN91" s="7">
        <f>IF(DD91&gt;6,"Inválido",DD91)</f>
        <v>6</v>
      </c>
      <c r="EO91">
        <f>IF(DE91&gt;6,"Inválido",DE91)</f>
        <v>6</v>
      </c>
      <c r="EP91">
        <f>IF(DF91=1,6,IF(DF91=2,5,IF(DF91=3,3,IF(DF91=4,3,IF(DF91=5,2,IF(DF91=6,1,IF(DF91&gt;6,"iNVÁLIDO",0)))))))</f>
        <v>6</v>
      </c>
      <c r="EQ91" s="7">
        <f>IF(DG91&gt;6,"Inválido",DG91)</f>
        <v>5</v>
      </c>
      <c r="ER91">
        <f>IF(DH91&gt;5,"Inválido",DH91)</f>
        <v>5</v>
      </c>
      <c r="ES91">
        <f>IF(DI91&gt;5,"Inválido",DI91)</f>
        <v>5</v>
      </c>
      <c r="ET91">
        <f>IF(DJ91=1,5,IF(DJ91=2,4,IF(DJ91=3,3,IF(DJ91=4,2,IF(DJ91=5,1,IF(DJ91&gt;5,"Inválido",0))))))</f>
        <v>1</v>
      </c>
      <c r="EU91">
        <f>IF(DK91&gt;5,"Inválido",DK91)</f>
        <v>5</v>
      </c>
      <c r="EV91">
        <f>IF(DL91=1,5,IF(DL91=2,4,IF(DL91=3,3,IF(DL91=4,2,IF(DL91=5,1,IF(DL91&gt;5,"Inválido",0))))))</f>
        <v>4</v>
      </c>
      <c r="EW91" s="7">
        <f>SUM(DO91,DP91,DQ91,DR91,DS91,DT91,DU91,DV91,DW91,DX91)</f>
        <v>30</v>
      </c>
      <c r="EX91" s="7">
        <f>(EW91-10)/20*100</f>
        <v>100</v>
      </c>
      <c r="EY91">
        <f>SUM(DY91,DZ91,EA91,EB91)</f>
        <v>8</v>
      </c>
      <c r="EZ91">
        <f>(_2022___Atividade_física__sintomas_de_ansiedade_e_depressão_e_qualidade_de_vida_e[[#This Row],[Aspecto físico]]-4)/4*100</f>
        <v>100</v>
      </c>
      <c r="FA91">
        <f>SUM(EG91,EH91)</f>
        <v>10.4</v>
      </c>
      <c r="FB91">
        <f>(FA91-2)/10*100</f>
        <v>84.000000000000014</v>
      </c>
      <c r="FC91">
        <f>SUM(DM91,ES91,ET91,EU91,EV91)</f>
        <v>19.399999999999999</v>
      </c>
      <c r="FD91" s="7">
        <f>(FC91-5)/20*100</f>
        <v>72</v>
      </c>
      <c r="FE91">
        <f>SUM(EI91,EM91,EO91,EQ91)</f>
        <v>23</v>
      </c>
      <c r="FF91" s="7">
        <f>(FE91-4)/20*100</f>
        <v>95</v>
      </c>
      <c r="FG91">
        <f>SUM(EF91,ER91)</f>
        <v>9</v>
      </c>
      <c r="FH91">
        <f>(FG91-2)/8*100</f>
        <v>87.5</v>
      </c>
      <c r="FI91">
        <f>SUM(EC91,ED91,EE91)</f>
        <v>6</v>
      </c>
      <c r="FJ91" s="7">
        <f>(FI91-3)/3*100</f>
        <v>100</v>
      </c>
      <c r="FK91">
        <f>SUM(EJ91,EK91,EL91,EN91,EP91)</f>
        <v>21</v>
      </c>
      <c r="FL91">
        <f>(FK91-5)/25*100</f>
        <v>64</v>
      </c>
      <c r="FM91">
        <f t="shared" si="3"/>
        <v>1</v>
      </c>
      <c r="FN91" s="7">
        <f t="shared" si="4"/>
        <v>89</v>
      </c>
      <c r="FO91" s="7">
        <f t="shared" si="5"/>
        <v>86.625</v>
      </c>
    </row>
    <row r="92" spans="1:171" ht="15" thickBot="1" x14ac:dyDescent="0.35">
      <c r="A92" t="s">
        <v>90</v>
      </c>
      <c r="B92" t="s">
        <v>91</v>
      </c>
      <c r="C92" t="s">
        <v>68</v>
      </c>
      <c r="D92" s="5">
        <v>30915</v>
      </c>
      <c r="E92" s="5">
        <v>44682</v>
      </c>
      <c r="F92" s="1">
        <f>DATEDIF(D91,E91,"Y")</f>
        <v>37</v>
      </c>
      <c r="G92">
        <v>2</v>
      </c>
      <c r="H92">
        <v>2</v>
      </c>
      <c r="I92" t="s">
        <v>92</v>
      </c>
      <c r="J92">
        <v>1</v>
      </c>
      <c r="K92">
        <v>2</v>
      </c>
      <c r="L92" t="s">
        <v>93</v>
      </c>
      <c r="M92" s="1">
        <v>2</v>
      </c>
      <c r="N92">
        <v>2</v>
      </c>
      <c r="O92">
        <v>1</v>
      </c>
      <c r="P92">
        <v>1</v>
      </c>
      <c r="Q92" s="16">
        <v>1</v>
      </c>
      <c r="R92">
        <v>2</v>
      </c>
      <c r="S92">
        <v>1</v>
      </c>
      <c r="T92">
        <v>1</v>
      </c>
      <c r="U92" t="s">
        <v>71</v>
      </c>
      <c r="V92">
        <v>5</v>
      </c>
      <c r="W92">
        <v>59</v>
      </c>
      <c r="X9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295</v>
      </c>
      <c r="Y92">
        <v>5</v>
      </c>
      <c r="Z92">
        <v>59</v>
      </c>
      <c r="AA9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92">
        <v>0</v>
      </c>
      <c r="AC92">
        <v>0</v>
      </c>
      <c r="AD9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2">
        <v>9</v>
      </c>
      <c r="AF92">
        <v>7</v>
      </c>
      <c r="AG92" s="1">
        <f>AVERAGE(_2022___Atividade_física__sintomas_de_ansiedade_e_depressão_e_qualidade_de_vida_e[[#This Row],[a.	Quantas horas no total você gasta sentado durante um dia de semana? ]:[b.	Quantas horas no total você gasta sentado durante um dia de fim de semana?]])</f>
        <v>8</v>
      </c>
      <c r="AH92" s="1">
        <f>_2022___Atividade_física__sintomas_de_ansiedade_e_depressão_e_qualidade_de_vida_e[[#This Row],[AFV por semana]]+_2022___Atividade_física__sintomas_de_ansiedade_e_depressão_e_qualidade_de_vida_e[[#This Row],[Média AFM na semana]]</f>
        <v>295</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2</v>
      </c>
      <c r="BY92">
        <f>_2022___Atividade_física__sintomas_de_ansiedade_e_depressão_e_qualidade_de_vida_e[[#This Row],[_18]]</f>
        <v>0</v>
      </c>
      <c r="BZ92">
        <v>0</v>
      </c>
      <c r="CA92">
        <v>0</v>
      </c>
      <c r="CB92" s="1">
        <f>SUM(BE92:BV92,_2022___Atividade_física__sintomas_de_ansiedade_e_depressão_e_qualidade_de_vida_e[[#This Row],[18 considerar essa]:[_20]])</f>
        <v>0</v>
      </c>
      <c r="CC92">
        <v>2</v>
      </c>
      <c r="CD92">
        <v>1</v>
      </c>
      <c r="CE92">
        <v>3</v>
      </c>
      <c r="CF92">
        <v>3</v>
      </c>
      <c r="CG92">
        <v>3</v>
      </c>
      <c r="CH92">
        <v>3</v>
      </c>
      <c r="CI92">
        <v>3</v>
      </c>
      <c r="CJ92">
        <v>3</v>
      </c>
      <c r="CK92">
        <v>3</v>
      </c>
      <c r="CL92">
        <v>3</v>
      </c>
      <c r="CM92">
        <v>3</v>
      </c>
      <c r="CN92">
        <v>3</v>
      </c>
      <c r="CO92">
        <v>2</v>
      </c>
      <c r="CP92">
        <v>2</v>
      </c>
      <c r="CQ92">
        <v>2</v>
      </c>
      <c r="CR92">
        <v>2</v>
      </c>
      <c r="CS92">
        <v>2</v>
      </c>
      <c r="CT92">
        <v>2</v>
      </c>
      <c r="CU92">
        <v>2</v>
      </c>
      <c r="CV92">
        <v>1</v>
      </c>
      <c r="CW92">
        <v>1</v>
      </c>
      <c r="CX92">
        <v>1</v>
      </c>
      <c r="CY92">
        <v>1</v>
      </c>
      <c r="CZ92">
        <v>5</v>
      </c>
      <c r="DA92">
        <v>6</v>
      </c>
      <c r="DB92">
        <v>2</v>
      </c>
      <c r="DC92">
        <v>2</v>
      </c>
      <c r="DD92">
        <v>5</v>
      </c>
      <c r="DE92">
        <v>5</v>
      </c>
      <c r="DF92">
        <v>2</v>
      </c>
      <c r="DG92">
        <v>5</v>
      </c>
      <c r="DH92">
        <v>5</v>
      </c>
      <c r="DI92">
        <v>1</v>
      </c>
      <c r="DJ92">
        <v>1</v>
      </c>
      <c r="DK92">
        <v>5</v>
      </c>
      <c r="DL92">
        <v>2</v>
      </c>
      <c r="DM92">
        <f>IF(CC92=1,5,IF(CC92=2,4.4,IF(CC92=3,3.4,IF(CC92=4,2,IF(CC92=5,1,IF(CC92&gt;5,"Inválido",0))))))</f>
        <v>4.4000000000000004</v>
      </c>
      <c r="DN92">
        <f>IF(CD92&gt;5,"Inválido",CD92)</f>
        <v>1</v>
      </c>
      <c r="DO92" s="7">
        <f>IF(CE92&gt;3,"Inválido",CE92)</f>
        <v>3</v>
      </c>
      <c r="DP92" s="7">
        <f>IF(CF92&gt;3,"Inválido",CF92)</f>
        <v>3</v>
      </c>
      <c r="DQ92" s="6">
        <f>IF(CG92&gt;3,"Inválido",CG92)</f>
        <v>3</v>
      </c>
      <c r="DR92" s="6">
        <f>IF(CH92&gt;3,"Inválido",CH92)</f>
        <v>3</v>
      </c>
      <c r="DS92" s="6">
        <f>IF(CI92&gt;3,"Inválido",CI92)</f>
        <v>3</v>
      </c>
      <c r="DT92" s="6">
        <f>IF(CJ92&gt;3,"Inválido",CJ92)</f>
        <v>3</v>
      </c>
      <c r="DU92" s="6">
        <f>IF(CK92&gt;3,"Inválido",CK92)</f>
        <v>3</v>
      </c>
      <c r="DV92" s="6">
        <f>IF(CL92&gt;3,"Inválido",CL92)</f>
        <v>3</v>
      </c>
      <c r="DW92" s="6">
        <f>IF(CM92&gt;3,"Inválido",CM92)</f>
        <v>3</v>
      </c>
      <c r="DX92" s="6">
        <f>IF(CN92&gt;3,"Inválido",CN92)</f>
        <v>3</v>
      </c>
      <c r="DY92" s="8">
        <f>IF(CO92&gt;5, "INVALIDO",CO92)</f>
        <v>2</v>
      </c>
      <c r="DZ92" s="8">
        <f>IF(CP92&gt;5, "INVALIDO",CP92)</f>
        <v>2</v>
      </c>
      <c r="EA92" s="8">
        <f>IF(CQ92&gt;5, "INVALIDO",CQ92)</f>
        <v>2</v>
      </c>
      <c r="EB92" s="8">
        <f>IF(CR92&gt;5, "INVALIDO",CR92)</f>
        <v>2</v>
      </c>
      <c r="EC92" s="7">
        <f>IF(CR92&gt;5, "INVALIDO",CR92)</f>
        <v>2</v>
      </c>
      <c r="ED9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9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92">
        <f>IF(CC92=1,5,IF(CC92=2,4,IF(CC92=3,3,IF(CC92=4,2,IF(CC92=5,1,IF(CC92&gt;5,"Inválido",0))))))</f>
        <v>4</v>
      </c>
      <c r="EG92">
        <f>IF(CW92=1,6,IF(CW92=2,5.4,IF(CW92=3,4.2,IF(CW92=4,3.1,IF(CW92=5,2.2,IF(CW92=6,1,IF(CW92&gt;6,"Inválido",0)))))))</f>
        <v>6</v>
      </c>
      <c r="EH92">
        <f>IF(AND(CX92=1,CW92=1),6,IF(AND(CX92=1,CW92&lt;7),5,IF(AND(CX92&gt;1,CW92=1),"Inválido",IF(AND(CX92=2,CW92&lt;7),4,IF(AND(CX92=3,CW92&lt;7),3,IF(AND(CX92=4,CW92&lt;7),2,IF(AND(CX92=5,CW92&lt;7),1,0)))))))</f>
        <v>6</v>
      </c>
      <c r="EI92">
        <f>IF(CV92=1,6,IF(CV92=2,5,IF(CV92=3,3,IF(CV92=4,3,IF(CV92=5,2,IF(CV92=6,1,IF(CV92&gt;6,"iNVÁLIDO",0)))))))</f>
        <v>6</v>
      </c>
      <c r="EJ92" s="7">
        <f>IF(CZ92&gt;6,"Inválido",CZ92)</f>
        <v>5</v>
      </c>
      <c r="EK92" s="7">
        <f>IF(DA92&gt;6,"Inválido",DA92)</f>
        <v>6</v>
      </c>
      <c r="EL92">
        <f>IF(DB92=1,6,IF(DB92=2,5,IF(DB92=3,3,IF(DB92=4,3,IF(DB92=5,2,IF(DB92=6,1,IF(DB92&gt;6,"iNVÁLIDO",0)))))))</f>
        <v>5</v>
      </c>
      <c r="EM92">
        <f>IF(DC92=1,6,IF(DC92=2,5,IF(DC92=3,3,IF(DC92=4,3,IF(DC92=5,2,IF(DC92=6,1,IF(DC92&gt;6,"iNVÁLIDO",0)))))))</f>
        <v>5</v>
      </c>
      <c r="EN92" s="7">
        <f>IF(DD92&gt;6,"Inválido",DD92)</f>
        <v>5</v>
      </c>
      <c r="EO92">
        <f>IF(DE92&gt;6,"Inválido",DE92)</f>
        <v>5</v>
      </c>
      <c r="EP92">
        <f>IF(DF92=1,6,IF(DF92=2,5,IF(DF92=3,3,IF(DF92=4,3,IF(DF92=5,2,IF(DF92=6,1,IF(DF92&gt;6,"iNVÁLIDO",0)))))))</f>
        <v>5</v>
      </c>
      <c r="EQ92" s="7">
        <f>IF(DG92&gt;6,"Inválido",DG92)</f>
        <v>5</v>
      </c>
      <c r="ER92">
        <f>IF(DH92&gt;5,"Inválido",DH92)</f>
        <v>5</v>
      </c>
      <c r="ES92">
        <f>IF(DI92&gt;5,"Inválido",DI92)</f>
        <v>1</v>
      </c>
      <c r="ET92">
        <f>IF(DJ92=1,5,IF(DJ92=2,4,IF(DJ92=3,3,IF(DJ92=4,2,IF(DJ92=5,1,IF(DJ92&gt;5,"Inválido",0))))))</f>
        <v>5</v>
      </c>
      <c r="EU92">
        <f>IF(DK92&gt;5,"Inválido",DK92)</f>
        <v>5</v>
      </c>
      <c r="EV92">
        <f>IF(DL92=1,5,IF(DL92=2,4,IF(DL92=3,3,IF(DL92=4,2,IF(DL92=5,1,IF(DL92&gt;5,"Inválido",0))))))</f>
        <v>4</v>
      </c>
      <c r="EW92" s="7">
        <f>SUM(DO92,DP92,DQ92,DR92,DS92,DT92,DU92,DV92,DW92,DX92)</f>
        <v>30</v>
      </c>
      <c r="EX92" s="7">
        <f>(EW92-10)/20*100</f>
        <v>100</v>
      </c>
      <c r="EY92">
        <f>SUM(DY92,DZ92,EA92,EB92)</f>
        <v>8</v>
      </c>
      <c r="EZ92">
        <f>(_2022___Atividade_física__sintomas_de_ansiedade_e_depressão_e_qualidade_de_vida_e[[#This Row],[Aspecto físico]]-4)/4*100</f>
        <v>100</v>
      </c>
      <c r="FA92">
        <f>SUM(EG92,EH92)</f>
        <v>12</v>
      </c>
      <c r="FB92">
        <f>(FA92-2)/10*100</f>
        <v>100</v>
      </c>
      <c r="FC92">
        <f>SUM(DM92,ES92,ET92,EU92,EV92)</f>
        <v>19.399999999999999</v>
      </c>
      <c r="FD92" s="7">
        <f>(FC92-5)/20*100</f>
        <v>72</v>
      </c>
      <c r="FE92">
        <f>SUM(EI92,EM92,EO92,EQ92)</f>
        <v>21</v>
      </c>
      <c r="FF92" s="7">
        <f>(FE92-4)/20*100</f>
        <v>85</v>
      </c>
      <c r="FG92">
        <f>SUM(EF92,ER92)</f>
        <v>9</v>
      </c>
      <c r="FH92">
        <f>(FG92-2)/8*100</f>
        <v>87.5</v>
      </c>
      <c r="FI92">
        <f>SUM(EC92,ED92,EE92)</f>
        <v>6</v>
      </c>
      <c r="FJ92" s="7">
        <f>(FI92-3)/3*100</f>
        <v>100</v>
      </c>
      <c r="FK92">
        <f>SUM(EJ92,EK92,EL92,EN92,EP92)</f>
        <v>26</v>
      </c>
      <c r="FL92">
        <f>(FK92-5)/25*100</f>
        <v>84</v>
      </c>
      <c r="FM92">
        <f t="shared" si="3"/>
        <v>1</v>
      </c>
      <c r="FN92" s="7">
        <f t="shared" si="4"/>
        <v>93</v>
      </c>
      <c r="FO92" s="7">
        <f t="shared" si="5"/>
        <v>89.125</v>
      </c>
    </row>
    <row r="93" spans="1:171" ht="15" thickBot="1" x14ac:dyDescent="0.35">
      <c r="A93" t="s">
        <v>94</v>
      </c>
      <c r="B93" t="s">
        <v>95</v>
      </c>
      <c r="C93" t="s">
        <v>68</v>
      </c>
      <c r="D93" s="5">
        <v>37879</v>
      </c>
      <c r="E93" s="5">
        <v>44682</v>
      </c>
      <c r="F93" s="1">
        <f>DATEDIF(D92,E92,"Y")</f>
        <v>37</v>
      </c>
      <c r="G93">
        <v>2</v>
      </c>
      <c r="H93">
        <v>2</v>
      </c>
      <c r="I93" t="s">
        <v>92</v>
      </c>
      <c r="J93">
        <v>1</v>
      </c>
      <c r="K93">
        <v>2</v>
      </c>
      <c r="L93" t="s">
        <v>96</v>
      </c>
      <c r="M93" s="1">
        <v>2</v>
      </c>
      <c r="N93">
        <v>1</v>
      </c>
      <c r="O93">
        <v>3</v>
      </c>
      <c r="P93">
        <v>1</v>
      </c>
      <c r="Q93" s="16">
        <v>2</v>
      </c>
      <c r="R93">
        <v>2</v>
      </c>
      <c r="S93">
        <v>1</v>
      </c>
      <c r="T93">
        <v>2</v>
      </c>
      <c r="U93" t="s">
        <v>86</v>
      </c>
      <c r="V93">
        <v>2</v>
      </c>
      <c r="W93">
        <v>15</v>
      </c>
      <c r="X9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93">
        <v>4</v>
      </c>
      <c r="Z93">
        <v>25</v>
      </c>
      <c r="AA9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100</v>
      </c>
      <c r="AB93">
        <v>0</v>
      </c>
      <c r="AC93">
        <v>0</v>
      </c>
      <c r="AD9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3">
        <v>15</v>
      </c>
      <c r="AF93">
        <v>20</v>
      </c>
      <c r="AG93" s="1">
        <f>AVERAGE(_2022___Atividade_física__sintomas_de_ansiedade_e_depressão_e_qualidade_de_vida_e[[#This Row],[a.	Quantas horas no total você gasta sentado durante um dia de semana? ]:[b.	Quantas horas no total você gasta sentado durante um dia de fim de semana?]])</f>
        <v>17.5</v>
      </c>
      <c r="AH93" s="1">
        <f>_2022___Atividade_física__sintomas_de_ansiedade_e_depressão_e_qualidade_de_vida_e[[#This Row],[AFV por semana]]+_2022___Atividade_física__sintomas_de_ansiedade_e_depressão_e_qualidade_de_vida_e[[#This Row],[Média AFM na semana]]</f>
        <v>100</v>
      </c>
      <c r="AI93">
        <v>2</v>
      </c>
      <c r="AJ93">
        <v>0</v>
      </c>
      <c r="AK93">
        <v>2</v>
      </c>
      <c r="AL93">
        <v>3</v>
      </c>
      <c r="AM93">
        <v>3</v>
      </c>
      <c r="AN93">
        <v>0</v>
      </c>
      <c r="AO93">
        <v>1</v>
      </c>
      <c r="AP93">
        <v>0</v>
      </c>
      <c r="AQ93">
        <v>0</v>
      </c>
      <c r="AR93">
        <v>2</v>
      </c>
      <c r="AS93">
        <v>3</v>
      </c>
      <c r="AT93">
        <v>1</v>
      </c>
      <c r="AU93">
        <v>1</v>
      </c>
      <c r="AV93">
        <v>0</v>
      </c>
      <c r="AW93">
        <v>0</v>
      </c>
      <c r="AX93">
        <v>3</v>
      </c>
      <c r="AY93">
        <v>0</v>
      </c>
      <c r="AZ93">
        <v>2</v>
      </c>
      <c r="BA93">
        <v>2</v>
      </c>
      <c r="BB93">
        <v>0</v>
      </c>
      <c r="BC93">
        <v>0</v>
      </c>
      <c r="BD9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25</v>
      </c>
      <c r="BE93">
        <v>1</v>
      </c>
      <c r="BF93">
        <v>0</v>
      </c>
      <c r="BG93">
        <v>1</v>
      </c>
      <c r="BH93">
        <v>2</v>
      </c>
      <c r="BI93">
        <v>1</v>
      </c>
      <c r="BJ93">
        <v>0</v>
      </c>
      <c r="BK93">
        <v>1</v>
      </c>
      <c r="BL93">
        <v>2</v>
      </c>
      <c r="BM93">
        <v>0</v>
      </c>
      <c r="BN93">
        <v>3</v>
      </c>
      <c r="BO93">
        <v>3</v>
      </c>
      <c r="BP93">
        <v>2</v>
      </c>
      <c r="BQ93">
        <v>1</v>
      </c>
      <c r="BR93">
        <v>3</v>
      </c>
      <c r="BS93">
        <v>1</v>
      </c>
      <c r="BT93">
        <v>1</v>
      </c>
      <c r="BU93">
        <v>2</v>
      </c>
      <c r="BV93">
        <v>2</v>
      </c>
      <c r="BW93">
        <v>1</v>
      </c>
      <c r="BX93">
        <v>2</v>
      </c>
      <c r="BY93">
        <f>_2022___Atividade_física__sintomas_de_ansiedade_e_depressão_e_qualidade_de_vida_e[[#This Row],[_18]]</f>
        <v>1</v>
      </c>
      <c r="BZ93">
        <v>1</v>
      </c>
      <c r="CA93">
        <v>0</v>
      </c>
      <c r="CB93" s="1">
        <f>SUM(BE93:BV93,_2022___Atividade_física__sintomas_de_ansiedade_e_depressão_e_qualidade_de_vida_e[[#This Row],[18 considerar essa]:[_20]])</f>
        <v>28</v>
      </c>
      <c r="CC93">
        <v>4</v>
      </c>
      <c r="CD93">
        <v>3</v>
      </c>
      <c r="CE93">
        <v>1</v>
      </c>
      <c r="CF93">
        <v>2</v>
      </c>
      <c r="CG93">
        <v>2</v>
      </c>
      <c r="CH93">
        <v>2</v>
      </c>
      <c r="CI93">
        <v>2</v>
      </c>
      <c r="CJ93">
        <v>3</v>
      </c>
      <c r="CK93">
        <v>3</v>
      </c>
      <c r="CL93">
        <v>3</v>
      </c>
      <c r="CM93">
        <v>3</v>
      </c>
      <c r="CN93">
        <v>3</v>
      </c>
      <c r="CO93">
        <v>2</v>
      </c>
      <c r="CP93">
        <v>1</v>
      </c>
      <c r="CQ93">
        <v>1</v>
      </c>
      <c r="CR93">
        <v>1</v>
      </c>
      <c r="CS93">
        <v>2</v>
      </c>
      <c r="CT93">
        <v>1</v>
      </c>
      <c r="CU93">
        <v>2</v>
      </c>
      <c r="CV93">
        <v>1</v>
      </c>
      <c r="CW93">
        <v>5</v>
      </c>
      <c r="CX93">
        <v>1</v>
      </c>
      <c r="CY93">
        <v>4</v>
      </c>
      <c r="CZ93">
        <v>2</v>
      </c>
      <c r="DA93">
        <v>1</v>
      </c>
      <c r="DB93">
        <v>1</v>
      </c>
      <c r="DC93">
        <v>5</v>
      </c>
      <c r="DD93">
        <v>4</v>
      </c>
      <c r="DE93">
        <v>1</v>
      </c>
      <c r="DF93">
        <v>5</v>
      </c>
      <c r="DG93">
        <v>2</v>
      </c>
      <c r="DH93">
        <v>5</v>
      </c>
      <c r="DI93">
        <v>2</v>
      </c>
      <c r="DJ93">
        <v>5</v>
      </c>
      <c r="DK93">
        <v>2</v>
      </c>
      <c r="DL93">
        <v>5</v>
      </c>
      <c r="DM93">
        <f>IF(CC93=1,5,IF(CC93=2,4.4,IF(CC93=3,3.4,IF(CC93=4,2,IF(CC93=5,1,IF(CC93&gt;5,"Inválido",0))))))</f>
        <v>2</v>
      </c>
      <c r="DN93">
        <f>IF(CD93&gt;5,"Inválido",CD93)</f>
        <v>3</v>
      </c>
      <c r="DO93" s="7">
        <f>IF(CE93&gt;3,"Inválido",CE93)</f>
        <v>1</v>
      </c>
      <c r="DP93" s="7">
        <f>IF(CF93&gt;3,"Inválido",CF93)</f>
        <v>2</v>
      </c>
      <c r="DQ93" s="6">
        <f>IF(CG93&gt;3,"Inválido",CG93)</f>
        <v>2</v>
      </c>
      <c r="DR93" s="6">
        <f>IF(CH93&gt;3,"Inválido",CH93)</f>
        <v>2</v>
      </c>
      <c r="DS93" s="6">
        <f>IF(CI93&gt;3,"Inválido",CI93)</f>
        <v>2</v>
      </c>
      <c r="DT93" s="6">
        <f>IF(CJ93&gt;3,"Inválido",CJ93)</f>
        <v>3</v>
      </c>
      <c r="DU93" s="6">
        <f>IF(CK93&gt;3,"Inválido",CK93)</f>
        <v>3</v>
      </c>
      <c r="DV93" s="6">
        <f>IF(CL93&gt;3,"Inválido",CL93)</f>
        <v>3</v>
      </c>
      <c r="DW93" s="6">
        <f>IF(CM93&gt;3,"Inválido",CM93)</f>
        <v>3</v>
      </c>
      <c r="DX93" s="6">
        <f>IF(CN93&gt;3,"Inválido",CN93)</f>
        <v>3</v>
      </c>
      <c r="DY93" s="8">
        <f>IF(CO93&gt;5, "INVALIDO",CO93)</f>
        <v>2</v>
      </c>
      <c r="DZ93" s="8">
        <f>IF(CP93&gt;5, "INVALIDO",CP93)</f>
        <v>1</v>
      </c>
      <c r="EA93" s="8">
        <f>IF(CQ93&gt;5, "INVALIDO",CQ93)</f>
        <v>1</v>
      </c>
      <c r="EB93" s="8">
        <f>IF(CR93&gt;5, "INVALIDO",CR93)</f>
        <v>1</v>
      </c>
      <c r="EC93" s="7">
        <f>IF(CR93&gt;5, "INVALIDO",CR93)</f>
        <v>1</v>
      </c>
      <c r="ED9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93">
        <f>IF(CC93=1,5,IF(CC93=2,4,IF(CC93=3,3,IF(CC93=4,2,IF(CC93=5,1,IF(CC93&gt;5,"Inválido",0))))))</f>
        <v>2</v>
      </c>
      <c r="EG93">
        <f>IF(CW93=1,6,IF(CW93=2,5.4,IF(CW93=3,4.2,IF(CW93=4,3.1,IF(CW93=5,2.2,IF(CW93=6,1,IF(CW93&gt;6,"Inválido",0)))))))</f>
        <v>2.2000000000000002</v>
      </c>
      <c r="EH93">
        <f>IF(AND(CX93=1,CW93=1),6,IF(AND(CX93=1,CW93&lt;7),5,IF(AND(CX93&gt;1,CW93=1),"Inválido",IF(AND(CX93=2,CW93&lt;7),4,IF(AND(CX93=3,CW93&lt;7),3,IF(AND(CX93=4,CW93&lt;7),2,IF(AND(CX93=5,CW93&lt;7),1,0)))))))</f>
        <v>5</v>
      </c>
      <c r="EI93">
        <f>IF(CV93=1,6,IF(CV93=2,5,IF(CV93=3,3,IF(CV93=4,3,IF(CV93=5,2,IF(CV93=6,1,IF(CV93&gt;6,"iNVÁLIDO",0)))))))</f>
        <v>6</v>
      </c>
      <c r="EJ93" s="7">
        <f>IF(CZ93&gt;6,"Inválido",CZ93)</f>
        <v>2</v>
      </c>
      <c r="EK93" s="7">
        <f>IF(DA93&gt;6,"Inválido",DA93)</f>
        <v>1</v>
      </c>
      <c r="EL93">
        <f>IF(DB93=1,6,IF(DB93=2,5,IF(DB93=3,3,IF(DB93=4,3,IF(DB93=5,2,IF(DB93=6,1,IF(DB93&gt;6,"iNVÁLIDO",0)))))))</f>
        <v>6</v>
      </c>
      <c r="EM93">
        <f>IF(DC93=1,6,IF(DC93=2,5,IF(DC93=3,3,IF(DC93=4,3,IF(DC93=5,2,IF(DC93=6,1,IF(DC93&gt;6,"iNVÁLIDO",0)))))))</f>
        <v>2</v>
      </c>
      <c r="EN93" s="7">
        <f>IF(DD93&gt;6,"Inválido",DD93)</f>
        <v>4</v>
      </c>
      <c r="EO93">
        <f>IF(DE93&gt;6,"Inválido",DE93)</f>
        <v>1</v>
      </c>
      <c r="EP93">
        <f>IF(DF93=1,6,IF(DF93=2,5,IF(DF93=3,3,IF(DF93=4,3,IF(DF93=5,2,IF(DF93=6,1,IF(DF93&gt;6,"iNVÁLIDO",0)))))))</f>
        <v>2</v>
      </c>
      <c r="EQ93" s="7">
        <f>IF(DG93&gt;6,"Inválido",DG93)</f>
        <v>2</v>
      </c>
      <c r="ER93">
        <f>IF(DH93&gt;5,"Inválido",DH93)</f>
        <v>5</v>
      </c>
      <c r="ES93">
        <f>IF(DI93&gt;5,"Inválido",DI93)</f>
        <v>2</v>
      </c>
      <c r="ET93">
        <f>IF(DJ93=1,5,IF(DJ93=2,4,IF(DJ93=3,3,IF(DJ93=4,2,IF(DJ93=5,1,IF(DJ93&gt;5,"Inválido",0))))))</f>
        <v>1</v>
      </c>
      <c r="EU93">
        <f>IF(DK93&gt;5,"Inválido",DK93)</f>
        <v>2</v>
      </c>
      <c r="EV93">
        <f>IF(DL93=1,5,IF(DL93=2,4,IF(DL93=3,3,IF(DL93=4,2,IF(DL93=5,1,IF(DL93&gt;5,"Inválido",0))))))</f>
        <v>1</v>
      </c>
      <c r="EW93" s="7">
        <f>SUM(DO93,DP93,DQ93,DR93,DS93,DT93,DU93,DV93,DW93,DX93)</f>
        <v>24</v>
      </c>
      <c r="EX93" s="7">
        <f>(EW93-10)/20*100</f>
        <v>70</v>
      </c>
      <c r="EY93">
        <f>SUM(DY93,DZ93,EA93,EB93)</f>
        <v>5</v>
      </c>
      <c r="EZ93">
        <f>(_2022___Atividade_física__sintomas_de_ansiedade_e_depressão_e_qualidade_de_vida_e[[#This Row],[Aspecto físico]]-4)/4*100</f>
        <v>25</v>
      </c>
      <c r="FA93">
        <f>SUM(EG93,EH93)</f>
        <v>7.2</v>
      </c>
      <c r="FB93">
        <f>(FA93-2)/10*100</f>
        <v>52</v>
      </c>
      <c r="FC93">
        <f>SUM(DM93,ES93,ET93,EU93,EV93)</f>
        <v>8</v>
      </c>
      <c r="FD93" s="7">
        <f>(FC93-5)/20*100</f>
        <v>15</v>
      </c>
      <c r="FE93">
        <f>SUM(EI93,EM93,EO93,EQ93)</f>
        <v>11</v>
      </c>
      <c r="FF93" s="7">
        <f>(FE93-4)/20*100</f>
        <v>35</v>
      </c>
      <c r="FG93">
        <f>SUM(EF93,ER93)</f>
        <v>7</v>
      </c>
      <c r="FH93">
        <f>(FG93-2)/8*100</f>
        <v>62.5</v>
      </c>
      <c r="FI93">
        <f>SUM(EC93,ED93,EE93)</f>
        <v>4</v>
      </c>
      <c r="FJ93" s="7">
        <f>(FI93-3)/3*100</f>
        <v>33.333333333333329</v>
      </c>
      <c r="FK93">
        <f>SUM(EJ93,EK93,EL93,EN93,EP93)</f>
        <v>15</v>
      </c>
      <c r="FL93">
        <f>(FK93-5)/25*100</f>
        <v>40</v>
      </c>
      <c r="FM93">
        <f t="shared" si="3"/>
        <v>3</v>
      </c>
      <c r="FN93" s="7">
        <f t="shared" si="4"/>
        <v>40.5</v>
      </c>
      <c r="FO93" s="7">
        <f t="shared" si="5"/>
        <v>42.708333333333329</v>
      </c>
    </row>
    <row r="94" spans="1:171" ht="15" thickBot="1" x14ac:dyDescent="0.35">
      <c r="A94" t="s">
        <v>97</v>
      </c>
      <c r="B94" t="s">
        <v>98</v>
      </c>
      <c r="C94" t="s">
        <v>68</v>
      </c>
      <c r="D94" s="5">
        <v>32880</v>
      </c>
      <c r="E94" s="5">
        <v>44682</v>
      </c>
      <c r="F94" s="1">
        <f>DATEDIF(D93,E93,"Y")</f>
        <v>18</v>
      </c>
      <c r="G94">
        <v>2</v>
      </c>
      <c r="H94">
        <v>4</v>
      </c>
      <c r="I94" t="s">
        <v>99</v>
      </c>
      <c r="J94">
        <v>1</v>
      </c>
      <c r="K94">
        <v>2</v>
      </c>
      <c r="L94" t="s">
        <v>100</v>
      </c>
      <c r="M94" s="1">
        <v>1</v>
      </c>
      <c r="N94">
        <v>1</v>
      </c>
      <c r="O94">
        <v>1</v>
      </c>
      <c r="P94">
        <v>1</v>
      </c>
      <c r="Q94" s="16">
        <v>2</v>
      </c>
      <c r="R94">
        <v>2</v>
      </c>
      <c r="S94">
        <v>1</v>
      </c>
      <c r="T94">
        <v>1</v>
      </c>
      <c r="U94" t="s">
        <v>101</v>
      </c>
      <c r="V94">
        <v>5</v>
      </c>
      <c r="W94">
        <v>49</v>
      </c>
      <c r="X9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245</v>
      </c>
      <c r="Y94">
        <v>5</v>
      </c>
      <c r="Z94">
        <v>49</v>
      </c>
      <c r="AA9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245</v>
      </c>
      <c r="AB94">
        <v>5</v>
      </c>
      <c r="AC94">
        <v>49</v>
      </c>
      <c r="AD9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245</v>
      </c>
      <c r="AE94">
        <v>11</v>
      </c>
      <c r="AF94">
        <v>20</v>
      </c>
      <c r="AG94" s="1">
        <f>AVERAGE(_2022___Atividade_física__sintomas_de_ansiedade_e_depressão_e_qualidade_de_vida_e[[#This Row],[a.	Quantas horas no total você gasta sentado durante um dia de semana? ]:[b.	Quantas horas no total você gasta sentado durante um dia de fim de semana?]])</f>
        <v>15.5</v>
      </c>
      <c r="AH94" s="1">
        <f>_2022___Atividade_física__sintomas_de_ansiedade_e_depressão_e_qualidade_de_vida_e[[#This Row],[AFV por semana]]+_2022___Atividade_física__sintomas_de_ansiedade_e_depressão_e_qualidade_de_vida_e[[#This Row],[Média AFM na semana]]</f>
        <v>490</v>
      </c>
      <c r="AI94">
        <v>1</v>
      </c>
      <c r="AJ94">
        <v>1</v>
      </c>
      <c r="AK94">
        <v>1</v>
      </c>
      <c r="AL94">
        <v>0</v>
      </c>
      <c r="AM94">
        <v>0</v>
      </c>
      <c r="AN94">
        <v>0</v>
      </c>
      <c r="AO94">
        <v>0</v>
      </c>
      <c r="AP94">
        <v>0</v>
      </c>
      <c r="AQ94">
        <v>0</v>
      </c>
      <c r="AR94">
        <v>0</v>
      </c>
      <c r="AS94">
        <v>0</v>
      </c>
      <c r="AT94">
        <v>0</v>
      </c>
      <c r="AU94">
        <v>0</v>
      </c>
      <c r="AV94">
        <v>0</v>
      </c>
      <c r="AW94">
        <v>0</v>
      </c>
      <c r="AX94">
        <v>0</v>
      </c>
      <c r="AY94">
        <v>0</v>
      </c>
      <c r="AZ94">
        <v>0</v>
      </c>
      <c r="BA94">
        <v>0</v>
      </c>
      <c r="BB94">
        <v>0</v>
      </c>
      <c r="BC94">
        <v>0</v>
      </c>
      <c r="BD9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94">
        <v>0</v>
      </c>
      <c r="BF94">
        <v>0</v>
      </c>
      <c r="BG94">
        <v>0</v>
      </c>
      <c r="BH94">
        <v>0</v>
      </c>
      <c r="BI94">
        <v>0</v>
      </c>
      <c r="BJ94">
        <v>0</v>
      </c>
      <c r="BK94">
        <v>0</v>
      </c>
      <c r="BL94">
        <v>0</v>
      </c>
      <c r="BM94">
        <v>0</v>
      </c>
      <c r="BN94">
        <v>0</v>
      </c>
      <c r="BO94">
        <v>0</v>
      </c>
      <c r="BP94">
        <v>0</v>
      </c>
      <c r="BQ94">
        <v>0</v>
      </c>
      <c r="BR94">
        <v>0</v>
      </c>
      <c r="BS94">
        <v>0</v>
      </c>
      <c r="BT94">
        <v>0</v>
      </c>
      <c r="BU94">
        <v>0</v>
      </c>
      <c r="BV94">
        <v>0</v>
      </c>
      <c r="BW94">
        <v>0</v>
      </c>
      <c r="BX94">
        <v>2</v>
      </c>
      <c r="BY94">
        <f>_2022___Atividade_física__sintomas_de_ansiedade_e_depressão_e_qualidade_de_vida_e[[#This Row],[_18]]</f>
        <v>0</v>
      </c>
      <c r="BZ94">
        <v>0</v>
      </c>
      <c r="CA94">
        <v>0</v>
      </c>
      <c r="CB94" s="1">
        <f>SUM(BE94:BV94,_2022___Atividade_física__sintomas_de_ansiedade_e_depressão_e_qualidade_de_vida_e[[#This Row],[18 considerar essa]:[_20]])</f>
        <v>0</v>
      </c>
      <c r="CC94">
        <v>3</v>
      </c>
      <c r="CD94">
        <v>3</v>
      </c>
      <c r="CE94">
        <v>3</v>
      </c>
      <c r="CF94">
        <v>3</v>
      </c>
      <c r="CG94">
        <v>3</v>
      </c>
      <c r="CH94">
        <v>3</v>
      </c>
      <c r="CI94">
        <v>3</v>
      </c>
      <c r="CJ94">
        <v>3</v>
      </c>
      <c r="CK94">
        <v>3</v>
      </c>
      <c r="CL94">
        <v>3</v>
      </c>
      <c r="CM94">
        <v>3</v>
      </c>
      <c r="CN94">
        <v>3</v>
      </c>
      <c r="CO94">
        <v>2</v>
      </c>
      <c r="CP94">
        <v>1</v>
      </c>
      <c r="CQ94">
        <v>2</v>
      </c>
      <c r="CR94">
        <v>2</v>
      </c>
      <c r="CS94">
        <v>2</v>
      </c>
      <c r="CT94">
        <v>2</v>
      </c>
      <c r="CU94">
        <v>2</v>
      </c>
      <c r="CV94">
        <v>1</v>
      </c>
      <c r="CW94">
        <v>2</v>
      </c>
      <c r="CX94">
        <v>1</v>
      </c>
      <c r="CY94">
        <v>2</v>
      </c>
      <c r="CZ94">
        <v>4</v>
      </c>
      <c r="DA94">
        <v>4</v>
      </c>
      <c r="DB94">
        <v>2</v>
      </c>
      <c r="DC94">
        <v>2</v>
      </c>
      <c r="DD94">
        <v>4</v>
      </c>
      <c r="DE94">
        <v>3</v>
      </c>
      <c r="DF94">
        <v>2</v>
      </c>
      <c r="DG94">
        <v>4</v>
      </c>
      <c r="DH94">
        <v>5</v>
      </c>
      <c r="DI94">
        <v>5</v>
      </c>
      <c r="DJ94">
        <v>2</v>
      </c>
      <c r="DK94">
        <v>3</v>
      </c>
      <c r="DL94">
        <v>2</v>
      </c>
      <c r="DM94">
        <f>IF(CC94=1,5,IF(CC94=2,4.4,IF(CC94=3,3.4,IF(CC94=4,2,IF(CC94=5,1,IF(CC94&gt;5,"Inválido",0))))))</f>
        <v>3.4</v>
      </c>
      <c r="DN94">
        <f>IF(CD94&gt;5,"Inválido",CD94)</f>
        <v>3</v>
      </c>
      <c r="DO94" s="7">
        <f>IF(CE94&gt;3,"Inválido",CE94)</f>
        <v>3</v>
      </c>
      <c r="DP94" s="7">
        <f>IF(CF94&gt;3,"Inválido",CF94)</f>
        <v>3</v>
      </c>
      <c r="DQ94" s="6">
        <f>IF(CG94&gt;3,"Inválido",CG94)</f>
        <v>3</v>
      </c>
      <c r="DR94" s="6">
        <f>IF(CH94&gt;3,"Inválido",CH94)</f>
        <v>3</v>
      </c>
      <c r="DS94" s="6">
        <f>IF(CI94&gt;3,"Inválido",CI94)</f>
        <v>3</v>
      </c>
      <c r="DT94" s="6">
        <f>IF(CJ94&gt;3,"Inválido",CJ94)</f>
        <v>3</v>
      </c>
      <c r="DU94" s="6">
        <f>IF(CK94&gt;3,"Inválido",CK94)</f>
        <v>3</v>
      </c>
      <c r="DV94" s="6">
        <f>IF(CL94&gt;3,"Inválido",CL94)</f>
        <v>3</v>
      </c>
      <c r="DW94" s="6">
        <f>IF(CM94&gt;3,"Inválido",CM94)</f>
        <v>3</v>
      </c>
      <c r="DX94" s="6">
        <f>IF(CN94&gt;3,"Inválido",CN94)</f>
        <v>3</v>
      </c>
      <c r="DY94" s="8">
        <f>IF(CO94&gt;5, "INVALIDO",CO94)</f>
        <v>2</v>
      </c>
      <c r="DZ94" s="8">
        <f>IF(CP94&gt;5, "INVALIDO",CP94)</f>
        <v>1</v>
      </c>
      <c r="EA94" s="8">
        <f>IF(CQ94&gt;5, "INVALIDO",CQ94)</f>
        <v>2</v>
      </c>
      <c r="EB94" s="8">
        <f>IF(CR94&gt;5, "INVALIDO",CR94)</f>
        <v>2</v>
      </c>
      <c r="EC94" s="7">
        <f>IF(CR94&gt;5, "INVALIDO",CR94)</f>
        <v>2</v>
      </c>
      <c r="ED9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9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94">
        <f>IF(CC94=1,5,IF(CC94=2,4,IF(CC94=3,3,IF(CC94=4,2,IF(CC94=5,1,IF(CC94&gt;5,"Inválido",0))))))</f>
        <v>3</v>
      </c>
      <c r="EG94">
        <f>IF(CW94=1,6,IF(CW94=2,5.4,IF(CW94=3,4.2,IF(CW94=4,3.1,IF(CW94=5,2.2,IF(CW94=6,1,IF(CW94&gt;6,"Inválido",0)))))))</f>
        <v>5.4</v>
      </c>
      <c r="EH94">
        <f>IF(AND(CX94=1,CW94=1),6,IF(AND(CX94=1,CW94&lt;7),5,IF(AND(CX94&gt;1,CW94=1),"Inválido",IF(AND(CX94=2,CW94&lt;7),4,IF(AND(CX94=3,CW94&lt;7),3,IF(AND(CX94=4,CW94&lt;7),2,IF(AND(CX94=5,CW94&lt;7),1,0)))))))</f>
        <v>5</v>
      </c>
      <c r="EI94">
        <f>IF(CV94=1,6,IF(CV94=2,5,IF(CV94=3,3,IF(CV94=4,3,IF(CV94=5,2,IF(CV94=6,1,IF(CV94&gt;6,"iNVÁLIDO",0)))))))</f>
        <v>6</v>
      </c>
      <c r="EJ94" s="7">
        <f>IF(CZ94&gt;6,"Inválido",CZ94)</f>
        <v>4</v>
      </c>
      <c r="EK94" s="7">
        <f>IF(DA94&gt;6,"Inválido",DA94)</f>
        <v>4</v>
      </c>
      <c r="EL94">
        <f>IF(DB94=1,6,IF(DB94=2,5,IF(DB94=3,3,IF(DB94=4,3,IF(DB94=5,2,IF(DB94=6,1,IF(DB94&gt;6,"iNVÁLIDO",0)))))))</f>
        <v>5</v>
      </c>
      <c r="EM94">
        <f>IF(DC94=1,6,IF(DC94=2,5,IF(DC94=3,3,IF(DC94=4,3,IF(DC94=5,2,IF(DC94=6,1,IF(DC94&gt;6,"iNVÁLIDO",0)))))))</f>
        <v>5</v>
      </c>
      <c r="EN94" s="7">
        <f>IF(DD94&gt;6,"Inválido",DD94)</f>
        <v>4</v>
      </c>
      <c r="EO94">
        <f>IF(DE94&gt;6,"Inválido",DE94)</f>
        <v>3</v>
      </c>
      <c r="EP94">
        <f>IF(DF94=1,6,IF(DF94=2,5,IF(DF94=3,3,IF(DF94=4,3,IF(DF94=5,2,IF(DF94=6,1,IF(DF94&gt;6,"iNVÁLIDO",0)))))))</f>
        <v>5</v>
      </c>
      <c r="EQ94" s="7">
        <f>IF(DG94&gt;6,"Inválido",DG94)</f>
        <v>4</v>
      </c>
      <c r="ER94">
        <f>IF(DH94&gt;5,"Inválido",DH94)</f>
        <v>5</v>
      </c>
      <c r="ES94">
        <f>IF(DI94&gt;5,"Inválido",DI94)</f>
        <v>5</v>
      </c>
      <c r="ET94">
        <f>IF(DJ94=1,5,IF(DJ94=2,4,IF(DJ94=3,3,IF(DJ94=4,2,IF(DJ94=5,1,IF(DJ94&gt;5,"Inválido",0))))))</f>
        <v>4</v>
      </c>
      <c r="EU94">
        <f>IF(DK94&gt;5,"Inválido",DK94)</f>
        <v>3</v>
      </c>
      <c r="EV94">
        <f>IF(DL94=1,5,IF(DL94=2,4,IF(DL94=3,3,IF(DL94=4,2,IF(DL94=5,1,IF(DL94&gt;5,"Inválido",0))))))</f>
        <v>4</v>
      </c>
      <c r="EW94" s="7">
        <f>SUM(DO94,DP94,DQ94,DR94,DS94,DT94,DU94,DV94,DW94,DX94)</f>
        <v>30</v>
      </c>
      <c r="EX94" s="7">
        <f>(EW94-10)/20*100</f>
        <v>100</v>
      </c>
      <c r="EY94">
        <f>SUM(DY94,DZ94,EA94,EB94)</f>
        <v>7</v>
      </c>
      <c r="EZ94">
        <f>(_2022___Atividade_física__sintomas_de_ansiedade_e_depressão_e_qualidade_de_vida_e[[#This Row],[Aspecto físico]]-4)/4*100</f>
        <v>75</v>
      </c>
      <c r="FA94">
        <f>SUM(EG94,EH94)</f>
        <v>10.4</v>
      </c>
      <c r="FB94">
        <f>(FA94-2)/10*100</f>
        <v>84.000000000000014</v>
      </c>
      <c r="FC94">
        <f>SUM(DM94,ES94,ET94,EU94,EV94)</f>
        <v>19.399999999999999</v>
      </c>
      <c r="FD94" s="7">
        <f>(FC94-5)/20*100</f>
        <v>72</v>
      </c>
      <c r="FE94">
        <f>SUM(EI94,EM94,EO94,EQ94)</f>
        <v>18</v>
      </c>
      <c r="FF94" s="7">
        <f>(FE94-4)/20*100</f>
        <v>70</v>
      </c>
      <c r="FG94">
        <f>SUM(EF94,ER94)</f>
        <v>8</v>
      </c>
      <c r="FH94">
        <f>(FG94-2)/8*100</f>
        <v>75</v>
      </c>
      <c r="FI94">
        <f>SUM(EC94,ED94,EE94)</f>
        <v>6</v>
      </c>
      <c r="FJ94" s="7">
        <f>(FI94-3)/3*100</f>
        <v>100</v>
      </c>
      <c r="FK94">
        <f>SUM(EJ94,EK94,EL94,EN94,EP94)</f>
        <v>22</v>
      </c>
      <c r="FL94">
        <f>(FK94-5)/25*100</f>
        <v>68</v>
      </c>
      <c r="FM94">
        <f t="shared" si="3"/>
        <v>3</v>
      </c>
      <c r="FN94" s="7">
        <f t="shared" si="4"/>
        <v>82.75</v>
      </c>
      <c r="FO94" s="7">
        <f t="shared" si="5"/>
        <v>78.25</v>
      </c>
    </row>
    <row r="95" spans="1:171" ht="15" thickBot="1" x14ac:dyDescent="0.35">
      <c r="A95" t="s">
        <v>102</v>
      </c>
      <c r="B95" t="s">
        <v>103</v>
      </c>
      <c r="C95" t="s">
        <v>68</v>
      </c>
      <c r="D95" s="5">
        <v>34228</v>
      </c>
      <c r="E95" s="5">
        <v>44682</v>
      </c>
      <c r="F95" s="1">
        <f>DATEDIF(D94,E94,"Y")</f>
        <v>32</v>
      </c>
      <c r="G95">
        <v>1</v>
      </c>
      <c r="H95">
        <v>3</v>
      </c>
      <c r="I95" t="s">
        <v>104</v>
      </c>
      <c r="J95">
        <v>5</v>
      </c>
      <c r="K95">
        <v>3</v>
      </c>
      <c r="L95" t="s">
        <v>105</v>
      </c>
      <c r="M95" s="1">
        <v>2</v>
      </c>
      <c r="N95">
        <v>1</v>
      </c>
      <c r="O95">
        <v>1</v>
      </c>
      <c r="P95">
        <v>1</v>
      </c>
      <c r="Q95" s="16">
        <v>2</v>
      </c>
      <c r="R95">
        <v>2</v>
      </c>
      <c r="S95">
        <v>2</v>
      </c>
      <c r="T95">
        <v>2</v>
      </c>
      <c r="U95" t="s">
        <v>86</v>
      </c>
      <c r="V95">
        <v>1</v>
      </c>
      <c r="W95">
        <v>20</v>
      </c>
      <c r="X9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95">
        <v>0</v>
      </c>
      <c r="Z95">
        <v>0</v>
      </c>
      <c r="AA9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95">
        <v>0</v>
      </c>
      <c r="AC95">
        <v>0</v>
      </c>
      <c r="AD9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5">
        <v>10</v>
      </c>
      <c r="AF95">
        <v>5</v>
      </c>
      <c r="AG95" s="1">
        <f>AVERAGE(_2022___Atividade_física__sintomas_de_ansiedade_e_depressão_e_qualidade_de_vida_e[[#This Row],[a.	Quantas horas no total você gasta sentado durante um dia de semana? ]:[b.	Quantas horas no total você gasta sentado durante um dia de fim de semana?]])</f>
        <v>7.5</v>
      </c>
      <c r="AH95" s="1">
        <f>_2022___Atividade_física__sintomas_de_ansiedade_e_depressão_e_qualidade_de_vida_e[[#This Row],[AFV por semana]]+_2022___Atividade_física__sintomas_de_ansiedade_e_depressão_e_qualidade_de_vida_e[[#This Row],[Média AFM na semana]]</f>
        <v>0</v>
      </c>
      <c r="AI95">
        <v>0</v>
      </c>
      <c r="AJ95">
        <v>2</v>
      </c>
      <c r="AK95">
        <v>0</v>
      </c>
      <c r="AL95">
        <v>2</v>
      </c>
      <c r="AM95">
        <v>2</v>
      </c>
      <c r="AN95">
        <v>0</v>
      </c>
      <c r="AO95">
        <v>1</v>
      </c>
      <c r="AP95">
        <v>0</v>
      </c>
      <c r="AQ95">
        <v>2</v>
      </c>
      <c r="AR95">
        <v>2</v>
      </c>
      <c r="AS95">
        <v>2</v>
      </c>
      <c r="AT95">
        <v>0</v>
      </c>
      <c r="AU95">
        <v>0</v>
      </c>
      <c r="AV95">
        <v>2</v>
      </c>
      <c r="AW95">
        <v>0</v>
      </c>
      <c r="AX95">
        <v>0</v>
      </c>
      <c r="AY95">
        <v>2</v>
      </c>
      <c r="AZ95">
        <v>0</v>
      </c>
      <c r="BA95">
        <v>0</v>
      </c>
      <c r="BB95">
        <v>0</v>
      </c>
      <c r="BC95">
        <v>2</v>
      </c>
      <c r="BD9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95">
        <v>2</v>
      </c>
      <c r="BF95">
        <v>3</v>
      </c>
      <c r="BG95">
        <v>3</v>
      </c>
      <c r="BH95">
        <v>3</v>
      </c>
      <c r="BI95">
        <v>2</v>
      </c>
      <c r="BJ95">
        <v>3</v>
      </c>
      <c r="BK95">
        <v>1</v>
      </c>
      <c r="BL95">
        <v>2</v>
      </c>
      <c r="BM95">
        <v>1</v>
      </c>
      <c r="BN95">
        <v>3</v>
      </c>
      <c r="BO95">
        <v>2</v>
      </c>
      <c r="BP95">
        <v>3</v>
      </c>
      <c r="BQ95">
        <v>3</v>
      </c>
      <c r="BR95">
        <v>0</v>
      </c>
      <c r="BS95">
        <v>3</v>
      </c>
      <c r="BT95">
        <v>3</v>
      </c>
      <c r="BU95">
        <v>2</v>
      </c>
      <c r="BV95">
        <v>1</v>
      </c>
      <c r="BW95">
        <v>0</v>
      </c>
      <c r="BX95">
        <v>2</v>
      </c>
      <c r="BY95">
        <f>_2022___Atividade_física__sintomas_de_ansiedade_e_depressão_e_qualidade_de_vida_e[[#This Row],[_18]]</f>
        <v>0</v>
      </c>
      <c r="BZ95">
        <v>3</v>
      </c>
      <c r="CA95">
        <v>3</v>
      </c>
      <c r="CB95" s="1">
        <f>SUM(BE95:BV95,_2022___Atividade_física__sintomas_de_ansiedade_e_depressão_e_qualidade_de_vida_e[[#This Row],[18 considerar essa]:[_20]])</f>
        <v>46</v>
      </c>
      <c r="CC95">
        <v>4</v>
      </c>
      <c r="CD95">
        <v>4</v>
      </c>
      <c r="CE95">
        <v>3</v>
      </c>
      <c r="CF95">
        <v>3</v>
      </c>
      <c r="CG95">
        <v>3</v>
      </c>
      <c r="CH95">
        <v>3</v>
      </c>
      <c r="CI95">
        <v>3</v>
      </c>
      <c r="CJ95">
        <v>3</v>
      </c>
      <c r="CK95">
        <v>3</v>
      </c>
      <c r="CL95">
        <v>3</v>
      </c>
      <c r="CM95">
        <v>3</v>
      </c>
      <c r="CN95">
        <v>3</v>
      </c>
      <c r="CO95">
        <v>2</v>
      </c>
      <c r="CP95">
        <v>2</v>
      </c>
      <c r="CQ95">
        <v>2</v>
      </c>
      <c r="CR95">
        <v>2</v>
      </c>
      <c r="CS95">
        <v>2</v>
      </c>
      <c r="CT95">
        <v>2</v>
      </c>
      <c r="CU95">
        <v>2</v>
      </c>
      <c r="CV95">
        <v>1</v>
      </c>
      <c r="CW95">
        <v>2</v>
      </c>
      <c r="CX95">
        <v>1</v>
      </c>
      <c r="CY95">
        <v>4</v>
      </c>
      <c r="CZ95">
        <v>4</v>
      </c>
      <c r="DA95">
        <v>4</v>
      </c>
      <c r="DB95">
        <v>4</v>
      </c>
      <c r="DC95">
        <v>4</v>
      </c>
      <c r="DD95">
        <v>4</v>
      </c>
      <c r="DE95">
        <v>4</v>
      </c>
      <c r="DF95">
        <v>4</v>
      </c>
      <c r="DG95">
        <v>4</v>
      </c>
      <c r="DH95">
        <v>3</v>
      </c>
      <c r="DI95">
        <v>5</v>
      </c>
      <c r="DJ95">
        <v>5</v>
      </c>
      <c r="DK95">
        <v>3</v>
      </c>
      <c r="DL95">
        <v>3</v>
      </c>
      <c r="DM95">
        <f>IF(CC95=1,5,IF(CC95=2,4.4,IF(CC95=3,3.4,IF(CC95=4,2,IF(CC95=5,1,IF(CC95&gt;5,"Inválido",0))))))</f>
        <v>2</v>
      </c>
      <c r="DN95">
        <f>IF(CD95&gt;5,"Inválido",CD95)</f>
        <v>4</v>
      </c>
      <c r="DO95" s="7">
        <f>IF(CE95&gt;3,"Inválido",CE95)</f>
        <v>3</v>
      </c>
      <c r="DP95" s="7">
        <f>IF(CF95&gt;3,"Inválido",CF95)</f>
        <v>3</v>
      </c>
      <c r="DQ95" s="6">
        <f>IF(CG95&gt;3,"Inválido",CG95)</f>
        <v>3</v>
      </c>
      <c r="DR95" s="6">
        <f>IF(CH95&gt;3,"Inválido",CH95)</f>
        <v>3</v>
      </c>
      <c r="DS95" s="6">
        <f>IF(CI95&gt;3,"Inválido",CI95)</f>
        <v>3</v>
      </c>
      <c r="DT95" s="6">
        <f>IF(CJ95&gt;3,"Inválido",CJ95)</f>
        <v>3</v>
      </c>
      <c r="DU95" s="6">
        <f>IF(CK95&gt;3,"Inválido",CK95)</f>
        <v>3</v>
      </c>
      <c r="DV95" s="6">
        <f>IF(CL95&gt;3,"Inválido",CL95)</f>
        <v>3</v>
      </c>
      <c r="DW95" s="6">
        <f>IF(CM95&gt;3,"Inválido",CM95)</f>
        <v>3</v>
      </c>
      <c r="DX95" s="6">
        <f>IF(CN95&gt;3,"Inválido",CN95)</f>
        <v>3</v>
      </c>
      <c r="DY95" s="8">
        <f>IF(CO95&gt;5, "INVALIDO",CO95)</f>
        <v>2</v>
      </c>
      <c r="DZ95" s="8">
        <f>IF(CP95&gt;5, "INVALIDO",CP95)</f>
        <v>2</v>
      </c>
      <c r="EA95" s="8">
        <f>IF(CQ95&gt;5, "INVALIDO",CQ95)</f>
        <v>2</v>
      </c>
      <c r="EB95" s="8">
        <f>IF(CR95&gt;5, "INVALIDO",CR95)</f>
        <v>2</v>
      </c>
      <c r="EC95" s="7">
        <f>IF(CR95&gt;5, "INVALIDO",CR95)</f>
        <v>2</v>
      </c>
      <c r="ED9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9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95">
        <f>IF(CC95=1,5,IF(CC95=2,4,IF(CC95=3,3,IF(CC95=4,2,IF(CC95=5,1,IF(CC95&gt;5,"Inválido",0))))))</f>
        <v>2</v>
      </c>
      <c r="EG95">
        <f>IF(CW95=1,6,IF(CW95=2,5.4,IF(CW95=3,4.2,IF(CW95=4,3.1,IF(CW95=5,2.2,IF(CW95=6,1,IF(CW95&gt;6,"Inválido",0)))))))</f>
        <v>5.4</v>
      </c>
      <c r="EH95">
        <f>IF(AND(CX95=1,CW95=1),6,IF(AND(CX95=1,CW95&lt;7),5,IF(AND(CX95&gt;1,CW95=1),"Inválido",IF(AND(CX95=2,CW95&lt;7),4,IF(AND(CX95=3,CW95&lt;7),3,IF(AND(CX95=4,CW95&lt;7),2,IF(AND(CX95=5,CW95&lt;7),1,0)))))))</f>
        <v>5</v>
      </c>
      <c r="EI95">
        <f>IF(CV95=1,6,IF(CV95=2,5,IF(CV95=3,3,IF(CV95=4,3,IF(CV95=5,2,IF(CV95=6,1,IF(CV95&gt;6,"iNVÁLIDO",0)))))))</f>
        <v>6</v>
      </c>
      <c r="EJ95" s="7">
        <f>IF(CZ95&gt;6,"Inválido",CZ95)</f>
        <v>4</v>
      </c>
      <c r="EK95" s="7">
        <f>IF(DA95&gt;6,"Inválido",DA95)</f>
        <v>4</v>
      </c>
      <c r="EL95">
        <f>IF(DB95=1,6,IF(DB95=2,5,IF(DB95=3,3,IF(DB95=4,3,IF(DB95=5,2,IF(DB95=6,1,IF(DB95&gt;6,"iNVÁLIDO",0)))))))</f>
        <v>3</v>
      </c>
      <c r="EM95">
        <f>IF(DC95=1,6,IF(DC95=2,5,IF(DC95=3,3,IF(DC95=4,3,IF(DC95=5,2,IF(DC95=6,1,IF(DC95&gt;6,"iNVÁLIDO",0)))))))</f>
        <v>3</v>
      </c>
      <c r="EN95" s="7">
        <f>IF(DD95&gt;6,"Inválido",DD95)</f>
        <v>4</v>
      </c>
      <c r="EO95">
        <f>IF(DE95&gt;6,"Inválido",DE95)</f>
        <v>4</v>
      </c>
      <c r="EP95">
        <f>IF(DF95=1,6,IF(DF95=2,5,IF(DF95=3,3,IF(DF95=4,3,IF(DF95=5,2,IF(DF95=6,1,IF(DF95&gt;6,"iNVÁLIDO",0)))))))</f>
        <v>3</v>
      </c>
      <c r="EQ95" s="7">
        <f>IF(DG95&gt;6,"Inválido",DG95)</f>
        <v>4</v>
      </c>
      <c r="ER95">
        <f>IF(DH95&gt;5,"Inválido",DH95)</f>
        <v>3</v>
      </c>
      <c r="ES95">
        <f>IF(DI95&gt;5,"Inválido",DI95)</f>
        <v>5</v>
      </c>
      <c r="ET95">
        <f>IF(DJ95=1,5,IF(DJ95=2,4,IF(DJ95=3,3,IF(DJ95=4,2,IF(DJ95=5,1,IF(DJ95&gt;5,"Inválido",0))))))</f>
        <v>1</v>
      </c>
      <c r="EU95">
        <f>IF(DK95&gt;5,"Inválido",DK95)</f>
        <v>3</v>
      </c>
      <c r="EV95">
        <f>IF(DL95=1,5,IF(DL95=2,4,IF(DL95=3,3,IF(DL95=4,2,IF(DL95=5,1,IF(DL95&gt;5,"Inválido",0))))))</f>
        <v>3</v>
      </c>
      <c r="EW95" s="7">
        <f>SUM(DO95,DP95,DQ95,DR95,DS95,DT95,DU95,DV95,DW95,DX95)</f>
        <v>30</v>
      </c>
      <c r="EX95" s="7">
        <f>(EW95-10)/20*100</f>
        <v>100</v>
      </c>
      <c r="EY95">
        <f>SUM(DY95,DZ95,EA95,EB95)</f>
        <v>8</v>
      </c>
      <c r="EZ95">
        <f>(_2022___Atividade_física__sintomas_de_ansiedade_e_depressão_e_qualidade_de_vida_e[[#This Row],[Aspecto físico]]-4)/4*100</f>
        <v>100</v>
      </c>
      <c r="FA95">
        <f>SUM(EG95,EH95)</f>
        <v>10.4</v>
      </c>
      <c r="FB95">
        <f>(FA95-2)/10*100</f>
        <v>84.000000000000014</v>
      </c>
      <c r="FC95">
        <f>SUM(DM95,ES95,ET95,EU95,EV95)</f>
        <v>14</v>
      </c>
      <c r="FD95" s="7">
        <f>(FC95-5)/20*100</f>
        <v>45</v>
      </c>
      <c r="FE95">
        <f>SUM(EI95,EM95,EO95,EQ95)</f>
        <v>17</v>
      </c>
      <c r="FF95" s="7">
        <f>(FE95-4)/20*100</f>
        <v>65</v>
      </c>
      <c r="FG95">
        <f>SUM(EF95,ER95)</f>
        <v>5</v>
      </c>
      <c r="FH95">
        <f>(FG95-2)/8*100</f>
        <v>37.5</v>
      </c>
      <c r="FI95">
        <f>SUM(EC95,ED95,EE95)</f>
        <v>6</v>
      </c>
      <c r="FJ95" s="7">
        <f>(FI95-3)/3*100</f>
        <v>100</v>
      </c>
      <c r="FK95">
        <f>SUM(EJ95,EK95,EL95,EN95,EP95)</f>
        <v>18</v>
      </c>
      <c r="FL95">
        <f>(FK95-5)/25*100</f>
        <v>52</v>
      </c>
      <c r="FM95">
        <f t="shared" si="3"/>
        <v>4</v>
      </c>
      <c r="FN95" s="7">
        <f t="shared" si="4"/>
        <v>82.25</v>
      </c>
      <c r="FO95" s="7">
        <f t="shared" si="5"/>
        <v>63.625</v>
      </c>
    </row>
    <row r="96" spans="1:171" ht="15" thickBot="1" x14ac:dyDescent="0.35">
      <c r="A96" t="s">
        <v>106</v>
      </c>
      <c r="B96" t="s">
        <v>107</v>
      </c>
      <c r="C96" t="s">
        <v>68</v>
      </c>
      <c r="D96" s="5">
        <v>31351</v>
      </c>
      <c r="E96" s="5">
        <v>44682</v>
      </c>
      <c r="F96" s="1">
        <f>DATEDIF(D95,E95,"Y")</f>
        <v>28</v>
      </c>
      <c r="G96">
        <v>2</v>
      </c>
      <c r="H96">
        <v>1</v>
      </c>
      <c r="I96" t="s">
        <v>108</v>
      </c>
      <c r="J96">
        <v>5</v>
      </c>
      <c r="K96">
        <v>2</v>
      </c>
      <c r="L96" t="s">
        <v>100</v>
      </c>
      <c r="M96" s="1">
        <v>1</v>
      </c>
      <c r="N96">
        <v>1</v>
      </c>
      <c r="O96">
        <v>1</v>
      </c>
      <c r="P96">
        <v>1</v>
      </c>
      <c r="Q96" s="16">
        <v>2</v>
      </c>
      <c r="R96">
        <v>1</v>
      </c>
      <c r="S96">
        <v>2</v>
      </c>
      <c r="T96">
        <v>2</v>
      </c>
      <c r="U96" t="s">
        <v>86</v>
      </c>
      <c r="V96">
        <v>5</v>
      </c>
      <c r="W96">
        <v>25</v>
      </c>
      <c r="X9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125</v>
      </c>
      <c r="Y96">
        <v>0</v>
      </c>
      <c r="Z96">
        <v>0</v>
      </c>
      <c r="AA9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96">
        <v>0</v>
      </c>
      <c r="AC96">
        <v>0</v>
      </c>
      <c r="AD9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6">
        <v>12</v>
      </c>
      <c r="AF96">
        <v>6</v>
      </c>
      <c r="AG96" s="1">
        <f>AVERAGE(_2022___Atividade_física__sintomas_de_ansiedade_e_depressão_e_qualidade_de_vida_e[[#This Row],[a.	Quantas horas no total você gasta sentado durante um dia de semana? ]:[b.	Quantas horas no total você gasta sentado durante um dia de fim de semana?]])</f>
        <v>9</v>
      </c>
      <c r="AH96" s="1">
        <f>_2022___Atividade_física__sintomas_de_ansiedade_e_depressão_e_qualidade_de_vida_e[[#This Row],[AFV por semana]]+_2022___Atividade_física__sintomas_de_ansiedade_e_depressão_e_qualidade_de_vida_e[[#This Row],[Média AFM na semana]]</f>
        <v>0</v>
      </c>
      <c r="AI96">
        <v>0</v>
      </c>
      <c r="AJ96">
        <v>2</v>
      </c>
      <c r="AK96">
        <v>0</v>
      </c>
      <c r="AL96">
        <v>3</v>
      </c>
      <c r="AM96">
        <v>2</v>
      </c>
      <c r="AN96">
        <v>0</v>
      </c>
      <c r="AO96">
        <v>2</v>
      </c>
      <c r="AP96">
        <v>0</v>
      </c>
      <c r="AQ96">
        <v>1</v>
      </c>
      <c r="AR96">
        <v>2</v>
      </c>
      <c r="AS96">
        <v>2</v>
      </c>
      <c r="AT96">
        <v>1</v>
      </c>
      <c r="AU96">
        <v>0</v>
      </c>
      <c r="AV96">
        <v>2</v>
      </c>
      <c r="AW96">
        <v>2</v>
      </c>
      <c r="AX96">
        <v>0</v>
      </c>
      <c r="AY96">
        <v>0</v>
      </c>
      <c r="AZ96">
        <v>2</v>
      </c>
      <c r="BA96">
        <v>0</v>
      </c>
      <c r="BB96">
        <v>0</v>
      </c>
      <c r="BC96">
        <v>1</v>
      </c>
      <c r="BD9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96">
        <v>1</v>
      </c>
      <c r="BF96">
        <v>1</v>
      </c>
      <c r="BG96">
        <v>0</v>
      </c>
      <c r="BH96">
        <v>1</v>
      </c>
      <c r="BI96">
        <v>0</v>
      </c>
      <c r="BJ96">
        <v>0</v>
      </c>
      <c r="BK96">
        <v>1</v>
      </c>
      <c r="BL96">
        <v>1</v>
      </c>
      <c r="BM96">
        <v>0</v>
      </c>
      <c r="BN96">
        <v>1</v>
      </c>
      <c r="BO96">
        <v>1</v>
      </c>
      <c r="BP96">
        <v>1</v>
      </c>
      <c r="BQ96">
        <v>0</v>
      </c>
      <c r="BR96">
        <v>1</v>
      </c>
      <c r="BS96">
        <v>0</v>
      </c>
      <c r="BT96">
        <v>1</v>
      </c>
      <c r="BU96">
        <v>1</v>
      </c>
      <c r="BV96">
        <v>1</v>
      </c>
      <c r="BW96">
        <v>0</v>
      </c>
      <c r="BX96">
        <v>2</v>
      </c>
      <c r="BY96">
        <f>_2022___Atividade_física__sintomas_de_ansiedade_e_depressão_e_qualidade_de_vida_e[[#This Row],[_18]]</f>
        <v>0</v>
      </c>
      <c r="BZ96">
        <v>1</v>
      </c>
      <c r="CA96">
        <v>2</v>
      </c>
      <c r="CB96" s="1">
        <f>SUM(BE96:BV96,_2022___Atividade_física__sintomas_de_ansiedade_e_depressão_e_qualidade_de_vida_e[[#This Row],[18 considerar essa]:[_20]])</f>
        <v>15</v>
      </c>
      <c r="CC96">
        <v>3</v>
      </c>
      <c r="CD96">
        <v>4</v>
      </c>
      <c r="CE96">
        <v>2</v>
      </c>
      <c r="CF96">
        <v>3</v>
      </c>
      <c r="CG96">
        <v>2</v>
      </c>
      <c r="CH96">
        <v>2</v>
      </c>
      <c r="CI96">
        <v>3</v>
      </c>
      <c r="CJ96">
        <v>3</v>
      </c>
      <c r="CK96">
        <v>2</v>
      </c>
      <c r="CL96">
        <v>2</v>
      </c>
      <c r="CM96">
        <v>3</v>
      </c>
      <c r="CN96">
        <v>3</v>
      </c>
      <c r="CO96">
        <v>2</v>
      </c>
      <c r="CP96">
        <v>1</v>
      </c>
      <c r="CQ96">
        <v>2</v>
      </c>
      <c r="CR96">
        <v>1</v>
      </c>
      <c r="CS96">
        <v>1</v>
      </c>
      <c r="CT96">
        <v>1</v>
      </c>
      <c r="CU96">
        <v>1</v>
      </c>
      <c r="CV96">
        <v>2</v>
      </c>
      <c r="CW96">
        <v>3</v>
      </c>
      <c r="CX96">
        <v>2</v>
      </c>
      <c r="CY96">
        <v>5</v>
      </c>
      <c r="CZ96">
        <v>1</v>
      </c>
      <c r="DA96">
        <v>5</v>
      </c>
      <c r="DB96">
        <v>5</v>
      </c>
      <c r="DC96">
        <v>5</v>
      </c>
      <c r="DD96">
        <v>1</v>
      </c>
      <c r="DE96">
        <v>1</v>
      </c>
      <c r="DF96">
        <v>5</v>
      </c>
      <c r="DG96">
        <v>1</v>
      </c>
      <c r="DH96">
        <v>4</v>
      </c>
      <c r="DI96">
        <v>5</v>
      </c>
      <c r="DJ96">
        <v>1</v>
      </c>
      <c r="DK96">
        <v>3</v>
      </c>
      <c r="DL96">
        <v>2</v>
      </c>
      <c r="DM96">
        <f>IF(CC96=1,5,IF(CC96=2,4.4,IF(CC96=3,3.4,IF(CC96=4,2,IF(CC96=5,1,IF(CC96&gt;5,"Inválido",0))))))</f>
        <v>3.4</v>
      </c>
      <c r="DN96">
        <f>IF(CD96&gt;5,"Inválido",CD96)</f>
        <v>4</v>
      </c>
      <c r="DO96" s="7">
        <f>IF(CE96&gt;3,"Inválido",CE96)</f>
        <v>2</v>
      </c>
      <c r="DP96" s="7">
        <f>IF(CF96&gt;3,"Inválido",CF96)</f>
        <v>3</v>
      </c>
      <c r="DQ96" s="6">
        <f>IF(CG96&gt;3,"Inválido",CG96)</f>
        <v>2</v>
      </c>
      <c r="DR96" s="6">
        <f>IF(CH96&gt;3,"Inválido",CH96)</f>
        <v>2</v>
      </c>
      <c r="DS96" s="6">
        <f>IF(CI96&gt;3,"Inválido",CI96)</f>
        <v>3</v>
      </c>
      <c r="DT96" s="6">
        <f>IF(CJ96&gt;3,"Inválido",CJ96)</f>
        <v>3</v>
      </c>
      <c r="DU96" s="6">
        <f>IF(CK96&gt;3,"Inválido",CK96)</f>
        <v>2</v>
      </c>
      <c r="DV96" s="6">
        <f>IF(CL96&gt;3,"Inválido",CL96)</f>
        <v>2</v>
      </c>
      <c r="DW96" s="6">
        <f>IF(CM96&gt;3,"Inválido",CM96)</f>
        <v>3</v>
      </c>
      <c r="DX96" s="6">
        <f>IF(CN96&gt;3,"Inválido",CN96)</f>
        <v>3</v>
      </c>
      <c r="DY96" s="8">
        <f>IF(CO96&gt;5, "INVALIDO",CO96)</f>
        <v>2</v>
      </c>
      <c r="DZ96" s="8">
        <f>IF(CP96&gt;5, "INVALIDO",CP96)</f>
        <v>1</v>
      </c>
      <c r="EA96" s="8">
        <f>IF(CQ96&gt;5, "INVALIDO",CQ96)</f>
        <v>2</v>
      </c>
      <c r="EB96" s="8">
        <f>IF(CR96&gt;5, "INVALIDO",CR96)</f>
        <v>1</v>
      </c>
      <c r="EC96" s="7">
        <f>IF(CR96&gt;5, "INVALIDO",CR96)</f>
        <v>1</v>
      </c>
      <c r="ED9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6">
        <f>IF(CC96=1,5,IF(CC96=2,4,IF(CC96=3,3,IF(CC96=4,2,IF(CC96=5,1,IF(CC96&gt;5,"Inválido",0))))))</f>
        <v>3</v>
      </c>
      <c r="EG96">
        <f>IF(CW96=1,6,IF(CW96=2,5.4,IF(CW96=3,4.2,IF(CW96=4,3.1,IF(CW96=5,2.2,IF(CW96=6,1,IF(CW96&gt;6,"Inválido",0)))))))</f>
        <v>4.2</v>
      </c>
      <c r="EH96">
        <f>IF(AND(CX96=1,CW96=1),6,IF(AND(CX96=1,CW96&lt;7),5,IF(AND(CX96&gt;1,CW96=1),"Inválido",IF(AND(CX96=2,CW96&lt;7),4,IF(AND(CX96=3,CW96&lt;7),3,IF(AND(CX96=4,CW96&lt;7),2,IF(AND(CX96=5,CW96&lt;7),1,0)))))))</f>
        <v>4</v>
      </c>
      <c r="EI96">
        <f>IF(CV96=1,6,IF(CV96=2,5,IF(CV96=3,3,IF(CV96=4,3,IF(CV96=5,2,IF(CV96=6,1,IF(CV96&gt;6,"iNVÁLIDO",0)))))))</f>
        <v>5</v>
      </c>
      <c r="EJ96" s="7">
        <f>IF(CZ96&gt;6,"Inválido",CZ96)</f>
        <v>1</v>
      </c>
      <c r="EK96" s="7">
        <f>IF(DA96&gt;6,"Inválido",DA96)</f>
        <v>5</v>
      </c>
      <c r="EL96">
        <f>IF(DB96=1,6,IF(DB96=2,5,IF(DB96=3,3,IF(DB96=4,3,IF(DB96=5,2,IF(DB96=6,1,IF(DB96&gt;6,"iNVÁLIDO",0)))))))</f>
        <v>2</v>
      </c>
      <c r="EM96">
        <f>IF(DC96=1,6,IF(DC96=2,5,IF(DC96=3,3,IF(DC96=4,3,IF(DC96=5,2,IF(DC96=6,1,IF(DC96&gt;6,"iNVÁLIDO",0)))))))</f>
        <v>2</v>
      </c>
      <c r="EN96" s="7">
        <f>IF(DD96&gt;6,"Inválido",DD96)</f>
        <v>1</v>
      </c>
      <c r="EO96">
        <f>IF(DE96&gt;6,"Inválido",DE96)</f>
        <v>1</v>
      </c>
      <c r="EP96">
        <f>IF(DF96=1,6,IF(DF96=2,5,IF(DF96=3,3,IF(DF96=4,3,IF(DF96=5,2,IF(DF96=6,1,IF(DF96&gt;6,"iNVÁLIDO",0)))))))</f>
        <v>2</v>
      </c>
      <c r="EQ96" s="7">
        <f>IF(DG96&gt;6,"Inválido",DG96)</f>
        <v>1</v>
      </c>
      <c r="ER96">
        <f>IF(DH96&gt;5,"Inválido",DH96)</f>
        <v>4</v>
      </c>
      <c r="ES96">
        <f>IF(DI96&gt;5,"Inválido",DI96)</f>
        <v>5</v>
      </c>
      <c r="ET96">
        <f>IF(DJ96=1,5,IF(DJ96=2,4,IF(DJ96=3,3,IF(DJ96=4,2,IF(DJ96=5,1,IF(DJ96&gt;5,"Inválido",0))))))</f>
        <v>5</v>
      </c>
      <c r="EU96">
        <f>IF(DK96&gt;5,"Inválido",DK96)</f>
        <v>3</v>
      </c>
      <c r="EV96">
        <f>IF(DL96=1,5,IF(DL96=2,4,IF(DL96=3,3,IF(DL96=4,2,IF(DL96=5,1,IF(DL96&gt;5,"Inválido",0))))))</f>
        <v>4</v>
      </c>
      <c r="EW96" s="7">
        <f>SUM(DO96,DP96,DQ96,DR96,DS96,DT96,DU96,DV96,DW96,DX96)</f>
        <v>25</v>
      </c>
      <c r="EX96" s="7">
        <f>(EW96-10)/20*100</f>
        <v>75</v>
      </c>
      <c r="EY96">
        <f>SUM(DY96,DZ96,EA96,EB96)</f>
        <v>6</v>
      </c>
      <c r="EZ96">
        <f>(_2022___Atividade_física__sintomas_de_ansiedade_e_depressão_e_qualidade_de_vida_e[[#This Row],[Aspecto físico]]-4)/4*100</f>
        <v>50</v>
      </c>
      <c r="FA96">
        <f>SUM(EG96,EH96)</f>
        <v>8.1999999999999993</v>
      </c>
      <c r="FB96">
        <f>(FA96-2)/10*100</f>
        <v>61.999999999999986</v>
      </c>
      <c r="FC96">
        <f>SUM(DM96,ES96,ET96,EU96,EV96)</f>
        <v>20.399999999999999</v>
      </c>
      <c r="FD96" s="7">
        <f>(FC96-5)/20*100</f>
        <v>76.999999999999986</v>
      </c>
      <c r="FE96">
        <f>SUM(EI96,EM96,EO96,EQ96)</f>
        <v>9</v>
      </c>
      <c r="FF96" s="7">
        <f>(FE96-4)/20*100</f>
        <v>25</v>
      </c>
      <c r="FG96">
        <f>SUM(EF96,ER96)</f>
        <v>7</v>
      </c>
      <c r="FH96">
        <f>(FG96-2)/8*100</f>
        <v>62.5</v>
      </c>
      <c r="FI96">
        <f>SUM(EC96,ED96,EE96)</f>
        <v>3</v>
      </c>
      <c r="FJ96" s="7">
        <f>(FI96-3)/3*100</f>
        <v>0</v>
      </c>
      <c r="FK96">
        <f>SUM(EJ96,EK96,EL96,EN96,EP96)</f>
        <v>11</v>
      </c>
      <c r="FL96">
        <f>(FK96-5)/25*100</f>
        <v>24</v>
      </c>
      <c r="FM96">
        <f t="shared" si="3"/>
        <v>4</v>
      </c>
      <c r="FN96" s="7">
        <f t="shared" si="4"/>
        <v>66</v>
      </c>
      <c r="FO96" s="7">
        <f t="shared" si="5"/>
        <v>27.875</v>
      </c>
    </row>
    <row r="97" spans="1:171" ht="15" thickBot="1" x14ac:dyDescent="0.35">
      <c r="A97" t="s">
        <v>109</v>
      </c>
      <c r="B97" t="s">
        <v>110</v>
      </c>
      <c r="C97" t="s">
        <v>68</v>
      </c>
      <c r="D97" s="5">
        <v>34153</v>
      </c>
      <c r="E97" s="5">
        <v>44682</v>
      </c>
      <c r="F97" s="1">
        <f>DATEDIF(D96,E96,"Y")</f>
        <v>36</v>
      </c>
      <c r="G97">
        <v>2</v>
      </c>
      <c r="H97">
        <v>2</v>
      </c>
      <c r="I97" t="s">
        <v>74</v>
      </c>
      <c r="J97">
        <v>11</v>
      </c>
      <c r="K97">
        <v>2</v>
      </c>
      <c r="L97" t="s">
        <v>111</v>
      </c>
      <c r="M97" s="1">
        <v>2</v>
      </c>
      <c r="N97">
        <v>1</v>
      </c>
      <c r="O97">
        <v>3</v>
      </c>
      <c r="P97">
        <v>1</v>
      </c>
      <c r="Q97" s="16">
        <v>2</v>
      </c>
      <c r="R97">
        <v>2</v>
      </c>
      <c r="S97">
        <v>2</v>
      </c>
      <c r="T97">
        <v>1</v>
      </c>
      <c r="U97" t="s">
        <v>101</v>
      </c>
      <c r="V97">
        <v>0</v>
      </c>
      <c r="W97">
        <v>0</v>
      </c>
      <c r="X9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97">
        <v>0</v>
      </c>
      <c r="Z97">
        <v>0</v>
      </c>
      <c r="AA9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97">
        <v>0</v>
      </c>
      <c r="AC97">
        <v>0</v>
      </c>
      <c r="AD9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7">
        <v>20</v>
      </c>
      <c r="AF97">
        <v>8</v>
      </c>
      <c r="AG97" s="1">
        <f>AVERAGE(_2022___Atividade_física__sintomas_de_ansiedade_e_depressão_e_qualidade_de_vida_e[[#This Row],[a.	Quantas horas no total você gasta sentado durante um dia de semana? ]:[b.	Quantas horas no total você gasta sentado durante um dia de fim de semana?]])</f>
        <v>14</v>
      </c>
      <c r="AH97" s="1">
        <f>_2022___Atividade_física__sintomas_de_ansiedade_e_depressão_e_qualidade_de_vida_e[[#This Row],[AFV por semana]]+_2022___Atividade_física__sintomas_de_ansiedade_e_depressão_e_qualidade_de_vida_e[[#This Row],[Média AFM na semana]]</f>
        <v>0</v>
      </c>
      <c r="AI97">
        <v>2</v>
      </c>
      <c r="AJ97">
        <v>1</v>
      </c>
      <c r="AK97">
        <v>1</v>
      </c>
      <c r="AL97">
        <v>2</v>
      </c>
      <c r="AM97">
        <v>2</v>
      </c>
      <c r="AN97">
        <v>2</v>
      </c>
      <c r="AO97">
        <v>1</v>
      </c>
      <c r="AP97">
        <v>2</v>
      </c>
      <c r="AQ97">
        <v>0</v>
      </c>
      <c r="AR97">
        <v>3</v>
      </c>
      <c r="AS97">
        <v>2</v>
      </c>
      <c r="AT97">
        <v>2</v>
      </c>
      <c r="AU97">
        <v>1</v>
      </c>
      <c r="AV97">
        <v>2</v>
      </c>
      <c r="AW97">
        <v>1</v>
      </c>
      <c r="AX97">
        <v>0</v>
      </c>
      <c r="AY97">
        <v>1</v>
      </c>
      <c r="AZ97">
        <v>3</v>
      </c>
      <c r="BA97">
        <v>0</v>
      </c>
      <c r="BB97">
        <v>1</v>
      </c>
      <c r="BC97">
        <v>2</v>
      </c>
      <c r="BD9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31</v>
      </c>
      <c r="BE97">
        <v>1</v>
      </c>
      <c r="BF97">
        <v>1</v>
      </c>
      <c r="BG97">
        <v>1</v>
      </c>
      <c r="BH97">
        <v>2</v>
      </c>
      <c r="BI97">
        <v>1</v>
      </c>
      <c r="BJ97">
        <v>0</v>
      </c>
      <c r="BK97">
        <v>1</v>
      </c>
      <c r="BL97">
        <v>2</v>
      </c>
      <c r="BM97">
        <v>0</v>
      </c>
      <c r="BN97">
        <v>1</v>
      </c>
      <c r="BO97">
        <v>1</v>
      </c>
      <c r="BP97">
        <v>1</v>
      </c>
      <c r="BQ97">
        <v>1</v>
      </c>
      <c r="BR97">
        <v>1</v>
      </c>
      <c r="BS97">
        <v>2</v>
      </c>
      <c r="BT97">
        <v>0</v>
      </c>
      <c r="BU97">
        <v>3</v>
      </c>
      <c r="BV97">
        <v>2</v>
      </c>
      <c r="BW97">
        <v>1</v>
      </c>
      <c r="BX97">
        <v>2</v>
      </c>
      <c r="BY97">
        <f>_2022___Atividade_física__sintomas_de_ansiedade_e_depressão_e_qualidade_de_vida_e[[#This Row],[_18]]</f>
        <v>1</v>
      </c>
      <c r="BZ97">
        <v>2</v>
      </c>
      <c r="CA97">
        <v>1</v>
      </c>
      <c r="CB97" s="1">
        <f>SUM(BE97:BV97,_2022___Atividade_física__sintomas_de_ansiedade_e_depressão_e_qualidade_de_vida_e[[#This Row],[18 considerar essa]:[_20]])</f>
        <v>25</v>
      </c>
      <c r="CC97">
        <v>4</v>
      </c>
      <c r="CD97">
        <v>3</v>
      </c>
      <c r="CE97">
        <v>1</v>
      </c>
      <c r="CF97">
        <v>3</v>
      </c>
      <c r="CG97">
        <v>3</v>
      </c>
      <c r="CH97">
        <v>2</v>
      </c>
      <c r="CI97">
        <v>3</v>
      </c>
      <c r="CJ97">
        <v>3</v>
      </c>
      <c r="CK97">
        <v>2</v>
      </c>
      <c r="CL97">
        <v>2</v>
      </c>
      <c r="CM97">
        <v>3</v>
      </c>
      <c r="CN97">
        <v>3</v>
      </c>
      <c r="CO97">
        <v>2</v>
      </c>
      <c r="CP97">
        <v>1</v>
      </c>
      <c r="CQ97">
        <v>1</v>
      </c>
      <c r="CR97">
        <v>2</v>
      </c>
      <c r="CS97">
        <v>1</v>
      </c>
      <c r="CT97">
        <v>1</v>
      </c>
      <c r="CU97">
        <v>1</v>
      </c>
      <c r="CV97">
        <v>4</v>
      </c>
      <c r="CW97">
        <v>3</v>
      </c>
      <c r="CX97">
        <v>4</v>
      </c>
      <c r="CY97">
        <v>5</v>
      </c>
      <c r="CZ97">
        <v>1</v>
      </c>
      <c r="DA97">
        <v>2</v>
      </c>
      <c r="DB97">
        <v>6</v>
      </c>
      <c r="DC97">
        <v>2</v>
      </c>
      <c r="DD97">
        <v>6</v>
      </c>
      <c r="DE97">
        <v>6</v>
      </c>
      <c r="DF97">
        <v>2</v>
      </c>
      <c r="DG97">
        <v>2</v>
      </c>
      <c r="DH97">
        <v>1</v>
      </c>
      <c r="DI97">
        <v>5</v>
      </c>
      <c r="DJ97">
        <v>5</v>
      </c>
      <c r="DK97">
        <v>5</v>
      </c>
      <c r="DL97">
        <v>2</v>
      </c>
      <c r="DM97">
        <f>IF(CC97=1,5,IF(CC97=2,4.4,IF(CC97=3,3.4,IF(CC97=4,2,IF(CC97=5,1,IF(CC97&gt;5,"Inválido",0))))))</f>
        <v>2</v>
      </c>
      <c r="DN97">
        <f>IF(CD97&gt;5,"Inválido",CD97)</f>
        <v>3</v>
      </c>
      <c r="DO97" s="7">
        <f>IF(CE97&gt;3,"Inválido",CE97)</f>
        <v>1</v>
      </c>
      <c r="DP97" s="7">
        <f>IF(CF97&gt;3,"Inválido",CF97)</f>
        <v>3</v>
      </c>
      <c r="DQ97" s="6">
        <f>IF(CG97&gt;3,"Inválido",CG97)</f>
        <v>3</v>
      </c>
      <c r="DR97" s="6">
        <f>IF(CH97&gt;3,"Inválido",CH97)</f>
        <v>2</v>
      </c>
      <c r="DS97" s="6">
        <f>IF(CI97&gt;3,"Inválido",CI97)</f>
        <v>3</v>
      </c>
      <c r="DT97" s="6">
        <f>IF(CJ97&gt;3,"Inválido",CJ97)</f>
        <v>3</v>
      </c>
      <c r="DU97" s="6">
        <f>IF(CK97&gt;3,"Inválido",CK97)</f>
        <v>2</v>
      </c>
      <c r="DV97" s="6">
        <f>IF(CL97&gt;3,"Inválido",CL97)</f>
        <v>2</v>
      </c>
      <c r="DW97" s="6">
        <f>IF(CM97&gt;3,"Inválido",CM97)</f>
        <v>3</v>
      </c>
      <c r="DX97" s="6">
        <f>IF(CN97&gt;3,"Inválido",CN97)</f>
        <v>3</v>
      </c>
      <c r="DY97" s="8">
        <f>IF(CO97&gt;5, "INVALIDO",CO97)</f>
        <v>2</v>
      </c>
      <c r="DZ97" s="8">
        <f>IF(CP97&gt;5, "INVALIDO",CP97)</f>
        <v>1</v>
      </c>
      <c r="EA97" s="8">
        <f>IF(CQ97&gt;5, "INVALIDO",CQ97)</f>
        <v>1</v>
      </c>
      <c r="EB97" s="8">
        <f>IF(CR97&gt;5, "INVALIDO",CR97)</f>
        <v>2</v>
      </c>
      <c r="EC97" s="7">
        <f>IF(CR97&gt;5, "INVALIDO",CR97)</f>
        <v>2</v>
      </c>
      <c r="ED9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7">
        <f>IF(CC97=1,5,IF(CC97=2,4,IF(CC97=3,3,IF(CC97=4,2,IF(CC97=5,1,IF(CC97&gt;5,"Inválido",0))))))</f>
        <v>2</v>
      </c>
      <c r="EG97">
        <f>IF(CW97=1,6,IF(CW97=2,5.4,IF(CW97=3,4.2,IF(CW97=4,3.1,IF(CW97=5,2.2,IF(CW97=6,1,IF(CW97&gt;6,"Inválido",0)))))))</f>
        <v>4.2</v>
      </c>
      <c r="EH97">
        <f>IF(AND(CX97=1,CW97=1),6,IF(AND(CX97=1,CW97&lt;7),5,IF(AND(CX97&gt;1,CW97=1),"Inválido",IF(AND(CX97=2,CW97&lt;7),4,IF(AND(CX97=3,CW97&lt;7),3,IF(AND(CX97=4,CW97&lt;7),2,IF(AND(CX97=5,CW97&lt;7),1,0)))))))</f>
        <v>2</v>
      </c>
      <c r="EI97">
        <f>IF(CV97=1,6,IF(CV97=2,5,IF(CV97=3,3,IF(CV97=4,3,IF(CV97=5,2,IF(CV97=6,1,IF(CV97&gt;6,"iNVÁLIDO",0)))))))</f>
        <v>3</v>
      </c>
      <c r="EJ97" s="7">
        <f>IF(CZ97&gt;6,"Inválido",CZ97)</f>
        <v>1</v>
      </c>
      <c r="EK97" s="7">
        <f>IF(DA97&gt;6,"Inválido",DA97)</f>
        <v>2</v>
      </c>
      <c r="EL97">
        <f>IF(DB97=1,6,IF(DB97=2,5,IF(DB97=3,3,IF(DB97=4,3,IF(DB97=5,2,IF(DB97=6,1,IF(DB97&gt;6,"iNVÁLIDO",0)))))))</f>
        <v>1</v>
      </c>
      <c r="EM97">
        <f>IF(DC97=1,6,IF(DC97=2,5,IF(DC97=3,3,IF(DC97=4,3,IF(DC97=5,2,IF(DC97=6,1,IF(DC97&gt;6,"iNVÁLIDO",0)))))))</f>
        <v>5</v>
      </c>
      <c r="EN97" s="7">
        <f>IF(DD97&gt;6,"Inválido",DD97)</f>
        <v>6</v>
      </c>
      <c r="EO97">
        <f>IF(DE97&gt;6,"Inválido",DE97)</f>
        <v>6</v>
      </c>
      <c r="EP97">
        <f>IF(DF97=1,6,IF(DF97=2,5,IF(DF97=3,3,IF(DF97=4,3,IF(DF97=5,2,IF(DF97=6,1,IF(DF97&gt;6,"iNVÁLIDO",0)))))))</f>
        <v>5</v>
      </c>
      <c r="EQ97" s="7">
        <f>IF(DG97&gt;6,"Inválido",DG97)</f>
        <v>2</v>
      </c>
      <c r="ER97">
        <f>IF(DH97&gt;5,"Inválido",DH97)</f>
        <v>1</v>
      </c>
      <c r="ES97">
        <f>IF(DI97&gt;5,"Inválido",DI97)</f>
        <v>5</v>
      </c>
      <c r="ET97">
        <f>IF(DJ97=1,5,IF(DJ97=2,4,IF(DJ97=3,3,IF(DJ97=4,2,IF(DJ97=5,1,IF(DJ97&gt;5,"Inválido",0))))))</f>
        <v>1</v>
      </c>
      <c r="EU97">
        <f>IF(DK97&gt;5,"Inválido",DK97)</f>
        <v>5</v>
      </c>
      <c r="EV97">
        <f>IF(DL97=1,5,IF(DL97=2,4,IF(DL97=3,3,IF(DL97=4,2,IF(DL97=5,1,IF(DL97&gt;5,"Inválido",0))))))</f>
        <v>4</v>
      </c>
      <c r="EW97" s="7">
        <f>SUM(DO97,DP97,DQ97,DR97,DS97,DT97,DU97,DV97,DW97,DX97)</f>
        <v>25</v>
      </c>
      <c r="EX97" s="7">
        <f>(EW97-10)/20*100</f>
        <v>75</v>
      </c>
      <c r="EY97">
        <f>SUM(DY97,DZ97,EA97,EB97)</f>
        <v>6</v>
      </c>
      <c r="EZ97">
        <f>(_2022___Atividade_física__sintomas_de_ansiedade_e_depressão_e_qualidade_de_vida_e[[#This Row],[Aspecto físico]]-4)/4*100</f>
        <v>50</v>
      </c>
      <c r="FA97">
        <f>SUM(EG97,EH97)</f>
        <v>6.2</v>
      </c>
      <c r="FB97">
        <f>(FA97-2)/10*100</f>
        <v>42.000000000000007</v>
      </c>
      <c r="FC97">
        <f>SUM(DM97,ES97,ET97,EU97,EV97)</f>
        <v>17</v>
      </c>
      <c r="FD97" s="7">
        <f>(FC97-5)/20*100</f>
        <v>60</v>
      </c>
      <c r="FE97">
        <f>SUM(EI97,EM97,EO97,EQ97)</f>
        <v>16</v>
      </c>
      <c r="FF97" s="7">
        <f>(FE97-4)/20*100</f>
        <v>60</v>
      </c>
      <c r="FG97">
        <f>SUM(EF97,ER97)</f>
        <v>3</v>
      </c>
      <c r="FH97">
        <f>(FG97-2)/8*100</f>
        <v>12.5</v>
      </c>
      <c r="FI97">
        <f>SUM(EC97,ED97,EE97)</f>
        <v>4</v>
      </c>
      <c r="FJ97" s="7">
        <f>(FI97-3)/3*100</f>
        <v>33.333333333333329</v>
      </c>
      <c r="FK97">
        <f>SUM(EJ97,EK97,EL97,EN97,EP97)</f>
        <v>15</v>
      </c>
      <c r="FL97">
        <f>(FK97-5)/25*100</f>
        <v>40</v>
      </c>
      <c r="FM97">
        <f t="shared" si="3"/>
        <v>3</v>
      </c>
      <c r="FN97" s="7">
        <f t="shared" si="4"/>
        <v>56.75</v>
      </c>
      <c r="FO97" s="7">
        <f t="shared" si="5"/>
        <v>36.458333333333329</v>
      </c>
    </row>
    <row r="98" spans="1:171" ht="15" thickBot="1" x14ac:dyDescent="0.35">
      <c r="A98" t="s">
        <v>112</v>
      </c>
      <c r="B98" t="s">
        <v>113</v>
      </c>
      <c r="C98" t="s">
        <v>68</v>
      </c>
      <c r="D98" s="5">
        <v>37201</v>
      </c>
      <c r="E98" s="5">
        <v>44682</v>
      </c>
      <c r="F98" s="1">
        <f>DATEDIF(D97,E97,"Y")</f>
        <v>28</v>
      </c>
      <c r="G98">
        <v>2</v>
      </c>
      <c r="H98">
        <v>2</v>
      </c>
      <c r="I98" t="s">
        <v>114</v>
      </c>
      <c r="J98">
        <v>5</v>
      </c>
      <c r="K98">
        <v>2</v>
      </c>
      <c r="L98" t="s">
        <v>100</v>
      </c>
      <c r="M98" s="1">
        <v>1</v>
      </c>
      <c r="N98">
        <v>2</v>
      </c>
      <c r="O98">
        <v>2</v>
      </c>
      <c r="P98">
        <v>1</v>
      </c>
      <c r="Q98" s="16">
        <v>2</v>
      </c>
      <c r="R98">
        <v>1</v>
      </c>
      <c r="S98">
        <v>2</v>
      </c>
      <c r="T98">
        <v>1</v>
      </c>
      <c r="U98" t="s">
        <v>115</v>
      </c>
      <c r="V98">
        <v>1</v>
      </c>
      <c r="W98">
        <v>39</v>
      </c>
      <c r="X9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98">
        <v>0</v>
      </c>
      <c r="Z98">
        <v>0</v>
      </c>
      <c r="AA9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98">
        <v>0</v>
      </c>
      <c r="AC98">
        <v>0</v>
      </c>
      <c r="AD9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8">
        <v>17</v>
      </c>
      <c r="AF98">
        <v>6</v>
      </c>
      <c r="AG98" s="1">
        <f>AVERAGE(_2022___Atividade_física__sintomas_de_ansiedade_e_depressão_e_qualidade_de_vida_e[[#This Row],[a.	Quantas horas no total você gasta sentado durante um dia de semana? ]:[b.	Quantas horas no total você gasta sentado durante um dia de fim de semana?]])</f>
        <v>11.5</v>
      </c>
      <c r="AH98" s="1">
        <f>_2022___Atividade_física__sintomas_de_ansiedade_e_depressão_e_qualidade_de_vida_e[[#This Row],[AFV por semana]]+_2022___Atividade_física__sintomas_de_ansiedade_e_depressão_e_qualidade_de_vida_e[[#This Row],[Média AFM na semana]]</f>
        <v>0</v>
      </c>
      <c r="AI98">
        <v>2</v>
      </c>
      <c r="AJ98">
        <v>2</v>
      </c>
      <c r="AK98">
        <v>1</v>
      </c>
      <c r="AL98">
        <v>3</v>
      </c>
      <c r="AM98">
        <v>2</v>
      </c>
      <c r="AN98">
        <v>3</v>
      </c>
      <c r="AO98">
        <v>1</v>
      </c>
      <c r="AP98">
        <v>1</v>
      </c>
      <c r="AQ98">
        <v>0</v>
      </c>
      <c r="AR98">
        <v>3</v>
      </c>
      <c r="AS98">
        <v>1</v>
      </c>
      <c r="AT98">
        <v>2</v>
      </c>
      <c r="AU98">
        <v>1</v>
      </c>
      <c r="AV98">
        <v>3</v>
      </c>
      <c r="AW98">
        <v>2</v>
      </c>
      <c r="AX98">
        <v>3</v>
      </c>
      <c r="AY98">
        <v>3</v>
      </c>
      <c r="AZ98">
        <v>3</v>
      </c>
      <c r="BA98">
        <v>3</v>
      </c>
      <c r="BB98">
        <v>3</v>
      </c>
      <c r="BC98">
        <v>2</v>
      </c>
      <c r="BD9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44</v>
      </c>
      <c r="BE98">
        <v>1</v>
      </c>
      <c r="BF98">
        <v>0</v>
      </c>
      <c r="BG98">
        <v>1</v>
      </c>
      <c r="BH98">
        <v>1</v>
      </c>
      <c r="BI98">
        <v>2</v>
      </c>
      <c r="BJ98">
        <v>1</v>
      </c>
      <c r="BK98">
        <v>1</v>
      </c>
      <c r="BL98">
        <v>2</v>
      </c>
      <c r="BM98">
        <v>0</v>
      </c>
      <c r="BN98">
        <v>1</v>
      </c>
      <c r="BO98">
        <v>2</v>
      </c>
      <c r="BP98">
        <v>0</v>
      </c>
      <c r="BQ98">
        <v>1</v>
      </c>
      <c r="BR98">
        <v>3</v>
      </c>
      <c r="BS98">
        <v>2</v>
      </c>
      <c r="BT98">
        <v>1</v>
      </c>
      <c r="BU98">
        <v>3</v>
      </c>
      <c r="BV98">
        <v>1</v>
      </c>
      <c r="BW98">
        <v>0</v>
      </c>
      <c r="BX98">
        <v>2</v>
      </c>
      <c r="BY98">
        <f>_2022___Atividade_física__sintomas_de_ansiedade_e_depressão_e_qualidade_de_vida_e[[#This Row],[_18]]</f>
        <v>0</v>
      </c>
      <c r="BZ98">
        <v>1</v>
      </c>
      <c r="CA98">
        <v>0</v>
      </c>
      <c r="CB98" s="1">
        <f>SUM(BE98:BV98,_2022___Atividade_física__sintomas_de_ansiedade_e_depressão_e_qualidade_de_vida_e[[#This Row],[18 considerar essa]:[_20]])</f>
        <v>24</v>
      </c>
      <c r="CC98">
        <v>3</v>
      </c>
      <c r="CD98">
        <v>5</v>
      </c>
      <c r="CE98">
        <v>1</v>
      </c>
      <c r="CF98">
        <v>2</v>
      </c>
      <c r="CG98">
        <v>2</v>
      </c>
      <c r="CH98">
        <v>1</v>
      </c>
      <c r="CI98">
        <v>1</v>
      </c>
      <c r="CJ98">
        <v>2</v>
      </c>
      <c r="CK98">
        <v>1</v>
      </c>
      <c r="CL98">
        <v>1</v>
      </c>
      <c r="CM98">
        <v>2</v>
      </c>
      <c r="CN98">
        <v>3</v>
      </c>
      <c r="CO98">
        <v>1</v>
      </c>
      <c r="CP98">
        <v>1</v>
      </c>
      <c r="CQ98">
        <v>1</v>
      </c>
      <c r="CR98">
        <v>1</v>
      </c>
      <c r="CS98">
        <v>1</v>
      </c>
      <c r="CT98">
        <v>1</v>
      </c>
      <c r="CU98">
        <v>1</v>
      </c>
      <c r="CV98">
        <v>4</v>
      </c>
      <c r="CW98">
        <v>5</v>
      </c>
      <c r="CX98">
        <v>3</v>
      </c>
      <c r="CY98">
        <v>6</v>
      </c>
      <c r="CZ98">
        <v>2</v>
      </c>
      <c r="DA98">
        <v>4</v>
      </c>
      <c r="DB98">
        <v>5</v>
      </c>
      <c r="DC98">
        <v>6</v>
      </c>
      <c r="DD98">
        <v>3</v>
      </c>
      <c r="DE98">
        <v>1</v>
      </c>
      <c r="DF98">
        <v>4</v>
      </c>
      <c r="DG98">
        <v>2</v>
      </c>
      <c r="DH98">
        <v>1</v>
      </c>
      <c r="DI98">
        <v>4</v>
      </c>
      <c r="DJ98">
        <v>2</v>
      </c>
      <c r="DK98">
        <v>3</v>
      </c>
      <c r="DL98">
        <v>2</v>
      </c>
      <c r="DM98">
        <f>IF(CC98=1,5,IF(CC98=2,4.4,IF(CC98=3,3.4,IF(CC98=4,2,IF(CC98=5,1,IF(CC98&gt;5,"Inválido",0))))))</f>
        <v>3.4</v>
      </c>
      <c r="DN98">
        <f>IF(CD98&gt;5,"Inválido",CD98)</f>
        <v>5</v>
      </c>
      <c r="DO98" s="7">
        <f>IF(CE98&gt;3,"Inválido",CE98)</f>
        <v>1</v>
      </c>
      <c r="DP98" s="7">
        <f>IF(CF98&gt;3,"Inválido",CF98)</f>
        <v>2</v>
      </c>
      <c r="DQ98" s="6">
        <f>IF(CG98&gt;3,"Inválido",CG98)</f>
        <v>2</v>
      </c>
      <c r="DR98" s="6">
        <f>IF(CH98&gt;3,"Inválido",CH98)</f>
        <v>1</v>
      </c>
      <c r="DS98" s="6">
        <f>IF(CI98&gt;3,"Inválido",CI98)</f>
        <v>1</v>
      </c>
      <c r="DT98" s="6">
        <f>IF(CJ98&gt;3,"Inválido",CJ98)</f>
        <v>2</v>
      </c>
      <c r="DU98" s="6">
        <f>IF(CK98&gt;3,"Inválido",CK98)</f>
        <v>1</v>
      </c>
      <c r="DV98" s="6">
        <f>IF(CL98&gt;3,"Inválido",CL98)</f>
        <v>1</v>
      </c>
      <c r="DW98" s="6">
        <f>IF(CM98&gt;3,"Inválido",CM98)</f>
        <v>2</v>
      </c>
      <c r="DX98" s="6">
        <f>IF(CN98&gt;3,"Inválido",CN98)</f>
        <v>3</v>
      </c>
      <c r="DY98" s="8">
        <f>IF(CO98&gt;5, "INVALIDO",CO98)</f>
        <v>1</v>
      </c>
      <c r="DZ98" s="8">
        <f>IF(CP98&gt;5, "INVALIDO",CP98)</f>
        <v>1</v>
      </c>
      <c r="EA98" s="8">
        <f>IF(CQ98&gt;5, "INVALIDO",CQ98)</f>
        <v>1</v>
      </c>
      <c r="EB98" s="8">
        <f>IF(CR98&gt;5, "INVALIDO",CR98)</f>
        <v>1</v>
      </c>
      <c r="EC98" s="7">
        <f>IF(CR98&gt;5, "INVALIDO",CR98)</f>
        <v>1</v>
      </c>
      <c r="ED9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8">
        <f>IF(CC98=1,5,IF(CC98=2,4,IF(CC98=3,3,IF(CC98=4,2,IF(CC98=5,1,IF(CC98&gt;5,"Inválido",0))))))</f>
        <v>3</v>
      </c>
      <c r="EG98">
        <f>IF(CW98=1,6,IF(CW98=2,5.4,IF(CW98=3,4.2,IF(CW98=4,3.1,IF(CW98=5,2.2,IF(CW98=6,1,IF(CW98&gt;6,"Inválido",0)))))))</f>
        <v>2.2000000000000002</v>
      </c>
      <c r="EH98">
        <f>IF(AND(CX98=1,CW98=1),6,IF(AND(CX98=1,CW98&lt;7),5,IF(AND(CX98&gt;1,CW98=1),"Inválido",IF(AND(CX98=2,CW98&lt;7),4,IF(AND(CX98=3,CW98&lt;7),3,IF(AND(CX98=4,CW98&lt;7),2,IF(AND(CX98=5,CW98&lt;7),1,0)))))))</f>
        <v>3</v>
      </c>
      <c r="EI98">
        <f>IF(CV98=1,6,IF(CV98=2,5,IF(CV98=3,3,IF(CV98=4,3,IF(CV98=5,2,IF(CV98=6,1,IF(CV98&gt;6,"iNVÁLIDO",0)))))))</f>
        <v>3</v>
      </c>
      <c r="EJ98" s="7">
        <f>IF(CZ98&gt;6,"Inválido",CZ98)</f>
        <v>2</v>
      </c>
      <c r="EK98" s="7">
        <f>IF(DA98&gt;6,"Inválido",DA98)</f>
        <v>4</v>
      </c>
      <c r="EL98">
        <f>IF(DB98=1,6,IF(DB98=2,5,IF(DB98=3,3,IF(DB98=4,3,IF(DB98=5,2,IF(DB98=6,1,IF(DB98&gt;6,"iNVÁLIDO",0)))))))</f>
        <v>2</v>
      </c>
      <c r="EM98">
        <f>IF(DC98=1,6,IF(DC98=2,5,IF(DC98=3,3,IF(DC98=4,3,IF(DC98=5,2,IF(DC98=6,1,IF(DC98&gt;6,"iNVÁLIDO",0)))))))</f>
        <v>1</v>
      </c>
      <c r="EN98" s="7">
        <f>IF(DD98&gt;6,"Inválido",DD98)</f>
        <v>3</v>
      </c>
      <c r="EO98">
        <f>IF(DE98&gt;6,"Inválido",DE98)</f>
        <v>1</v>
      </c>
      <c r="EP98">
        <f>IF(DF98=1,6,IF(DF98=2,5,IF(DF98=3,3,IF(DF98=4,3,IF(DF98=5,2,IF(DF98=6,1,IF(DF98&gt;6,"iNVÁLIDO",0)))))))</f>
        <v>3</v>
      </c>
      <c r="EQ98" s="7">
        <f>IF(DG98&gt;6,"Inválido",DG98)</f>
        <v>2</v>
      </c>
      <c r="ER98">
        <f>IF(DH98&gt;5,"Inválido",DH98)</f>
        <v>1</v>
      </c>
      <c r="ES98">
        <f>IF(DI98&gt;5,"Inválido",DI98)</f>
        <v>4</v>
      </c>
      <c r="ET98">
        <f>IF(DJ98=1,5,IF(DJ98=2,4,IF(DJ98=3,3,IF(DJ98=4,2,IF(DJ98=5,1,IF(DJ98&gt;5,"Inválido",0))))))</f>
        <v>4</v>
      </c>
      <c r="EU98">
        <f>IF(DK98&gt;5,"Inválido",DK98)</f>
        <v>3</v>
      </c>
      <c r="EV98">
        <f>IF(DL98=1,5,IF(DL98=2,4,IF(DL98=3,3,IF(DL98=4,2,IF(DL98=5,1,IF(DL98&gt;5,"Inválido",0))))))</f>
        <v>4</v>
      </c>
      <c r="EW98" s="7">
        <f>SUM(DO98,DP98,DQ98,DR98,DS98,DT98,DU98,DV98,DW98,DX98)</f>
        <v>16</v>
      </c>
      <c r="EX98" s="7">
        <f>(EW98-10)/20*100</f>
        <v>30</v>
      </c>
      <c r="EY98">
        <f>SUM(DY98,DZ98,EA98,EB98)</f>
        <v>4</v>
      </c>
      <c r="EZ98">
        <f>(_2022___Atividade_física__sintomas_de_ansiedade_e_depressão_e_qualidade_de_vida_e[[#This Row],[Aspecto físico]]-4)/4*100</f>
        <v>0</v>
      </c>
      <c r="FA98">
        <f>SUM(EG98,EH98)</f>
        <v>5.2</v>
      </c>
      <c r="FB98">
        <f>(FA98-2)/10*100</f>
        <v>32</v>
      </c>
      <c r="FC98">
        <f>SUM(DM98,ES98,ET98,EU98,EV98)</f>
        <v>18.399999999999999</v>
      </c>
      <c r="FD98" s="7">
        <f>(FC98-5)/20*100</f>
        <v>67</v>
      </c>
      <c r="FE98">
        <f>SUM(EI98,EM98,EO98,EQ98)</f>
        <v>7</v>
      </c>
      <c r="FF98" s="7">
        <f>(FE98-4)/20*100</f>
        <v>15</v>
      </c>
      <c r="FG98">
        <f>SUM(EF98,ER98)</f>
        <v>4</v>
      </c>
      <c r="FH98">
        <f>(FG98-2)/8*100</f>
        <v>25</v>
      </c>
      <c r="FI98">
        <f>SUM(EC98,ED98,EE98)</f>
        <v>3</v>
      </c>
      <c r="FJ98" s="7">
        <f>(FI98-3)/3*100</f>
        <v>0</v>
      </c>
      <c r="FK98">
        <f>SUM(EJ98,EK98,EL98,EN98,EP98)</f>
        <v>14</v>
      </c>
      <c r="FL98">
        <f>(FK98-5)/25*100</f>
        <v>36</v>
      </c>
      <c r="FM98">
        <f t="shared" si="3"/>
        <v>5</v>
      </c>
      <c r="FN98" s="7">
        <f t="shared" si="4"/>
        <v>32.25</v>
      </c>
      <c r="FO98" s="7">
        <f t="shared" si="5"/>
        <v>19</v>
      </c>
    </row>
    <row r="99" spans="1:171" ht="15" thickBot="1" x14ac:dyDescent="0.35">
      <c r="A99" t="s">
        <v>120</v>
      </c>
      <c r="B99" t="s">
        <v>121</v>
      </c>
      <c r="C99" t="s">
        <v>68</v>
      </c>
      <c r="D99" s="5">
        <v>30039</v>
      </c>
      <c r="E99" s="5">
        <v>44682</v>
      </c>
      <c r="F99" s="1">
        <f>DATEDIF(D98,E98,"Y")</f>
        <v>20</v>
      </c>
      <c r="G99">
        <v>1</v>
      </c>
      <c r="H99">
        <v>3</v>
      </c>
      <c r="I99" t="s">
        <v>84</v>
      </c>
      <c r="J99">
        <v>12</v>
      </c>
      <c r="K99">
        <v>2</v>
      </c>
      <c r="L99" t="s">
        <v>122</v>
      </c>
      <c r="M99" s="1">
        <v>2</v>
      </c>
      <c r="N99">
        <v>1</v>
      </c>
      <c r="O99">
        <v>3</v>
      </c>
      <c r="P99">
        <v>1</v>
      </c>
      <c r="Q99" s="16">
        <v>3</v>
      </c>
      <c r="R99">
        <v>1</v>
      </c>
      <c r="S99">
        <v>2</v>
      </c>
      <c r="T99">
        <v>2</v>
      </c>
      <c r="U99" t="s">
        <v>86</v>
      </c>
      <c r="V99">
        <v>0</v>
      </c>
      <c r="W99">
        <v>0</v>
      </c>
      <c r="X9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99">
        <v>5</v>
      </c>
      <c r="Z99">
        <v>60</v>
      </c>
      <c r="AA9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99">
        <v>0</v>
      </c>
      <c r="AC99">
        <v>0</v>
      </c>
      <c r="AD9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9">
        <v>3</v>
      </c>
      <c r="AF99">
        <v>7</v>
      </c>
      <c r="AG99" s="1">
        <f>AVERAGE(_2022___Atividade_física__sintomas_de_ansiedade_e_depressão_e_qualidade_de_vida_e[[#This Row],[a.	Quantas horas no total você gasta sentado durante um dia de semana? ]:[b.	Quantas horas no total você gasta sentado durante um dia de fim de semana?]])</f>
        <v>5</v>
      </c>
      <c r="AH99" s="1">
        <f>_2022___Atividade_física__sintomas_de_ansiedade_e_depressão_e_qualidade_de_vida_e[[#This Row],[AFV por semana]]+_2022___Atividade_física__sintomas_de_ansiedade_e_depressão_e_qualidade_de_vida_e[[#This Row],[Média AFM na semana]]</f>
        <v>300</v>
      </c>
      <c r="AI99">
        <v>2</v>
      </c>
      <c r="AJ99">
        <v>0</v>
      </c>
      <c r="AK99">
        <v>0</v>
      </c>
      <c r="AL99">
        <v>2</v>
      </c>
      <c r="AM99">
        <v>1</v>
      </c>
      <c r="AN99">
        <v>0</v>
      </c>
      <c r="AO99">
        <v>1</v>
      </c>
      <c r="AP99">
        <v>0</v>
      </c>
      <c r="AQ99">
        <v>0</v>
      </c>
      <c r="AR99">
        <v>2</v>
      </c>
      <c r="AS99">
        <v>0</v>
      </c>
      <c r="AT99">
        <v>2</v>
      </c>
      <c r="AU99">
        <v>0</v>
      </c>
      <c r="AV99">
        <v>0</v>
      </c>
      <c r="AW99">
        <v>0</v>
      </c>
      <c r="AX99">
        <v>0</v>
      </c>
      <c r="AY99">
        <v>0</v>
      </c>
      <c r="AZ99">
        <v>2</v>
      </c>
      <c r="BA99">
        <v>0</v>
      </c>
      <c r="BB99">
        <v>0</v>
      </c>
      <c r="BC99">
        <v>0</v>
      </c>
      <c r="BD9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99">
        <v>1</v>
      </c>
      <c r="BF99">
        <v>0</v>
      </c>
      <c r="BG99">
        <v>0</v>
      </c>
      <c r="BH99">
        <v>1</v>
      </c>
      <c r="BI99">
        <v>0</v>
      </c>
      <c r="BJ99">
        <v>0</v>
      </c>
      <c r="BK99">
        <v>0</v>
      </c>
      <c r="BL99">
        <v>0</v>
      </c>
      <c r="BM99">
        <v>0</v>
      </c>
      <c r="BN99">
        <v>1</v>
      </c>
      <c r="BO99">
        <v>0</v>
      </c>
      <c r="BP99">
        <v>0</v>
      </c>
      <c r="BQ99">
        <v>0</v>
      </c>
      <c r="BR99">
        <v>0</v>
      </c>
      <c r="BS99">
        <v>0</v>
      </c>
      <c r="BT99">
        <v>1</v>
      </c>
      <c r="BU99">
        <v>0</v>
      </c>
      <c r="BV99">
        <v>0</v>
      </c>
      <c r="BW99">
        <v>0</v>
      </c>
      <c r="BX99">
        <v>2</v>
      </c>
      <c r="BY99">
        <f>_2022___Atividade_física__sintomas_de_ansiedade_e_depressão_e_qualidade_de_vida_e[[#This Row],[_18]]</f>
        <v>0</v>
      </c>
      <c r="BZ99">
        <v>1</v>
      </c>
      <c r="CA99">
        <v>0</v>
      </c>
      <c r="CB99" s="1">
        <f>SUM(BE99:BV99,_2022___Atividade_física__sintomas_de_ansiedade_e_depressão_e_qualidade_de_vida_e[[#This Row],[18 considerar essa]:[_20]])</f>
        <v>5</v>
      </c>
      <c r="CC99">
        <v>3</v>
      </c>
      <c r="CD99">
        <v>3</v>
      </c>
      <c r="CE99">
        <v>3</v>
      </c>
      <c r="CF99">
        <v>3</v>
      </c>
      <c r="CG99">
        <v>3</v>
      </c>
      <c r="CH99">
        <v>3</v>
      </c>
      <c r="CI99">
        <v>3</v>
      </c>
      <c r="CJ99">
        <v>2</v>
      </c>
      <c r="CK99">
        <v>3</v>
      </c>
      <c r="CL99">
        <v>3</v>
      </c>
      <c r="CM99">
        <v>3</v>
      </c>
      <c r="CN99">
        <v>3</v>
      </c>
      <c r="CO99">
        <v>2</v>
      </c>
      <c r="CP99">
        <v>1</v>
      </c>
      <c r="CQ99">
        <v>1</v>
      </c>
      <c r="CR99">
        <v>2</v>
      </c>
      <c r="CS99">
        <v>2</v>
      </c>
      <c r="CT99">
        <v>1</v>
      </c>
      <c r="CU99">
        <v>2</v>
      </c>
      <c r="CV99">
        <v>3</v>
      </c>
      <c r="CW99">
        <v>3</v>
      </c>
      <c r="CX99">
        <v>1</v>
      </c>
      <c r="CY99">
        <v>3</v>
      </c>
      <c r="CZ99">
        <v>3</v>
      </c>
      <c r="DA99">
        <v>4</v>
      </c>
      <c r="DB99">
        <v>3</v>
      </c>
      <c r="DC99">
        <v>3</v>
      </c>
      <c r="DD99">
        <v>4</v>
      </c>
      <c r="DE99">
        <v>4</v>
      </c>
      <c r="DF99">
        <v>2</v>
      </c>
      <c r="DG99">
        <v>3</v>
      </c>
      <c r="DH99">
        <v>1</v>
      </c>
      <c r="DI99">
        <v>4</v>
      </c>
      <c r="DJ99">
        <v>2</v>
      </c>
      <c r="DK99">
        <v>5</v>
      </c>
      <c r="DL99">
        <v>2</v>
      </c>
      <c r="DM99">
        <f>IF(CC99=1,5,IF(CC99=2,4.4,IF(CC99=3,3.4,IF(CC99=4,2,IF(CC99=5,1,IF(CC99&gt;5,"Inválido",0))))))</f>
        <v>3.4</v>
      </c>
      <c r="DN99">
        <f>IF(CD99&gt;5,"Inválido",CD99)</f>
        <v>3</v>
      </c>
      <c r="DO99" s="7">
        <f>IF(CE99&gt;3,"Inválido",CE99)</f>
        <v>3</v>
      </c>
      <c r="DP99" s="7">
        <f>IF(CF99&gt;3,"Inválido",CF99)</f>
        <v>3</v>
      </c>
      <c r="DQ99" s="6">
        <f>IF(CG99&gt;3,"Inválido",CG99)</f>
        <v>3</v>
      </c>
      <c r="DR99" s="6">
        <f>IF(CH99&gt;3,"Inválido",CH99)</f>
        <v>3</v>
      </c>
      <c r="DS99" s="6">
        <f>IF(CI99&gt;3,"Inválido",CI99)</f>
        <v>3</v>
      </c>
      <c r="DT99" s="6">
        <f>IF(CJ99&gt;3,"Inválido",CJ99)</f>
        <v>2</v>
      </c>
      <c r="DU99" s="6">
        <f>IF(CK99&gt;3,"Inválido",CK99)</f>
        <v>3</v>
      </c>
      <c r="DV99" s="6">
        <f>IF(CL99&gt;3,"Inválido",CL99)</f>
        <v>3</v>
      </c>
      <c r="DW99" s="6">
        <f>IF(CM99&gt;3,"Inválido",CM99)</f>
        <v>3</v>
      </c>
      <c r="DX99" s="6">
        <f>IF(CN99&gt;3,"Inválido",CN99)</f>
        <v>3</v>
      </c>
      <c r="DY99" s="8">
        <f>IF(CO99&gt;5, "INVALIDO",CO99)</f>
        <v>2</v>
      </c>
      <c r="DZ99" s="8">
        <f>IF(CP99&gt;5, "INVALIDO",CP99)</f>
        <v>1</v>
      </c>
      <c r="EA99" s="8">
        <f>IF(CQ99&gt;5, "INVALIDO",CQ99)</f>
        <v>1</v>
      </c>
      <c r="EB99" s="8">
        <f>IF(CR99&gt;5, "INVALIDO",CR99)</f>
        <v>2</v>
      </c>
      <c r="EC99" s="7">
        <f>IF(CR99&gt;5, "INVALIDO",CR99)</f>
        <v>2</v>
      </c>
      <c r="ED9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99">
        <f>IF(CC99=1,5,IF(CC99=2,4,IF(CC99=3,3,IF(CC99=4,2,IF(CC99=5,1,IF(CC99&gt;5,"Inválido",0))))))</f>
        <v>3</v>
      </c>
      <c r="EG99">
        <f>IF(CW99=1,6,IF(CW99=2,5.4,IF(CW99=3,4.2,IF(CW99=4,3.1,IF(CW99=5,2.2,IF(CW99=6,1,IF(CW99&gt;6,"Inválido",0)))))))</f>
        <v>4.2</v>
      </c>
      <c r="EH99">
        <f>IF(AND(CX99=1,CW99=1),6,IF(AND(CX99=1,CW99&lt;7),5,IF(AND(CX99&gt;1,CW99=1),"Inválido",IF(AND(CX99=2,CW99&lt;7),4,IF(AND(CX99=3,CW99&lt;7),3,IF(AND(CX99=4,CW99&lt;7),2,IF(AND(CX99=5,CW99&lt;7),1,0)))))))</f>
        <v>5</v>
      </c>
      <c r="EI99">
        <f>IF(CV99=1,6,IF(CV99=2,5,IF(CV99=3,3,IF(CV99=4,3,IF(CV99=5,2,IF(CV99=6,1,IF(CV99&gt;6,"iNVÁLIDO",0)))))))</f>
        <v>3</v>
      </c>
      <c r="EJ99" s="7">
        <f>IF(CZ99&gt;6,"Inválido",CZ99)</f>
        <v>3</v>
      </c>
      <c r="EK99" s="7">
        <f>IF(DA99&gt;6,"Inválido",DA99)</f>
        <v>4</v>
      </c>
      <c r="EL99">
        <f>IF(DB99=1,6,IF(DB99=2,5,IF(DB99=3,3,IF(DB99=4,3,IF(DB99=5,2,IF(DB99=6,1,IF(DB99&gt;6,"iNVÁLIDO",0)))))))</f>
        <v>3</v>
      </c>
      <c r="EM99">
        <f>IF(DC99=1,6,IF(DC99=2,5,IF(DC99=3,3,IF(DC99=4,3,IF(DC99=5,2,IF(DC99=6,1,IF(DC99&gt;6,"iNVÁLIDO",0)))))))</f>
        <v>3</v>
      </c>
      <c r="EN99" s="7">
        <f>IF(DD99&gt;6,"Inválido",DD99)</f>
        <v>4</v>
      </c>
      <c r="EO99">
        <f>IF(DE99&gt;6,"Inválido",DE99)</f>
        <v>4</v>
      </c>
      <c r="EP99">
        <f>IF(DF99=1,6,IF(DF99=2,5,IF(DF99=3,3,IF(DF99=4,3,IF(DF99=5,2,IF(DF99=6,1,IF(DF99&gt;6,"iNVÁLIDO",0)))))))</f>
        <v>5</v>
      </c>
      <c r="EQ99" s="7">
        <f>IF(DG99&gt;6,"Inválido",DG99)</f>
        <v>3</v>
      </c>
      <c r="ER99">
        <f>IF(DH99&gt;5,"Inválido",DH99)</f>
        <v>1</v>
      </c>
      <c r="ES99">
        <f>IF(DI99&gt;5,"Inválido",DI99)</f>
        <v>4</v>
      </c>
      <c r="ET99">
        <f>IF(DJ99=1,5,IF(DJ99=2,4,IF(DJ99=3,3,IF(DJ99=4,2,IF(DJ99=5,1,IF(DJ99&gt;5,"Inválido",0))))))</f>
        <v>4</v>
      </c>
      <c r="EU99">
        <f>IF(DK99&gt;5,"Inválido",DK99)</f>
        <v>5</v>
      </c>
      <c r="EV99">
        <f>IF(DL99=1,5,IF(DL99=2,4,IF(DL99=3,3,IF(DL99=4,2,IF(DL99=5,1,IF(DL99&gt;5,"Inválido",0))))))</f>
        <v>4</v>
      </c>
      <c r="EW99" s="7">
        <f>SUM(DO99,DP99,DQ99,DR99,DS99,DT99,DU99,DV99,DW99,DX99)</f>
        <v>29</v>
      </c>
      <c r="EX99" s="7">
        <f>(EW99-10)/20*100</f>
        <v>95</v>
      </c>
      <c r="EY99">
        <f>SUM(DY99,DZ99,EA99,EB99)</f>
        <v>6</v>
      </c>
      <c r="EZ99">
        <f>(_2022___Atividade_física__sintomas_de_ansiedade_e_depressão_e_qualidade_de_vida_e[[#This Row],[Aspecto físico]]-4)/4*100</f>
        <v>50</v>
      </c>
      <c r="FA99">
        <f>SUM(EG99,EH99)</f>
        <v>9.1999999999999993</v>
      </c>
      <c r="FB99">
        <f>(FA99-2)/10*100</f>
        <v>72</v>
      </c>
      <c r="FC99">
        <f>SUM(DM99,ES99,ET99,EU99,EV99)</f>
        <v>20.399999999999999</v>
      </c>
      <c r="FD99" s="7">
        <f>(FC99-5)/20*100</f>
        <v>76.999999999999986</v>
      </c>
      <c r="FE99">
        <f>SUM(EI99,EM99,EO99,EQ99)</f>
        <v>13</v>
      </c>
      <c r="FF99" s="7">
        <f>(FE99-4)/20*100</f>
        <v>45</v>
      </c>
      <c r="FG99">
        <f>SUM(EF99,ER99)</f>
        <v>4</v>
      </c>
      <c r="FH99">
        <f>(FG99-2)/8*100</f>
        <v>25</v>
      </c>
      <c r="FI99">
        <f>SUM(EC99,ED99,EE99)</f>
        <v>5</v>
      </c>
      <c r="FJ99" s="7">
        <f>(FI99-3)/3*100</f>
        <v>66.666666666666657</v>
      </c>
      <c r="FK99">
        <f>SUM(EJ99,EK99,EL99,EN99,EP99)</f>
        <v>19</v>
      </c>
      <c r="FL99">
        <f>(FK99-5)/25*100</f>
        <v>56.000000000000007</v>
      </c>
      <c r="FM99">
        <f t="shared" si="3"/>
        <v>3</v>
      </c>
      <c r="FN99" s="7">
        <f t="shared" si="4"/>
        <v>73.5</v>
      </c>
      <c r="FO99" s="7">
        <f t="shared" si="5"/>
        <v>48.166666666666664</v>
      </c>
    </row>
    <row r="100" spans="1:171" ht="15" thickBot="1" x14ac:dyDescent="0.35">
      <c r="A100" t="s">
        <v>123</v>
      </c>
      <c r="B100" t="s">
        <v>124</v>
      </c>
      <c r="C100" t="s">
        <v>68</v>
      </c>
      <c r="D100" s="5">
        <v>31890</v>
      </c>
      <c r="E100" s="5">
        <v>44682</v>
      </c>
      <c r="F100" s="1">
        <f>DATEDIF(D99,E99,"Y")</f>
        <v>40</v>
      </c>
      <c r="G100">
        <v>2</v>
      </c>
      <c r="H100">
        <v>1</v>
      </c>
      <c r="I100" t="s">
        <v>125</v>
      </c>
      <c r="J100">
        <v>1</v>
      </c>
      <c r="K100">
        <v>2</v>
      </c>
      <c r="L100" t="s">
        <v>1107</v>
      </c>
      <c r="M100" s="1">
        <v>2</v>
      </c>
      <c r="N100">
        <v>1</v>
      </c>
      <c r="O100">
        <v>1</v>
      </c>
      <c r="P100">
        <v>1</v>
      </c>
      <c r="Q100" s="16">
        <v>1</v>
      </c>
      <c r="R100">
        <v>1</v>
      </c>
      <c r="S100">
        <v>2</v>
      </c>
      <c r="T100">
        <v>2</v>
      </c>
      <c r="U100" t="s">
        <v>86</v>
      </c>
      <c r="V100">
        <v>1</v>
      </c>
      <c r="W100">
        <v>25</v>
      </c>
      <c r="X10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25</v>
      </c>
      <c r="Y100">
        <v>3</v>
      </c>
      <c r="Z100">
        <v>59</v>
      </c>
      <c r="AA10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100">
        <v>0</v>
      </c>
      <c r="AC100">
        <v>0</v>
      </c>
      <c r="AD10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0">
        <v>10</v>
      </c>
      <c r="AF100">
        <v>4</v>
      </c>
      <c r="AG100" s="1">
        <f>AVERAGE(_2022___Atividade_física__sintomas_de_ansiedade_e_depressão_e_qualidade_de_vida_e[[#This Row],[a.	Quantas horas no total você gasta sentado durante um dia de semana? ]:[b.	Quantas horas no total você gasta sentado durante um dia de fim de semana?]])</f>
        <v>7</v>
      </c>
      <c r="AH100" s="1">
        <f>_2022___Atividade_física__sintomas_de_ansiedade_e_depressão_e_qualidade_de_vida_e[[#This Row],[AFV por semana]]+_2022___Atividade_física__sintomas_de_ansiedade_e_depressão_e_qualidade_de_vida_e[[#This Row],[Média AFM na semana]]</f>
        <v>177</v>
      </c>
      <c r="AI100">
        <v>0</v>
      </c>
      <c r="AJ100">
        <v>0</v>
      </c>
      <c r="AK100">
        <v>0</v>
      </c>
      <c r="AL100">
        <v>1</v>
      </c>
      <c r="AM100">
        <v>0</v>
      </c>
      <c r="AN100">
        <v>0</v>
      </c>
      <c r="AO100">
        <v>0</v>
      </c>
      <c r="AP100">
        <v>0</v>
      </c>
      <c r="AQ100">
        <v>0</v>
      </c>
      <c r="AR100">
        <v>0</v>
      </c>
      <c r="AS100">
        <v>0</v>
      </c>
      <c r="AT100">
        <v>0</v>
      </c>
      <c r="AU100">
        <v>0</v>
      </c>
      <c r="AV100">
        <v>0</v>
      </c>
      <c r="AW100">
        <v>0</v>
      </c>
      <c r="AX100">
        <v>0</v>
      </c>
      <c r="AY100">
        <v>0</v>
      </c>
      <c r="AZ100">
        <v>1</v>
      </c>
      <c r="BA100">
        <v>0</v>
      </c>
      <c r="BB100">
        <v>0</v>
      </c>
      <c r="BC100">
        <v>0</v>
      </c>
      <c r="BD10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2</v>
      </c>
      <c r="BY100">
        <f>_2022___Atividade_física__sintomas_de_ansiedade_e_depressão_e_qualidade_de_vida_e[[#This Row],[_18]]</f>
        <v>0</v>
      </c>
      <c r="BZ100">
        <v>0</v>
      </c>
      <c r="CA100">
        <v>0</v>
      </c>
      <c r="CB100" s="1">
        <f>SUM(BE100:BV100,_2022___Atividade_física__sintomas_de_ansiedade_e_depressão_e_qualidade_de_vida_e[[#This Row],[18 considerar essa]:[_20]])</f>
        <v>0</v>
      </c>
      <c r="CC100">
        <v>2</v>
      </c>
      <c r="CD100">
        <v>2</v>
      </c>
      <c r="CE100">
        <v>3</v>
      </c>
      <c r="CF100">
        <v>3</v>
      </c>
      <c r="CG100">
        <v>3</v>
      </c>
      <c r="CH100">
        <v>3</v>
      </c>
      <c r="CI100">
        <v>3</v>
      </c>
      <c r="CJ100">
        <v>3</v>
      </c>
      <c r="CK100">
        <v>3</v>
      </c>
      <c r="CL100">
        <v>3</v>
      </c>
      <c r="CM100">
        <v>3</v>
      </c>
      <c r="CN100">
        <v>3</v>
      </c>
      <c r="CO100">
        <v>2</v>
      </c>
      <c r="CP100">
        <v>2</v>
      </c>
      <c r="CQ100">
        <v>2</v>
      </c>
      <c r="CR100">
        <v>2</v>
      </c>
      <c r="CS100">
        <v>2</v>
      </c>
      <c r="CT100">
        <v>2</v>
      </c>
      <c r="CU100">
        <v>2</v>
      </c>
      <c r="CV100">
        <v>1</v>
      </c>
      <c r="CW100">
        <v>1</v>
      </c>
      <c r="CX100">
        <v>1</v>
      </c>
      <c r="CY100">
        <v>1</v>
      </c>
      <c r="CZ100">
        <v>6</v>
      </c>
      <c r="DA100">
        <v>6</v>
      </c>
      <c r="DB100">
        <v>1</v>
      </c>
      <c r="DC100">
        <v>1</v>
      </c>
      <c r="DD100">
        <v>6</v>
      </c>
      <c r="DE100">
        <v>6</v>
      </c>
      <c r="DF100">
        <v>1</v>
      </c>
      <c r="DG100">
        <v>6</v>
      </c>
      <c r="DH100">
        <v>5</v>
      </c>
      <c r="DI100">
        <v>5</v>
      </c>
      <c r="DJ100">
        <v>1</v>
      </c>
      <c r="DK100">
        <v>5</v>
      </c>
      <c r="DL100">
        <v>1</v>
      </c>
      <c r="DM100">
        <f>IF(CC100=1,5,IF(CC100=2,4.4,IF(CC100=3,3.4,IF(CC100=4,2,IF(CC100=5,1,IF(CC100&gt;5,"Inválido",0))))))</f>
        <v>4.4000000000000004</v>
      </c>
      <c r="DN100">
        <f>IF(CD100&gt;5,"Inválido",CD100)</f>
        <v>2</v>
      </c>
      <c r="DO100" s="7">
        <f>IF(CE100&gt;3,"Inválido",CE100)</f>
        <v>3</v>
      </c>
      <c r="DP100" s="7">
        <f>IF(CF100&gt;3,"Inválido",CF100)</f>
        <v>3</v>
      </c>
      <c r="DQ100" s="6">
        <f>IF(CG100&gt;3,"Inválido",CG100)</f>
        <v>3</v>
      </c>
      <c r="DR100" s="6">
        <f>IF(CH100&gt;3,"Inválido",CH100)</f>
        <v>3</v>
      </c>
      <c r="DS100" s="6">
        <f>IF(CI100&gt;3,"Inválido",CI100)</f>
        <v>3</v>
      </c>
      <c r="DT100" s="6">
        <f>IF(CJ100&gt;3,"Inválido",CJ100)</f>
        <v>3</v>
      </c>
      <c r="DU100" s="6">
        <f>IF(CK100&gt;3,"Inválido",CK100)</f>
        <v>3</v>
      </c>
      <c r="DV100" s="6">
        <f>IF(CL100&gt;3,"Inválido",CL100)</f>
        <v>3</v>
      </c>
      <c r="DW100" s="6">
        <f>IF(CM100&gt;3,"Inválido",CM100)</f>
        <v>3</v>
      </c>
      <c r="DX100" s="6">
        <f>IF(CN100&gt;3,"Inválido",CN100)</f>
        <v>3</v>
      </c>
      <c r="DY100" s="8">
        <f>IF(CO100&gt;5, "INVALIDO",CO100)</f>
        <v>2</v>
      </c>
      <c r="DZ100" s="8">
        <f>IF(CP100&gt;5, "INVALIDO",CP100)</f>
        <v>2</v>
      </c>
      <c r="EA100" s="8">
        <f>IF(CQ100&gt;5, "INVALIDO",CQ100)</f>
        <v>2</v>
      </c>
      <c r="EB100" s="8">
        <f>IF(CR100&gt;5, "INVALIDO",CR100)</f>
        <v>2</v>
      </c>
      <c r="EC100" s="7">
        <f>IF(CR100&gt;5, "INVALIDO",CR100)</f>
        <v>2</v>
      </c>
      <c r="ED10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0">
        <f>IF(CC100=1,5,IF(CC100=2,4,IF(CC100=3,3,IF(CC100=4,2,IF(CC100=5,1,IF(CC100&gt;5,"Inválido",0))))))</f>
        <v>4</v>
      </c>
      <c r="EG100">
        <f>IF(CW100=1,6,IF(CW100=2,5.4,IF(CW100=3,4.2,IF(CW100=4,3.1,IF(CW100=5,2.2,IF(CW100=6,1,IF(CW100&gt;6,"Inválido",0)))))))</f>
        <v>6</v>
      </c>
      <c r="EH100">
        <f>IF(AND(CX100=1,CW100=1),6,IF(AND(CX100=1,CW100&lt;7),5,IF(AND(CX100&gt;1,CW100=1),"Inválido",IF(AND(CX100=2,CW100&lt;7),4,IF(AND(CX100=3,CW100&lt;7),3,IF(AND(CX100=4,CW100&lt;7),2,IF(AND(CX100=5,CW100&lt;7),1,0)))))))</f>
        <v>6</v>
      </c>
      <c r="EI100">
        <f>IF(CV100=1,6,IF(CV100=2,5,IF(CV100=3,3,IF(CV100=4,3,IF(CV100=5,2,IF(CV100=6,1,IF(CV100&gt;6,"iNVÁLIDO",0)))))))</f>
        <v>6</v>
      </c>
      <c r="EJ100" s="7">
        <f>IF(CZ100&gt;6,"Inválido",CZ100)</f>
        <v>6</v>
      </c>
      <c r="EK100" s="7">
        <f>IF(DA100&gt;6,"Inválido",DA100)</f>
        <v>6</v>
      </c>
      <c r="EL100">
        <f>IF(DB100=1,6,IF(DB100=2,5,IF(DB100=3,3,IF(DB100=4,3,IF(DB100=5,2,IF(DB100=6,1,IF(DB100&gt;6,"iNVÁLIDO",0)))))))</f>
        <v>6</v>
      </c>
      <c r="EM100">
        <f>IF(DC100=1,6,IF(DC100=2,5,IF(DC100=3,3,IF(DC100=4,3,IF(DC100=5,2,IF(DC100=6,1,IF(DC100&gt;6,"iNVÁLIDO",0)))))))</f>
        <v>6</v>
      </c>
      <c r="EN100" s="7">
        <f>IF(DD100&gt;6,"Inválido",DD100)</f>
        <v>6</v>
      </c>
      <c r="EO100">
        <f>IF(DE100&gt;6,"Inválido",DE100)</f>
        <v>6</v>
      </c>
      <c r="EP100">
        <f>IF(DF100=1,6,IF(DF100=2,5,IF(DF100=3,3,IF(DF100=4,3,IF(DF100=5,2,IF(DF100=6,1,IF(DF100&gt;6,"iNVÁLIDO",0)))))))</f>
        <v>6</v>
      </c>
      <c r="EQ100" s="7">
        <f>IF(DG100&gt;6,"Inválido",DG100)</f>
        <v>6</v>
      </c>
      <c r="ER100">
        <f>IF(DH100&gt;5,"Inválido",DH100)</f>
        <v>5</v>
      </c>
      <c r="ES100">
        <f>IF(DI100&gt;5,"Inválido",DI100)</f>
        <v>5</v>
      </c>
      <c r="ET100">
        <f>IF(DJ100=1,5,IF(DJ100=2,4,IF(DJ100=3,3,IF(DJ100=4,2,IF(DJ100=5,1,IF(DJ100&gt;5,"Inválido",0))))))</f>
        <v>5</v>
      </c>
      <c r="EU100">
        <f>IF(DK100&gt;5,"Inválido",DK100)</f>
        <v>5</v>
      </c>
      <c r="EV100">
        <f>IF(DL100=1,5,IF(DL100=2,4,IF(DL100=3,3,IF(DL100=4,2,IF(DL100=5,1,IF(DL100&gt;5,"Inválido",0))))))</f>
        <v>5</v>
      </c>
      <c r="EW100" s="7">
        <f>SUM(DO100,DP100,DQ100,DR100,DS100,DT100,DU100,DV100,DW100,DX100)</f>
        <v>30</v>
      </c>
      <c r="EX100" s="7">
        <f>(EW100-10)/20*100</f>
        <v>100</v>
      </c>
      <c r="EY100">
        <f>SUM(DY100,DZ100,EA100,EB100)</f>
        <v>8</v>
      </c>
      <c r="EZ100">
        <f>(_2022___Atividade_física__sintomas_de_ansiedade_e_depressão_e_qualidade_de_vida_e[[#This Row],[Aspecto físico]]-4)/4*100</f>
        <v>100</v>
      </c>
      <c r="FA100">
        <f>SUM(EG100,EH100)</f>
        <v>12</v>
      </c>
      <c r="FB100">
        <f>(FA100-2)/10*100</f>
        <v>100</v>
      </c>
      <c r="FC100">
        <f>SUM(DM100,ES100,ET100,EU100,EV100)</f>
        <v>24.4</v>
      </c>
      <c r="FD100" s="7">
        <f>(FC100-5)/20*100</f>
        <v>97</v>
      </c>
      <c r="FE100">
        <f>SUM(EI100,EM100,EO100,EQ100)</f>
        <v>24</v>
      </c>
      <c r="FF100" s="7">
        <f>(FE100-4)/20*100</f>
        <v>100</v>
      </c>
      <c r="FG100">
        <f>SUM(EF100,ER100)</f>
        <v>9</v>
      </c>
      <c r="FH100">
        <f>(FG100-2)/8*100</f>
        <v>87.5</v>
      </c>
      <c r="FI100">
        <f>SUM(EC100,ED100,EE100)</f>
        <v>6</v>
      </c>
      <c r="FJ100" s="7">
        <f>(FI100-3)/3*100</f>
        <v>100</v>
      </c>
      <c r="FK100">
        <f>SUM(EJ100,EK100,EL100,EN100,EP100)</f>
        <v>30</v>
      </c>
      <c r="FL100">
        <f>(FK100-5)/25*100</f>
        <v>100</v>
      </c>
      <c r="FM100">
        <f t="shared" si="3"/>
        <v>2</v>
      </c>
      <c r="FN100" s="7">
        <f t="shared" si="4"/>
        <v>99.25</v>
      </c>
      <c r="FO100" s="7">
        <f t="shared" si="5"/>
        <v>96.875</v>
      </c>
    </row>
    <row r="101" spans="1:171" ht="15" thickBot="1" x14ac:dyDescent="0.35">
      <c r="A101" t="s">
        <v>126</v>
      </c>
      <c r="B101" t="s">
        <v>127</v>
      </c>
      <c r="C101" t="s">
        <v>68</v>
      </c>
      <c r="D101" s="5">
        <v>35143</v>
      </c>
      <c r="E101" s="5">
        <v>44682</v>
      </c>
      <c r="F101" s="1">
        <f>DATEDIF(D100,E100,"Y")</f>
        <v>35</v>
      </c>
      <c r="G101">
        <v>2</v>
      </c>
      <c r="H101">
        <v>1</v>
      </c>
      <c r="I101" t="s">
        <v>128</v>
      </c>
      <c r="J101">
        <v>7</v>
      </c>
      <c r="K101">
        <v>2</v>
      </c>
      <c r="L101" t="s">
        <v>100</v>
      </c>
      <c r="M101" s="1">
        <v>1</v>
      </c>
      <c r="N101">
        <v>1</v>
      </c>
      <c r="O101">
        <v>3</v>
      </c>
      <c r="P101">
        <v>1</v>
      </c>
      <c r="Q101" s="16">
        <v>2</v>
      </c>
      <c r="R101">
        <v>1</v>
      </c>
      <c r="S101">
        <v>2</v>
      </c>
      <c r="T101">
        <v>1</v>
      </c>
      <c r="U101" t="s">
        <v>115</v>
      </c>
      <c r="V101">
        <v>1</v>
      </c>
      <c r="W101">
        <v>25</v>
      </c>
      <c r="X10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25</v>
      </c>
      <c r="Y101">
        <v>0</v>
      </c>
      <c r="Z101">
        <v>0</v>
      </c>
      <c r="AA10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1">
        <v>0</v>
      </c>
      <c r="AC101">
        <v>0</v>
      </c>
      <c r="AD10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1">
        <v>14</v>
      </c>
      <c r="AF101">
        <v>7</v>
      </c>
      <c r="AG101" s="1">
        <f>AVERAGE(_2022___Atividade_física__sintomas_de_ansiedade_e_depressão_e_qualidade_de_vida_e[[#This Row],[a.	Quantas horas no total você gasta sentado durante um dia de semana? ]:[b.	Quantas horas no total você gasta sentado durante um dia de fim de semana?]])</f>
        <v>10.5</v>
      </c>
      <c r="AH101" s="1">
        <f>_2022___Atividade_física__sintomas_de_ansiedade_e_depressão_e_qualidade_de_vida_e[[#This Row],[AFV por semana]]+_2022___Atividade_física__sintomas_de_ansiedade_e_depressão_e_qualidade_de_vida_e[[#This Row],[Média AFM na semana]]</f>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01">
        <v>0</v>
      </c>
      <c r="BF101">
        <v>0</v>
      </c>
      <c r="BG101">
        <v>0</v>
      </c>
      <c r="BH101">
        <v>0</v>
      </c>
      <c r="BI101">
        <v>0</v>
      </c>
      <c r="BJ101">
        <v>0</v>
      </c>
      <c r="BK101">
        <v>0</v>
      </c>
      <c r="BL101">
        <v>0</v>
      </c>
      <c r="BM101">
        <v>0</v>
      </c>
      <c r="BN101">
        <v>0</v>
      </c>
      <c r="BO101">
        <v>0</v>
      </c>
      <c r="BP101">
        <v>1</v>
      </c>
      <c r="BQ101">
        <v>0</v>
      </c>
      <c r="BR101">
        <v>0</v>
      </c>
      <c r="BS101">
        <v>0</v>
      </c>
      <c r="BT101">
        <v>0</v>
      </c>
      <c r="BU101">
        <v>0</v>
      </c>
      <c r="BV101">
        <v>0</v>
      </c>
      <c r="BW101">
        <v>0</v>
      </c>
      <c r="BX101">
        <v>2</v>
      </c>
      <c r="BY101">
        <f>_2022___Atividade_física__sintomas_de_ansiedade_e_depressão_e_qualidade_de_vida_e[[#This Row],[_18]]</f>
        <v>0</v>
      </c>
      <c r="BZ101">
        <v>0</v>
      </c>
      <c r="CA101">
        <v>0</v>
      </c>
      <c r="CB101" s="1">
        <f>SUM(BE101:BV101,_2022___Atividade_física__sintomas_de_ansiedade_e_depressão_e_qualidade_de_vida_e[[#This Row],[18 considerar essa]:[_20]])</f>
        <v>1</v>
      </c>
      <c r="CC101">
        <v>3</v>
      </c>
      <c r="CD101">
        <v>3</v>
      </c>
      <c r="CE101">
        <v>2</v>
      </c>
      <c r="CF101">
        <v>3</v>
      </c>
      <c r="CG101">
        <v>3</v>
      </c>
      <c r="CH101">
        <v>2</v>
      </c>
      <c r="CI101">
        <v>3</v>
      </c>
      <c r="CJ101">
        <v>3</v>
      </c>
      <c r="CK101">
        <v>3</v>
      </c>
      <c r="CL101">
        <v>2</v>
      </c>
      <c r="CM101">
        <v>3</v>
      </c>
      <c r="CN101">
        <v>3</v>
      </c>
      <c r="CO101">
        <v>2</v>
      </c>
      <c r="CP101">
        <v>2</v>
      </c>
      <c r="CQ101">
        <v>2</v>
      </c>
      <c r="CR101">
        <v>2</v>
      </c>
      <c r="CS101">
        <v>2</v>
      </c>
      <c r="CT101">
        <v>2</v>
      </c>
      <c r="CU101">
        <v>2</v>
      </c>
      <c r="CV101">
        <v>1</v>
      </c>
      <c r="CW101">
        <v>1</v>
      </c>
      <c r="CX101">
        <v>1</v>
      </c>
      <c r="CY101">
        <v>3</v>
      </c>
      <c r="CZ101">
        <v>6</v>
      </c>
      <c r="DA101">
        <v>6</v>
      </c>
      <c r="DB101">
        <v>2</v>
      </c>
      <c r="DC101">
        <v>2</v>
      </c>
      <c r="DD101">
        <v>5</v>
      </c>
      <c r="DE101">
        <v>5</v>
      </c>
      <c r="DF101">
        <v>2</v>
      </c>
      <c r="DG101">
        <v>4</v>
      </c>
      <c r="DH101">
        <v>5</v>
      </c>
      <c r="DI101">
        <v>5</v>
      </c>
      <c r="DJ101">
        <v>1</v>
      </c>
      <c r="DK101">
        <v>5</v>
      </c>
      <c r="DL101">
        <v>2</v>
      </c>
      <c r="DM101">
        <f>IF(CC101=1,5,IF(CC101=2,4.4,IF(CC101=3,3.4,IF(CC101=4,2,IF(CC101=5,1,IF(CC101&gt;5,"Inválido",0))))))</f>
        <v>3.4</v>
      </c>
      <c r="DN101">
        <f>IF(CD101&gt;5,"Inválido",CD101)</f>
        <v>3</v>
      </c>
      <c r="DO101" s="7">
        <f>IF(CE101&gt;3,"Inválido",CE101)</f>
        <v>2</v>
      </c>
      <c r="DP101" s="7">
        <f>IF(CF101&gt;3,"Inválido",CF101)</f>
        <v>3</v>
      </c>
      <c r="DQ101" s="6">
        <f>IF(CG101&gt;3,"Inválido",CG101)</f>
        <v>3</v>
      </c>
      <c r="DR101" s="6">
        <f>IF(CH101&gt;3,"Inválido",CH101)</f>
        <v>2</v>
      </c>
      <c r="DS101" s="6">
        <f>IF(CI101&gt;3,"Inválido",CI101)</f>
        <v>3</v>
      </c>
      <c r="DT101" s="6">
        <f>IF(CJ101&gt;3,"Inválido",CJ101)</f>
        <v>3</v>
      </c>
      <c r="DU101" s="6">
        <f>IF(CK101&gt;3,"Inválido",CK101)</f>
        <v>3</v>
      </c>
      <c r="DV101" s="6">
        <f>IF(CL101&gt;3,"Inválido",CL101)</f>
        <v>2</v>
      </c>
      <c r="DW101" s="6">
        <f>IF(CM101&gt;3,"Inválido",CM101)</f>
        <v>3</v>
      </c>
      <c r="DX101" s="6">
        <f>IF(CN101&gt;3,"Inválido",CN101)</f>
        <v>3</v>
      </c>
      <c r="DY101" s="8">
        <f>IF(CO101&gt;5, "INVALIDO",CO101)</f>
        <v>2</v>
      </c>
      <c r="DZ101" s="8">
        <f>IF(CP101&gt;5, "INVALIDO",CP101)</f>
        <v>2</v>
      </c>
      <c r="EA101" s="8">
        <f>IF(CQ101&gt;5, "INVALIDO",CQ101)</f>
        <v>2</v>
      </c>
      <c r="EB101" s="8">
        <f>IF(CR101&gt;5, "INVALIDO",CR101)</f>
        <v>2</v>
      </c>
      <c r="EC101" s="7">
        <f>IF(CR101&gt;5, "INVALIDO",CR101)</f>
        <v>2</v>
      </c>
      <c r="ED10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1">
        <f>IF(CC101=1,5,IF(CC101=2,4,IF(CC101=3,3,IF(CC101=4,2,IF(CC101=5,1,IF(CC101&gt;5,"Inválido",0))))))</f>
        <v>3</v>
      </c>
      <c r="EG101">
        <f>IF(CW101=1,6,IF(CW101=2,5.4,IF(CW101=3,4.2,IF(CW101=4,3.1,IF(CW101=5,2.2,IF(CW101=6,1,IF(CW101&gt;6,"Inválido",0)))))))</f>
        <v>6</v>
      </c>
      <c r="EH101">
        <f>IF(AND(CX101=1,CW101=1),6,IF(AND(CX101=1,CW101&lt;7),5,IF(AND(CX101&gt;1,CW101=1),"Inválido",IF(AND(CX101=2,CW101&lt;7),4,IF(AND(CX101=3,CW101&lt;7),3,IF(AND(CX101=4,CW101&lt;7),2,IF(AND(CX101=5,CW101&lt;7),1,0)))))))</f>
        <v>6</v>
      </c>
      <c r="EI101">
        <f>IF(CV101=1,6,IF(CV101=2,5,IF(CV101=3,3,IF(CV101=4,3,IF(CV101=5,2,IF(CV101=6,1,IF(CV101&gt;6,"iNVÁLIDO",0)))))))</f>
        <v>6</v>
      </c>
      <c r="EJ101" s="7">
        <f>IF(CZ101&gt;6,"Inválido",CZ101)</f>
        <v>6</v>
      </c>
      <c r="EK101" s="7">
        <f>IF(DA101&gt;6,"Inválido",DA101)</f>
        <v>6</v>
      </c>
      <c r="EL101">
        <f>IF(DB101=1,6,IF(DB101=2,5,IF(DB101=3,3,IF(DB101=4,3,IF(DB101=5,2,IF(DB101=6,1,IF(DB101&gt;6,"iNVÁLIDO",0)))))))</f>
        <v>5</v>
      </c>
      <c r="EM101">
        <f>IF(DC101=1,6,IF(DC101=2,5,IF(DC101=3,3,IF(DC101=4,3,IF(DC101=5,2,IF(DC101=6,1,IF(DC101&gt;6,"iNVÁLIDO",0)))))))</f>
        <v>5</v>
      </c>
      <c r="EN101" s="7">
        <f>IF(DD101&gt;6,"Inválido",DD101)</f>
        <v>5</v>
      </c>
      <c r="EO101">
        <f>IF(DE101&gt;6,"Inválido",DE101)</f>
        <v>5</v>
      </c>
      <c r="EP101">
        <f>IF(DF101=1,6,IF(DF101=2,5,IF(DF101=3,3,IF(DF101=4,3,IF(DF101=5,2,IF(DF101=6,1,IF(DF101&gt;6,"iNVÁLIDO",0)))))))</f>
        <v>5</v>
      </c>
      <c r="EQ101" s="7">
        <f>IF(DG101&gt;6,"Inválido",DG101)</f>
        <v>4</v>
      </c>
      <c r="ER101">
        <f>IF(DH101&gt;5,"Inválido",DH101)</f>
        <v>5</v>
      </c>
      <c r="ES101">
        <f>IF(DI101&gt;5,"Inválido",DI101)</f>
        <v>5</v>
      </c>
      <c r="ET101">
        <f>IF(DJ101=1,5,IF(DJ101=2,4,IF(DJ101=3,3,IF(DJ101=4,2,IF(DJ101=5,1,IF(DJ101&gt;5,"Inválido",0))))))</f>
        <v>5</v>
      </c>
      <c r="EU101">
        <f>IF(DK101&gt;5,"Inválido",DK101)</f>
        <v>5</v>
      </c>
      <c r="EV101">
        <f>IF(DL101=1,5,IF(DL101=2,4,IF(DL101=3,3,IF(DL101=4,2,IF(DL101=5,1,IF(DL101&gt;5,"Inválido",0))))))</f>
        <v>4</v>
      </c>
      <c r="EW101" s="7">
        <f>SUM(DO101,DP101,DQ101,DR101,DS101,DT101,DU101,DV101,DW101,DX101)</f>
        <v>27</v>
      </c>
      <c r="EX101" s="7">
        <f>(EW101-10)/20*100</f>
        <v>85</v>
      </c>
      <c r="EY101">
        <f>SUM(DY101,DZ101,EA101,EB101)</f>
        <v>8</v>
      </c>
      <c r="EZ101">
        <f>(_2022___Atividade_física__sintomas_de_ansiedade_e_depressão_e_qualidade_de_vida_e[[#This Row],[Aspecto físico]]-4)/4*100</f>
        <v>100</v>
      </c>
      <c r="FA101">
        <f>SUM(EG101,EH101)</f>
        <v>12</v>
      </c>
      <c r="FB101">
        <f>(FA101-2)/10*100</f>
        <v>100</v>
      </c>
      <c r="FC101">
        <f>SUM(DM101,ES101,ET101,EU101,EV101)</f>
        <v>22.4</v>
      </c>
      <c r="FD101" s="7">
        <f>(FC101-5)/20*100</f>
        <v>86.999999999999986</v>
      </c>
      <c r="FE101">
        <f>SUM(EI101,EM101,EO101,EQ101)</f>
        <v>20</v>
      </c>
      <c r="FF101" s="7">
        <f>(FE101-4)/20*100</f>
        <v>80</v>
      </c>
      <c r="FG101">
        <f>SUM(EF101,ER101)</f>
        <v>8</v>
      </c>
      <c r="FH101">
        <f>(FG101-2)/8*100</f>
        <v>75</v>
      </c>
      <c r="FI101">
        <f>SUM(EC101,ED101,EE101)</f>
        <v>6</v>
      </c>
      <c r="FJ101" s="7">
        <f>(FI101-3)/3*100</f>
        <v>100</v>
      </c>
      <c r="FK101">
        <f>SUM(EJ101,EK101,EL101,EN101,EP101)</f>
        <v>27</v>
      </c>
      <c r="FL101">
        <f>(FK101-5)/25*100</f>
        <v>88</v>
      </c>
      <c r="FM101">
        <f t="shared" si="3"/>
        <v>3</v>
      </c>
      <c r="FN101" s="7">
        <f t="shared" si="4"/>
        <v>93</v>
      </c>
      <c r="FO101" s="7">
        <f t="shared" si="5"/>
        <v>85.75</v>
      </c>
    </row>
    <row r="102" spans="1:171" ht="15" thickBot="1" x14ac:dyDescent="0.35">
      <c r="A102" t="s">
        <v>129</v>
      </c>
      <c r="B102" t="s">
        <v>130</v>
      </c>
      <c r="C102" t="s">
        <v>68</v>
      </c>
      <c r="D102" s="5">
        <v>36482</v>
      </c>
      <c r="E102" s="5">
        <v>44682</v>
      </c>
      <c r="F102" s="1">
        <f>DATEDIF(D101,E101,"Y")</f>
        <v>26</v>
      </c>
      <c r="G102">
        <v>2</v>
      </c>
      <c r="H102">
        <v>2</v>
      </c>
      <c r="I102" t="s">
        <v>131</v>
      </c>
      <c r="J102">
        <v>6</v>
      </c>
      <c r="K102">
        <v>2</v>
      </c>
      <c r="L102" t="s">
        <v>100</v>
      </c>
      <c r="M102" s="1">
        <v>1</v>
      </c>
      <c r="N102">
        <v>1</v>
      </c>
      <c r="O102">
        <v>1</v>
      </c>
      <c r="P102">
        <v>1</v>
      </c>
      <c r="Q102" s="16">
        <v>2</v>
      </c>
      <c r="R102">
        <v>2</v>
      </c>
      <c r="S102">
        <v>2</v>
      </c>
      <c r="T102">
        <v>2</v>
      </c>
      <c r="U102" t="s">
        <v>86</v>
      </c>
      <c r="V102">
        <v>2</v>
      </c>
      <c r="W102">
        <v>20</v>
      </c>
      <c r="X10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40</v>
      </c>
      <c r="Y102">
        <v>0</v>
      </c>
      <c r="Z102">
        <v>0</v>
      </c>
      <c r="AA10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2">
        <v>0</v>
      </c>
      <c r="AC102">
        <v>0</v>
      </c>
      <c r="AD10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2">
        <v>17</v>
      </c>
      <c r="AF102">
        <v>5</v>
      </c>
      <c r="AG102" s="1">
        <f>AVERAGE(_2022___Atividade_física__sintomas_de_ansiedade_e_depressão_e_qualidade_de_vida_e[[#This Row],[a.	Quantas horas no total você gasta sentado durante um dia de semana? ]:[b.	Quantas horas no total você gasta sentado durante um dia de fim de semana?]])</f>
        <v>11</v>
      </c>
      <c r="AH102" s="1">
        <f>_2022___Atividade_física__sintomas_de_ansiedade_e_depressão_e_qualidade_de_vida_e[[#This Row],[AFV por semana]]+_2022___Atividade_física__sintomas_de_ansiedade_e_depressão_e_qualidade_de_vida_e[[#This Row],[Média AFM na semana]]</f>
        <v>0</v>
      </c>
      <c r="AI102">
        <v>1</v>
      </c>
      <c r="AJ102">
        <v>1</v>
      </c>
      <c r="AK102">
        <v>1</v>
      </c>
      <c r="AL102">
        <v>2</v>
      </c>
      <c r="AM102">
        <v>1</v>
      </c>
      <c r="AN102">
        <v>1</v>
      </c>
      <c r="AO102">
        <v>1</v>
      </c>
      <c r="AP102">
        <v>0</v>
      </c>
      <c r="AQ102">
        <v>0</v>
      </c>
      <c r="AR102">
        <v>2</v>
      </c>
      <c r="AS102">
        <v>0</v>
      </c>
      <c r="AT102">
        <v>1</v>
      </c>
      <c r="AU102">
        <v>1</v>
      </c>
      <c r="AV102">
        <v>0</v>
      </c>
      <c r="AW102">
        <v>1</v>
      </c>
      <c r="AX102">
        <v>0</v>
      </c>
      <c r="AY102">
        <v>0</v>
      </c>
      <c r="AZ102">
        <v>3</v>
      </c>
      <c r="BA102">
        <v>0</v>
      </c>
      <c r="BB102">
        <v>2</v>
      </c>
      <c r="BC102">
        <v>2</v>
      </c>
      <c r="BD10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102">
        <v>1</v>
      </c>
      <c r="BF102">
        <v>1</v>
      </c>
      <c r="BG102">
        <v>1</v>
      </c>
      <c r="BH102">
        <v>1</v>
      </c>
      <c r="BI102">
        <v>1</v>
      </c>
      <c r="BJ102">
        <v>1</v>
      </c>
      <c r="BK102">
        <v>1</v>
      </c>
      <c r="BL102">
        <v>1</v>
      </c>
      <c r="BM102">
        <v>0</v>
      </c>
      <c r="BN102">
        <v>1</v>
      </c>
      <c r="BO102">
        <v>1</v>
      </c>
      <c r="BP102">
        <v>1</v>
      </c>
      <c r="BQ102">
        <v>2</v>
      </c>
      <c r="BR102">
        <v>2</v>
      </c>
      <c r="BS102">
        <v>1</v>
      </c>
      <c r="BT102">
        <v>1</v>
      </c>
      <c r="BU102">
        <v>2</v>
      </c>
      <c r="BV102">
        <v>2</v>
      </c>
      <c r="BW102">
        <v>0</v>
      </c>
      <c r="BX102">
        <v>1</v>
      </c>
      <c r="BY102">
        <v>0</v>
      </c>
      <c r="BZ102">
        <v>2</v>
      </c>
      <c r="CA102">
        <v>1</v>
      </c>
      <c r="CB102" s="1">
        <f>SUM(BE102:BV102,_2022___Atividade_física__sintomas_de_ansiedade_e_depressão_e_qualidade_de_vida_e[[#This Row],[18 considerar essa]:[_20]])</f>
        <v>24</v>
      </c>
      <c r="CC102">
        <v>4</v>
      </c>
      <c r="CD102">
        <v>4</v>
      </c>
      <c r="CE102">
        <v>3</v>
      </c>
      <c r="CF102">
        <v>3</v>
      </c>
      <c r="CG102">
        <v>3</v>
      </c>
      <c r="CH102">
        <v>3</v>
      </c>
      <c r="CI102">
        <v>3</v>
      </c>
      <c r="CJ102">
        <v>3</v>
      </c>
      <c r="CK102">
        <v>3</v>
      </c>
      <c r="CL102">
        <v>3</v>
      </c>
      <c r="CM102">
        <v>3</v>
      </c>
      <c r="CN102">
        <v>3</v>
      </c>
      <c r="CO102">
        <v>2</v>
      </c>
      <c r="CP102">
        <v>2</v>
      </c>
      <c r="CQ102">
        <v>2</v>
      </c>
      <c r="CR102">
        <v>2</v>
      </c>
      <c r="CS102">
        <v>1</v>
      </c>
      <c r="CT102">
        <v>1</v>
      </c>
      <c r="CU102">
        <v>1</v>
      </c>
      <c r="CV102">
        <v>3</v>
      </c>
      <c r="CW102">
        <v>3</v>
      </c>
      <c r="CX102">
        <v>2</v>
      </c>
      <c r="CY102">
        <v>5</v>
      </c>
      <c r="CZ102">
        <v>2</v>
      </c>
      <c r="DA102">
        <v>3</v>
      </c>
      <c r="DB102">
        <v>5</v>
      </c>
      <c r="DC102">
        <v>5</v>
      </c>
      <c r="DD102">
        <v>2</v>
      </c>
      <c r="DE102">
        <v>2</v>
      </c>
      <c r="DF102">
        <v>5</v>
      </c>
      <c r="DG102">
        <v>2</v>
      </c>
      <c r="DH102">
        <v>3</v>
      </c>
      <c r="DI102">
        <v>2</v>
      </c>
      <c r="DJ102">
        <v>4</v>
      </c>
      <c r="DK102">
        <v>2</v>
      </c>
      <c r="DL102">
        <v>4</v>
      </c>
      <c r="DM102">
        <f>IF(CC102=1,5,IF(CC102=2,4.4,IF(CC102=3,3.4,IF(CC102=4,2,IF(CC102=5,1,IF(CC102&gt;5,"Inválido",0))))))</f>
        <v>2</v>
      </c>
      <c r="DN102">
        <f>IF(CD102&gt;5,"Inválido",CD102)</f>
        <v>4</v>
      </c>
      <c r="DO102" s="7">
        <f>IF(CE102&gt;3,"Inválido",CE102)</f>
        <v>3</v>
      </c>
      <c r="DP102" s="7">
        <f>IF(CF102&gt;3,"Inválido",CF102)</f>
        <v>3</v>
      </c>
      <c r="DQ102" s="6">
        <f>IF(CG102&gt;3,"Inválido",CG102)</f>
        <v>3</v>
      </c>
      <c r="DR102" s="6">
        <f>IF(CH102&gt;3,"Inválido",CH102)</f>
        <v>3</v>
      </c>
      <c r="DS102" s="6">
        <f>IF(CI102&gt;3,"Inválido",CI102)</f>
        <v>3</v>
      </c>
      <c r="DT102" s="6">
        <f>IF(CJ102&gt;3,"Inválido",CJ102)</f>
        <v>3</v>
      </c>
      <c r="DU102" s="6">
        <f>IF(CK102&gt;3,"Inválido",CK102)</f>
        <v>3</v>
      </c>
      <c r="DV102" s="6">
        <f>IF(CL102&gt;3,"Inválido",CL102)</f>
        <v>3</v>
      </c>
      <c r="DW102" s="6">
        <f>IF(CM102&gt;3,"Inválido",CM102)</f>
        <v>3</v>
      </c>
      <c r="DX102" s="6">
        <f>IF(CN102&gt;3,"Inválido",CN102)</f>
        <v>3</v>
      </c>
      <c r="DY102" s="8">
        <f>IF(CO102&gt;5, "INVALIDO",CO102)</f>
        <v>2</v>
      </c>
      <c r="DZ102" s="8">
        <f>IF(CP102&gt;5, "INVALIDO",CP102)</f>
        <v>2</v>
      </c>
      <c r="EA102" s="8">
        <f>IF(CQ102&gt;5, "INVALIDO",CQ102)</f>
        <v>2</v>
      </c>
      <c r="EB102" s="8">
        <f>IF(CR102&gt;5, "INVALIDO",CR102)</f>
        <v>2</v>
      </c>
      <c r="EC102" s="7">
        <f>IF(CR102&gt;5, "INVALIDO",CR102)</f>
        <v>2</v>
      </c>
      <c r="ED10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0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02">
        <f>IF(CC102=1,5,IF(CC102=2,4,IF(CC102=3,3,IF(CC102=4,2,IF(CC102=5,1,IF(CC102&gt;5,"Inválido",0))))))</f>
        <v>2</v>
      </c>
      <c r="EG102">
        <f>IF(CW102=1,6,IF(CW102=2,5.4,IF(CW102=3,4.2,IF(CW102=4,3.1,IF(CW102=5,2.2,IF(CW102=6,1,IF(CW102&gt;6,"Inválido",0)))))))</f>
        <v>4.2</v>
      </c>
      <c r="EH102">
        <f>IF(AND(CX102=1,CW102=1),6,IF(AND(CX102=1,CW102&lt;7),5,IF(AND(CX102&gt;1,CW102=1),"Inválido",IF(AND(CX102=2,CW102&lt;7),4,IF(AND(CX102=3,CW102&lt;7),3,IF(AND(CX102=4,CW102&lt;7),2,IF(AND(CX102=5,CW102&lt;7),1,0)))))))</f>
        <v>4</v>
      </c>
      <c r="EI102">
        <f>IF(CV102=1,6,IF(CV102=2,5,IF(CV102=3,3,IF(CV102=4,3,IF(CV102=5,2,IF(CV102=6,1,IF(CV102&gt;6,"iNVÁLIDO",0)))))))</f>
        <v>3</v>
      </c>
      <c r="EJ102" s="7">
        <f>IF(CZ102&gt;6,"Inválido",CZ102)</f>
        <v>2</v>
      </c>
      <c r="EK102" s="7">
        <f>IF(DA102&gt;6,"Inválido",DA102)</f>
        <v>3</v>
      </c>
      <c r="EL102">
        <f>IF(DB102=1,6,IF(DB102=2,5,IF(DB102=3,3,IF(DB102=4,3,IF(DB102=5,2,IF(DB102=6,1,IF(DB102&gt;6,"iNVÁLIDO",0)))))))</f>
        <v>2</v>
      </c>
      <c r="EM102">
        <f>IF(DC102=1,6,IF(DC102=2,5,IF(DC102=3,3,IF(DC102=4,3,IF(DC102=5,2,IF(DC102=6,1,IF(DC102&gt;6,"iNVÁLIDO",0)))))))</f>
        <v>2</v>
      </c>
      <c r="EN102" s="7">
        <f>IF(DD102&gt;6,"Inválido",DD102)</f>
        <v>2</v>
      </c>
      <c r="EO102">
        <f>IF(DE102&gt;6,"Inválido",DE102)</f>
        <v>2</v>
      </c>
      <c r="EP102">
        <f>IF(DF102=1,6,IF(DF102=2,5,IF(DF102=3,3,IF(DF102=4,3,IF(DF102=5,2,IF(DF102=6,1,IF(DF102&gt;6,"iNVÁLIDO",0)))))))</f>
        <v>2</v>
      </c>
      <c r="EQ102" s="7">
        <f>IF(DG102&gt;6,"Inválido",DG102)</f>
        <v>2</v>
      </c>
      <c r="ER102">
        <f>IF(DH102&gt;5,"Inválido",DH102)</f>
        <v>3</v>
      </c>
      <c r="ES102">
        <f>IF(DI102&gt;5,"Inválido",DI102)</f>
        <v>2</v>
      </c>
      <c r="ET102">
        <f>IF(DJ102=1,5,IF(DJ102=2,4,IF(DJ102=3,3,IF(DJ102=4,2,IF(DJ102=5,1,IF(DJ102&gt;5,"Inválido",0))))))</f>
        <v>2</v>
      </c>
      <c r="EU102">
        <f>IF(DK102&gt;5,"Inválido",DK102)</f>
        <v>2</v>
      </c>
      <c r="EV102">
        <f>IF(DL102=1,5,IF(DL102=2,4,IF(DL102=3,3,IF(DL102=4,2,IF(DL102=5,1,IF(DL102&gt;5,"Inválido",0))))))</f>
        <v>2</v>
      </c>
      <c r="EW102" s="7">
        <f>SUM(DO102,DP102,DQ102,DR102,DS102,DT102,DU102,DV102,DW102,DX102)</f>
        <v>30</v>
      </c>
      <c r="EX102" s="7">
        <f>(EW102-10)/20*100</f>
        <v>100</v>
      </c>
      <c r="EY102">
        <f>SUM(DY102,DZ102,EA102,EB102)</f>
        <v>8</v>
      </c>
      <c r="EZ102">
        <f>(_2022___Atividade_física__sintomas_de_ansiedade_e_depressão_e_qualidade_de_vida_e[[#This Row],[Aspecto físico]]-4)/4*100</f>
        <v>100</v>
      </c>
      <c r="FA102">
        <f>SUM(EG102,EH102)</f>
        <v>8.1999999999999993</v>
      </c>
      <c r="FB102">
        <f>(FA102-2)/10*100</f>
        <v>61.999999999999986</v>
      </c>
      <c r="FC102">
        <f>SUM(DM102,ES102,ET102,EU102,EV102)</f>
        <v>10</v>
      </c>
      <c r="FD102" s="7">
        <f>(FC102-5)/20*100</f>
        <v>25</v>
      </c>
      <c r="FE102">
        <f>SUM(EI102,EM102,EO102,EQ102)</f>
        <v>9</v>
      </c>
      <c r="FF102" s="7">
        <f>(FE102-4)/20*100</f>
        <v>25</v>
      </c>
      <c r="FG102">
        <f>SUM(EF102,ER102)</f>
        <v>5</v>
      </c>
      <c r="FH102">
        <f>(FG102-2)/8*100</f>
        <v>37.5</v>
      </c>
      <c r="FI102">
        <f>SUM(EC102,ED102,EE102)</f>
        <v>4</v>
      </c>
      <c r="FJ102" s="7">
        <f>(FI102-3)/3*100</f>
        <v>33.333333333333329</v>
      </c>
      <c r="FK102">
        <f>SUM(EJ102,EK102,EL102,EN102,EP102)</f>
        <v>11</v>
      </c>
      <c r="FL102">
        <f>(FK102-5)/25*100</f>
        <v>24</v>
      </c>
      <c r="FM102">
        <f t="shared" si="3"/>
        <v>4</v>
      </c>
      <c r="FN102" s="7">
        <f t="shared" si="4"/>
        <v>71.75</v>
      </c>
      <c r="FO102" s="7">
        <f t="shared" si="5"/>
        <v>29.958333333333332</v>
      </c>
    </row>
    <row r="103" spans="1:171" ht="15" thickBot="1" x14ac:dyDescent="0.35">
      <c r="A103" t="s">
        <v>132</v>
      </c>
      <c r="B103" t="s">
        <v>133</v>
      </c>
      <c r="C103" t="s">
        <v>68</v>
      </c>
      <c r="D103" s="5">
        <v>31477</v>
      </c>
      <c r="E103" s="5">
        <v>44682</v>
      </c>
      <c r="F103" s="1">
        <f>DATEDIF(D102,E102,"Y")</f>
        <v>22</v>
      </c>
      <c r="G103">
        <v>2</v>
      </c>
      <c r="H103">
        <v>4</v>
      </c>
      <c r="I103" t="s">
        <v>134</v>
      </c>
      <c r="J103">
        <v>8</v>
      </c>
      <c r="K103">
        <v>2</v>
      </c>
      <c r="L103" t="s">
        <v>135</v>
      </c>
      <c r="M103" s="1">
        <v>2</v>
      </c>
      <c r="N103">
        <v>2</v>
      </c>
      <c r="O103">
        <v>1</v>
      </c>
      <c r="P103">
        <v>1</v>
      </c>
      <c r="Q103" s="16">
        <v>2</v>
      </c>
      <c r="R103">
        <v>2</v>
      </c>
      <c r="S103">
        <v>1</v>
      </c>
      <c r="T103">
        <v>2</v>
      </c>
      <c r="U103" t="s">
        <v>86</v>
      </c>
      <c r="V103">
        <v>5</v>
      </c>
      <c r="W103">
        <v>59</v>
      </c>
      <c r="X10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295</v>
      </c>
      <c r="Y103">
        <v>5</v>
      </c>
      <c r="Z103">
        <v>59</v>
      </c>
      <c r="AA10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103">
        <v>5</v>
      </c>
      <c r="AC103">
        <v>59</v>
      </c>
      <c r="AD10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295</v>
      </c>
      <c r="AE103">
        <v>6</v>
      </c>
      <c r="AF103">
        <v>6</v>
      </c>
      <c r="AG103" s="1">
        <f>AVERAGE(_2022___Atividade_física__sintomas_de_ansiedade_e_depressão_e_qualidade_de_vida_e[[#This Row],[a.	Quantas horas no total você gasta sentado durante um dia de semana? ]:[b.	Quantas horas no total você gasta sentado durante um dia de fim de semana?]])</f>
        <v>6</v>
      </c>
      <c r="AH103" s="1">
        <f>_2022___Atividade_física__sintomas_de_ansiedade_e_depressão_e_qualidade_de_vida_e[[#This Row],[AFV por semana]]+_2022___Atividade_física__sintomas_de_ansiedade_e_depressão_e_qualidade_de_vida_e[[#This Row],[Média AFM na semana]]</f>
        <v>590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1</v>
      </c>
      <c r="BX103">
        <v>1</v>
      </c>
      <c r="BY103">
        <v>0</v>
      </c>
      <c r="BZ103">
        <v>0</v>
      </c>
      <c r="CA103">
        <v>0</v>
      </c>
      <c r="CB103" s="1">
        <f>SUM(BE103:BV103,_2022___Atividade_física__sintomas_de_ansiedade_e_depressão_e_qualidade_de_vida_e[[#This Row],[18 considerar essa]:[_20]])</f>
        <v>0</v>
      </c>
      <c r="CC103">
        <v>1</v>
      </c>
      <c r="CD103">
        <v>1</v>
      </c>
      <c r="CE103">
        <v>3</v>
      </c>
      <c r="CF103">
        <v>3</v>
      </c>
      <c r="CG103">
        <v>3</v>
      </c>
      <c r="CH103">
        <v>2</v>
      </c>
      <c r="CI103">
        <v>3</v>
      </c>
      <c r="CJ103">
        <v>2</v>
      </c>
      <c r="CK103">
        <v>3</v>
      </c>
      <c r="CL103">
        <v>2</v>
      </c>
      <c r="CM103">
        <v>3</v>
      </c>
      <c r="CN103">
        <v>3</v>
      </c>
      <c r="CO103">
        <v>2</v>
      </c>
      <c r="CP103">
        <v>2</v>
      </c>
      <c r="CQ103">
        <v>2</v>
      </c>
      <c r="CR103">
        <v>2</v>
      </c>
      <c r="CS103">
        <v>2</v>
      </c>
      <c r="CT103">
        <v>2</v>
      </c>
      <c r="CU103">
        <v>2</v>
      </c>
      <c r="CV103">
        <v>1</v>
      </c>
      <c r="CW103">
        <v>2</v>
      </c>
      <c r="CX103">
        <v>1</v>
      </c>
      <c r="CY103">
        <v>1</v>
      </c>
      <c r="CZ103">
        <v>5</v>
      </c>
      <c r="DA103">
        <v>6</v>
      </c>
      <c r="DB103">
        <v>2</v>
      </c>
      <c r="DC103">
        <v>2</v>
      </c>
      <c r="DD103">
        <v>5</v>
      </c>
      <c r="DE103">
        <v>5</v>
      </c>
      <c r="DF103">
        <v>1</v>
      </c>
      <c r="DG103">
        <v>5</v>
      </c>
      <c r="DH103">
        <v>5</v>
      </c>
      <c r="DI103">
        <v>5</v>
      </c>
      <c r="DJ103">
        <v>1</v>
      </c>
      <c r="DK103">
        <v>5</v>
      </c>
      <c r="DL103">
        <v>1</v>
      </c>
      <c r="DM103">
        <f>IF(CC103=1,5,IF(CC103=2,4.4,IF(CC103=3,3.4,IF(CC103=4,2,IF(CC103=5,1,IF(CC103&gt;5,"Inválido",0))))))</f>
        <v>5</v>
      </c>
      <c r="DN103">
        <f>IF(CD103&gt;5,"Inválido",CD103)</f>
        <v>1</v>
      </c>
      <c r="DO103" s="7">
        <f>IF(CE103&gt;3,"Inválido",CE103)</f>
        <v>3</v>
      </c>
      <c r="DP103" s="7">
        <f>IF(CF103&gt;3,"Inválido",CF103)</f>
        <v>3</v>
      </c>
      <c r="DQ103" s="6">
        <f>IF(CG103&gt;3,"Inválido",CG103)</f>
        <v>3</v>
      </c>
      <c r="DR103" s="6">
        <f>IF(CH103&gt;3,"Inválido",CH103)</f>
        <v>2</v>
      </c>
      <c r="DS103" s="6">
        <f>IF(CI103&gt;3,"Inválido",CI103)</f>
        <v>3</v>
      </c>
      <c r="DT103" s="6">
        <f>IF(CJ103&gt;3,"Inválido",CJ103)</f>
        <v>2</v>
      </c>
      <c r="DU103" s="6">
        <f>IF(CK103&gt;3,"Inválido",CK103)</f>
        <v>3</v>
      </c>
      <c r="DV103" s="6">
        <f>IF(CL103&gt;3,"Inválido",CL103)</f>
        <v>2</v>
      </c>
      <c r="DW103" s="6">
        <f>IF(CM103&gt;3,"Inválido",CM103)</f>
        <v>3</v>
      </c>
      <c r="DX103" s="6">
        <f>IF(CN103&gt;3,"Inválido",CN103)</f>
        <v>3</v>
      </c>
      <c r="DY103" s="8">
        <f>IF(CO103&gt;5, "INVALIDO",CO103)</f>
        <v>2</v>
      </c>
      <c r="DZ103" s="8">
        <f>IF(CP103&gt;5, "INVALIDO",CP103)</f>
        <v>2</v>
      </c>
      <c r="EA103" s="8">
        <f>IF(CQ103&gt;5, "INVALIDO",CQ103)</f>
        <v>2</v>
      </c>
      <c r="EB103" s="8">
        <f>IF(CR103&gt;5, "INVALIDO",CR103)</f>
        <v>2</v>
      </c>
      <c r="EC103" s="7">
        <f>IF(CR103&gt;5, "INVALIDO",CR103)</f>
        <v>2</v>
      </c>
      <c r="ED10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3">
        <f>IF(CC103=1,5,IF(CC103=2,4,IF(CC103=3,3,IF(CC103=4,2,IF(CC103=5,1,IF(CC103&gt;5,"Inválido",0))))))</f>
        <v>5</v>
      </c>
      <c r="EG103">
        <f>IF(CW103=1,6,IF(CW103=2,5.4,IF(CW103=3,4.2,IF(CW103=4,3.1,IF(CW103=5,2.2,IF(CW103=6,1,IF(CW103&gt;6,"Inválido",0)))))))</f>
        <v>5.4</v>
      </c>
      <c r="EH103">
        <f>IF(AND(CX103=1,CW103=1),6,IF(AND(CX103=1,CW103&lt;7),5,IF(AND(CX103&gt;1,CW103=1),"Inválido",IF(AND(CX103=2,CW103&lt;7),4,IF(AND(CX103=3,CW103&lt;7),3,IF(AND(CX103=4,CW103&lt;7),2,IF(AND(CX103=5,CW103&lt;7),1,0)))))))</f>
        <v>5</v>
      </c>
      <c r="EI103">
        <f>IF(CV103=1,6,IF(CV103=2,5,IF(CV103=3,3,IF(CV103=4,3,IF(CV103=5,2,IF(CV103=6,1,IF(CV103&gt;6,"iNVÁLIDO",0)))))))</f>
        <v>6</v>
      </c>
      <c r="EJ103" s="7">
        <f>IF(CZ103&gt;6,"Inválido",CZ103)</f>
        <v>5</v>
      </c>
      <c r="EK103" s="7">
        <f>IF(DA103&gt;6,"Inválido",DA103)</f>
        <v>6</v>
      </c>
      <c r="EL103">
        <f>IF(DB103=1,6,IF(DB103=2,5,IF(DB103=3,3,IF(DB103=4,3,IF(DB103=5,2,IF(DB103=6,1,IF(DB103&gt;6,"iNVÁLIDO",0)))))))</f>
        <v>5</v>
      </c>
      <c r="EM103">
        <f>IF(DC103=1,6,IF(DC103=2,5,IF(DC103=3,3,IF(DC103=4,3,IF(DC103=5,2,IF(DC103=6,1,IF(DC103&gt;6,"iNVÁLIDO",0)))))))</f>
        <v>5</v>
      </c>
      <c r="EN103" s="7">
        <f>IF(DD103&gt;6,"Inválido",DD103)</f>
        <v>5</v>
      </c>
      <c r="EO103">
        <f>IF(DE103&gt;6,"Inválido",DE103)</f>
        <v>5</v>
      </c>
      <c r="EP103">
        <f>IF(DF103=1,6,IF(DF103=2,5,IF(DF103=3,3,IF(DF103=4,3,IF(DF103=5,2,IF(DF103=6,1,IF(DF103&gt;6,"iNVÁLIDO",0)))))))</f>
        <v>6</v>
      </c>
      <c r="EQ103" s="7">
        <f>IF(DG103&gt;6,"Inválido",DG103)</f>
        <v>5</v>
      </c>
      <c r="ER103">
        <f>IF(DH103&gt;5,"Inválido",DH103)</f>
        <v>5</v>
      </c>
      <c r="ES103">
        <f>IF(DI103&gt;5,"Inválido",DI103)</f>
        <v>5</v>
      </c>
      <c r="ET103">
        <f>IF(DJ103=1,5,IF(DJ103=2,4,IF(DJ103=3,3,IF(DJ103=4,2,IF(DJ103=5,1,IF(DJ103&gt;5,"Inválido",0))))))</f>
        <v>5</v>
      </c>
      <c r="EU103">
        <f>IF(DK103&gt;5,"Inválido",DK103)</f>
        <v>5</v>
      </c>
      <c r="EV103">
        <f>IF(DL103=1,5,IF(DL103=2,4,IF(DL103=3,3,IF(DL103=4,2,IF(DL103=5,1,IF(DL103&gt;5,"Inválido",0))))))</f>
        <v>5</v>
      </c>
      <c r="EW103" s="7">
        <f>SUM(DO103,DP103,DQ103,DR103,DS103,DT103,DU103,DV103,DW103,DX103)</f>
        <v>27</v>
      </c>
      <c r="EX103" s="7">
        <f>(EW103-10)/20*100</f>
        <v>85</v>
      </c>
      <c r="EY103">
        <f>SUM(DY103,DZ103,EA103,EB103)</f>
        <v>8</v>
      </c>
      <c r="EZ103">
        <f>(_2022___Atividade_física__sintomas_de_ansiedade_e_depressão_e_qualidade_de_vida_e[[#This Row],[Aspecto físico]]-4)/4*100</f>
        <v>100</v>
      </c>
      <c r="FA103">
        <f>SUM(EG103,EH103)</f>
        <v>10.4</v>
      </c>
      <c r="FB103">
        <f>(FA103-2)/10*100</f>
        <v>84.000000000000014</v>
      </c>
      <c r="FC103">
        <f>SUM(DM103,ES103,ET103,EU103,EV103)</f>
        <v>25</v>
      </c>
      <c r="FD103" s="7">
        <f>(FC103-5)/20*100</f>
        <v>100</v>
      </c>
      <c r="FE103">
        <f>SUM(EI103,EM103,EO103,EQ103)</f>
        <v>21</v>
      </c>
      <c r="FF103" s="7">
        <f>(FE103-4)/20*100</f>
        <v>85</v>
      </c>
      <c r="FG103">
        <f>SUM(EF103,ER103)</f>
        <v>10</v>
      </c>
      <c r="FH103">
        <f>(FG103-2)/8*100</f>
        <v>100</v>
      </c>
      <c r="FI103">
        <f>SUM(EC103,ED103,EE103)</f>
        <v>6</v>
      </c>
      <c r="FJ103" s="7">
        <f>(FI103-3)/3*100</f>
        <v>100</v>
      </c>
      <c r="FK103">
        <f>SUM(EJ103,EK103,EL103,EN103,EP103)</f>
        <v>27</v>
      </c>
      <c r="FL103">
        <f>(FK103-5)/25*100</f>
        <v>88</v>
      </c>
      <c r="FM103">
        <f t="shared" si="3"/>
        <v>1</v>
      </c>
      <c r="FN103" s="7">
        <f t="shared" si="4"/>
        <v>92.25</v>
      </c>
      <c r="FO103" s="7">
        <f t="shared" si="5"/>
        <v>93.25</v>
      </c>
    </row>
    <row r="104" spans="1:171" ht="15" thickBot="1" x14ac:dyDescent="0.35">
      <c r="A104" t="s">
        <v>141</v>
      </c>
      <c r="B104" t="s">
        <v>142</v>
      </c>
      <c r="C104" t="s">
        <v>68</v>
      </c>
      <c r="D104" s="5">
        <v>32505</v>
      </c>
      <c r="E104" s="5">
        <v>44682</v>
      </c>
      <c r="F104" s="1">
        <f>DATEDIF(D103,E103,"Y")</f>
        <v>36</v>
      </c>
      <c r="G104">
        <v>2</v>
      </c>
      <c r="H104">
        <v>2</v>
      </c>
      <c r="I104" t="s">
        <v>128</v>
      </c>
      <c r="J104">
        <v>8</v>
      </c>
      <c r="K104">
        <v>2</v>
      </c>
      <c r="L104" t="s">
        <v>100</v>
      </c>
      <c r="M104" s="1">
        <v>1</v>
      </c>
      <c r="N104">
        <v>1</v>
      </c>
      <c r="O104">
        <v>1</v>
      </c>
      <c r="P104">
        <v>1</v>
      </c>
      <c r="Q104" s="16">
        <v>2</v>
      </c>
      <c r="R104">
        <v>2</v>
      </c>
      <c r="S104">
        <v>1</v>
      </c>
      <c r="T104">
        <v>1</v>
      </c>
      <c r="U104" t="s">
        <v>101</v>
      </c>
      <c r="V104">
        <v>5</v>
      </c>
      <c r="W104">
        <v>39</v>
      </c>
      <c r="X10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104">
        <v>5</v>
      </c>
      <c r="Z104">
        <v>39</v>
      </c>
      <c r="AA10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104">
        <v>0</v>
      </c>
      <c r="AC104">
        <v>0</v>
      </c>
      <c r="AD10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4">
        <v>10</v>
      </c>
      <c r="AF104">
        <v>1</v>
      </c>
      <c r="AG104" s="1">
        <f>AVERAGE(_2022___Atividade_física__sintomas_de_ansiedade_e_depressão_e_qualidade_de_vida_e[[#This Row],[a.	Quantas horas no total você gasta sentado durante um dia de semana? ]:[b.	Quantas horas no total você gasta sentado durante um dia de fim de semana?]])</f>
        <v>5.5</v>
      </c>
      <c r="AH104" s="1">
        <f>_2022___Atividade_física__sintomas_de_ansiedade_e_depressão_e_qualidade_de_vida_e[[#This Row],[AFV por semana]]+_2022___Atividade_física__sintomas_de_ansiedade_e_depressão_e_qualidade_de_vida_e[[#This Row],[Média AFM na semana]]</f>
        <v>195</v>
      </c>
      <c r="AI104">
        <v>2</v>
      </c>
      <c r="AJ104">
        <v>2</v>
      </c>
      <c r="AK104">
        <v>0</v>
      </c>
      <c r="AL104">
        <v>2</v>
      </c>
      <c r="AM104">
        <v>3</v>
      </c>
      <c r="AN104">
        <v>2</v>
      </c>
      <c r="AO104">
        <v>1</v>
      </c>
      <c r="AP104">
        <v>0</v>
      </c>
      <c r="AQ104">
        <v>2</v>
      </c>
      <c r="AR104">
        <v>2</v>
      </c>
      <c r="AS104">
        <v>2</v>
      </c>
      <c r="AT104">
        <v>0</v>
      </c>
      <c r="AU104">
        <v>1</v>
      </c>
      <c r="AV104">
        <v>3</v>
      </c>
      <c r="AW104">
        <v>2</v>
      </c>
      <c r="AX104">
        <v>3</v>
      </c>
      <c r="AY104">
        <v>3</v>
      </c>
      <c r="AZ104">
        <v>2</v>
      </c>
      <c r="BA104">
        <v>0</v>
      </c>
      <c r="BB104">
        <v>3</v>
      </c>
      <c r="BC104">
        <v>1</v>
      </c>
      <c r="BD10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36</v>
      </c>
      <c r="BE104">
        <v>1</v>
      </c>
      <c r="BF104">
        <v>3</v>
      </c>
      <c r="BG104">
        <v>1</v>
      </c>
      <c r="BH104">
        <v>1</v>
      </c>
      <c r="BI104">
        <v>1</v>
      </c>
      <c r="BJ104">
        <v>1</v>
      </c>
      <c r="BK104">
        <v>1</v>
      </c>
      <c r="BL104">
        <v>2</v>
      </c>
      <c r="BM104">
        <v>0</v>
      </c>
      <c r="BN104">
        <v>1</v>
      </c>
      <c r="BO104">
        <v>2</v>
      </c>
      <c r="BP104">
        <v>1</v>
      </c>
      <c r="BQ104">
        <v>1</v>
      </c>
      <c r="BR104">
        <v>1</v>
      </c>
      <c r="BS104">
        <v>1</v>
      </c>
      <c r="BT104">
        <v>1</v>
      </c>
      <c r="BU104">
        <v>1</v>
      </c>
      <c r="BV104">
        <v>1</v>
      </c>
      <c r="BW104">
        <v>0</v>
      </c>
      <c r="BX104">
        <v>2</v>
      </c>
      <c r="BY104">
        <f>_2022___Atividade_física__sintomas_de_ansiedade_e_depressão_e_qualidade_de_vida_e[[#This Row],[_18]]</f>
        <v>0</v>
      </c>
      <c r="BZ104">
        <v>1</v>
      </c>
      <c r="CA104">
        <v>0</v>
      </c>
      <c r="CB104" s="1">
        <f>SUM(BE104:BV104,_2022___Atividade_física__sintomas_de_ansiedade_e_depressão_e_qualidade_de_vida_e[[#This Row],[18 considerar essa]:[_20]])</f>
        <v>22</v>
      </c>
      <c r="CC104">
        <v>3</v>
      </c>
      <c r="CD104">
        <v>3</v>
      </c>
      <c r="CE104">
        <v>3</v>
      </c>
      <c r="CF104">
        <v>3</v>
      </c>
      <c r="CG104">
        <v>3</v>
      </c>
      <c r="CH104">
        <v>3</v>
      </c>
      <c r="CI104">
        <v>3</v>
      </c>
      <c r="CJ104">
        <v>3</v>
      </c>
      <c r="CK104">
        <v>3</v>
      </c>
      <c r="CL104">
        <v>3</v>
      </c>
      <c r="CM104">
        <v>3</v>
      </c>
      <c r="CN104">
        <v>3</v>
      </c>
      <c r="CO104">
        <v>2</v>
      </c>
      <c r="CP104">
        <v>2</v>
      </c>
      <c r="CQ104">
        <v>2</v>
      </c>
      <c r="CR104">
        <v>2</v>
      </c>
      <c r="CS104">
        <v>2</v>
      </c>
      <c r="CT104">
        <v>2</v>
      </c>
      <c r="CU104">
        <v>2</v>
      </c>
      <c r="CV104">
        <v>3</v>
      </c>
      <c r="CW104">
        <v>2</v>
      </c>
      <c r="CX104">
        <v>1</v>
      </c>
      <c r="CY104">
        <v>6</v>
      </c>
      <c r="CZ104">
        <v>3</v>
      </c>
      <c r="DA104">
        <v>5</v>
      </c>
      <c r="DB104">
        <v>6</v>
      </c>
      <c r="DC104">
        <v>6</v>
      </c>
      <c r="DD104">
        <v>3</v>
      </c>
      <c r="DE104">
        <v>3</v>
      </c>
      <c r="DF104">
        <v>6</v>
      </c>
      <c r="DG104">
        <v>3</v>
      </c>
      <c r="DH104">
        <v>3</v>
      </c>
      <c r="DI104">
        <v>4</v>
      </c>
      <c r="DJ104">
        <v>4</v>
      </c>
      <c r="DK104">
        <v>4</v>
      </c>
      <c r="DL104">
        <v>4</v>
      </c>
      <c r="DM104">
        <f>IF(CC104=1,5,IF(CC104=2,4.4,IF(CC104=3,3.4,IF(CC104=4,2,IF(CC104=5,1,IF(CC104&gt;5,"Inválido",0))))))</f>
        <v>3.4</v>
      </c>
      <c r="DN104">
        <f>IF(CD104&gt;5,"Inválido",CD104)</f>
        <v>3</v>
      </c>
      <c r="DO104" s="7">
        <f>IF(CE104&gt;3,"Inválido",CE104)</f>
        <v>3</v>
      </c>
      <c r="DP104" s="7">
        <f>IF(CF104&gt;3,"Inválido",CF104)</f>
        <v>3</v>
      </c>
      <c r="DQ104" s="6">
        <f>IF(CG104&gt;3,"Inválido",CG104)</f>
        <v>3</v>
      </c>
      <c r="DR104" s="6">
        <f>IF(CH104&gt;3,"Inválido",CH104)</f>
        <v>3</v>
      </c>
      <c r="DS104" s="6">
        <f>IF(CI104&gt;3,"Inválido",CI104)</f>
        <v>3</v>
      </c>
      <c r="DT104" s="6">
        <f>IF(CJ104&gt;3,"Inválido",CJ104)</f>
        <v>3</v>
      </c>
      <c r="DU104" s="6">
        <f>IF(CK104&gt;3,"Inválido",CK104)</f>
        <v>3</v>
      </c>
      <c r="DV104" s="6">
        <f>IF(CL104&gt;3,"Inválido",CL104)</f>
        <v>3</v>
      </c>
      <c r="DW104" s="6">
        <f>IF(CM104&gt;3,"Inválido",CM104)</f>
        <v>3</v>
      </c>
      <c r="DX104" s="6">
        <f>IF(CN104&gt;3,"Inválido",CN104)</f>
        <v>3</v>
      </c>
      <c r="DY104" s="8">
        <f>IF(CO104&gt;5, "INVALIDO",CO104)</f>
        <v>2</v>
      </c>
      <c r="DZ104" s="8">
        <f>IF(CP104&gt;5, "INVALIDO",CP104)</f>
        <v>2</v>
      </c>
      <c r="EA104" s="8">
        <f>IF(CQ104&gt;5, "INVALIDO",CQ104)</f>
        <v>2</v>
      </c>
      <c r="EB104" s="8">
        <f>IF(CR104&gt;5, "INVALIDO",CR104)</f>
        <v>2</v>
      </c>
      <c r="EC104" s="7">
        <f>IF(CR104&gt;5, "INVALIDO",CR104)</f>
        <v>2</v>
      </c>
      <c r="ED10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4">
        <f>IF(CC104=1,5,IF(CC104=2,4,IF(CC104=3,3,IF(CC104=4,2,IF(CC104=5,1,IF(CC104&gt;5,"Inválido",0))))))</f>
        <v>3</v>
      </c>
      <c r="EG104">
        <f>IF(CW104=1,6,IF(CW104=2,5.4,IF(CW104=3,4.2,IF(CW104=4,3.1,IF(CW104=5,2.2,IF(CW104=6,1,IF(CW104&gt;6,"Inválido",0)))))))</f>
        <v>5.4</v>
      </c>
      <c r="EH104">
        <f>IF(AND(CX104=1,CW104=1),6,IF(AND(CX104=1,CW104&lt;7),5,IF(AND(CX104&gt;1,CW104=1),"Inválido",IF(AND(CX104=2,CW104&lt;7),4,IF(AND(CX104=3,CW104&lt;7),3,IF(AND(CX104=4,CW104&lt;7),2,IF(AND(CX104=5,CW104&lt;7),1,0)))))))</f>
        <v>5</v>
      </c>
      <c r="EI104">
        <f>IF(CV104=1,6,IF(CV104=2,5,IF(CV104=3,3,IF(CV104=4,3,IF(CV104=5,2,IF(CV104=6,1,IF(CV104&gt;6,"iNVÁLIDO",0)))))))</f>
        <v>3</v>
      </c>
      <c r="EJ104" s="7">
        <f>IF(CZ104&gt;6,"Inválido",CZ104)</f>
        <v>3</v>
      </c>
      <c r="EK104" s="7">
        <f>IF(DA104&gt;6,"Inválido",DA104)</f>
        <v>5</v>
      </c>
      <c r="EL104">
        <f>IF(DB104=1,6,IF(DB104=2,5,IF(DB104=3,3,IF(DB104=4,3,IF(DB104=5,2,IF(DB104=6,1,IF(DB104&gt;6,"iNVÁLIDO",0)))))))</f>
        <v>1</v>
      </c>
      <c r="EM104">
        <f>IF(DC104=1,6,IF(DC104=2,5,IF(DC104=3,3,IF(DC104=4,3,IF(DC104=5,2,IF(DC104=6,1,IF(DC104&gt;6,"iNVÁLIDO",0)))))))</f>
        <v>1</v>
      </c>
      <c r="EN104" s="7">
        <f>IF(DD104&gt;6,"Inválido",DD104)</f>
        <v>3</v>
      </c>
      <c r="EO104">
        <f>IF(DE104&gt;6,"Inválido",DE104)</f>
        <v>3</v>
      </c>
      <c r="EP104">
        <f>IF(DF104=1,6,IF(DF104=2,5,IF(DF104=3,3,IF(DF104=4,3,IF(DF104=5,2,IF(DF104=6,1,IF(DF104&gt;6,"iNVÁLIDO",0)))))))</f>
        <v>1</v>
      </c>
      <c r="EQ104" s="7">
        <f>IF(DG104&gt;6,"Inválido",DG104)</f>
        <v>3</v>
      </c>
      <c r="ER104">
        <f>IF(DH104&gt;5,"Inválido",DH104)</f>
        <v>3</v>
      </c>
      <c r="ES104">
        <f>IF(DI104&gt;5,"Inválido",DI104)</f>
        <v>4</v>
      </c>
      <c r="ET104">
        <f>IF(DJ104=1,5,IF(DJ104=2,4,IF(DJ104=3,3,IF(DJ104=4,2,IF(DJ104=5,1,IF(DJ104&gt;5,"Inválido",0))))))</f>
        <v>2</v>
      </c>
      <c r="EU104">
        <f>IF(DK104&gt;5,"Inválido",DK104)</f>
        <v>4</v>
      </c>
      <c r="EV104">
        <f>IF(DL104=1,5,IF(DL104=2,4,IF(DL104=3,3,IF(DL104=4,2,IF(DL104=5,1,IF(DL104&gt;5,"Inválido",0))))))</f>
        <v>2</v>
      </c>
      <c r="EW104" s="7">
        <f>SUM(DO104,DP104,DQ104,DR104,DS104,DT104,DU104,DV104,DW104,DX104)</f>
        <v>30</v>
      </c>
      <c r="EX104" s="7">
        <f>(EW104-10)/20*100</f>
        <v>100</v>
      </c>
      <c r="EY104">
        <f>SUM(DY104,DZ104,EA104,EB104)</f>
        <v>8</v>
      </c>
      <c r="EZ104">
        <f>(_2022___Atividade_física__sintomas_de_ansiedade_e_depressão_e_qualidade_de_vida_e[[#This Row],[Aspecto físico]]-4)/4*100</f>
        <v>100</v>
      </c>
      <c r="FA104">
        <f>SUM(EG104,EH104)</f>
        <v>10.4</v>
      </c>
      <c r="FB104">
        <f>(FA104-2)/10*100</f>
        <v>84.000000000000014</v>
      </c>
      <c r="FC104">
        <f>SUM(DM104,ES104,ET104,EU104,EV104)</f>
        <v>15.4</v>
      </c>
      <c r="FD104" s="7">
        <f>(FC104-5)/20*100</f>
        <v>52</v>
      </c>
      <c r="FE104">
        <f>SUM(EI104,EM104,EO104,EQ104)</f>
        <v>10</v>
      </c>
      <c r="FF104" s="7">
        <f>(FE104-4)/20*100</f>
        <v>30</v>
      </c>
      <c r="FG104">
        <f>SUM(EF104,ER104)</f>
        <v>6</v>
      </c>
      <c r="FH104">
        <f>(FG104-2)/8*100</f>
        <v>50</v>
      </c>
      <c r="FI104">
        <f>SUM(EC104,ED104,EE104)</f>
        <v>6</v>
      </c>
      <c r="FJ104" s="7">
        <f>(FI104-3)/3*100</f>
        <v>100</v>
      </c>
      <c r="FK104">
        <f>SUM(EJ104,EK104,EL104,EN104,EP104)</f>
        <v>13</v>
      </c>
      <c r="FL104">
        <f>(FK104-5)/25*100</f>
        <v>32</v>
      </c>
      <c r="FM104">
        <f t="shared" si="3"/>
        <v>3</v>
      </c>
      <c r="FN104" s="7">
        <f t="shared" si="4"/>
        <v>84</v>
      </c>
      <c r="FO104" s="7">
        <f t="shared" si="5"/>
        <v>53</v>
      </c>
    </row>
    <row r="105" spans="1:171" ht="15" thickBot="1" x14ac:dyDescent="0.35">
      <c r="A105" t="s">
        <v>143</v>
      </c>
      <c r="B105" t="s">
        <v>1090</v>
      </c>
      <c r="C105" t="s">
        <v>68</v>
      </c>
      <c r="D105" s="5">
        <v>28070</v>
      </c>
      <c r="E105" s="5">
        <v>44682</v>
      </c>
      <c r="F105" s="1">
        <f>DATEDIF(D104,E104,"Y")</f>
        <v>33</v>
      </c>
      <c r="G105">
        <v>1</v>
      </c>
      <c r="H105">
        <v>2</v>
      </c>
      <c r="I105" t="s">
        <v>144</v>
      </c>
      <c r="J105">
        <v>12</v>
      </c>
      <c r="K105">
        <v>2</v>
      </c>
      <c r="L105" t="s">
        <v>145</v>
      </c>
      <c r="M105" s="1">
        <v>2</v>
      </c>
      <c r="N105">
        <v>1</v>
      </c>
      <c r="O105">
        <v>3</v>
      </c>
      <c r="P105">
        <v>1</v>
      </c>
      <c r="Q105" s="16">
        <v>2</v>
      </c>
      <c r="R105">
        <v>2</v>
      </c>
      <c r="S105">
        <v>1</v>
      </c>
      <c r="T105">
        <v>2</v>
      </c>
      <c r="U105" t="s">
        <v>86</v>
      </c>
      <c r="V105">
        <v>3</v>
      </c>
      <c r="W105">
        <v>20</v>
      </c>
      <c r="X10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105">
        <v>7</v>
      </c>
      <c r="Z105">
        <v>60</v>
      </c>
      <c r="AA10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05">
        <v>0</v>
      </c>
      <c r="AC105">
        <v>0</v>
      </c>
      <c r="AD10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5">
        <v>4</v>
      </c>
      <c r="AF105">
        <v>4</v>
      </c>
      <c r="AG105" s="1">
        <f>AVERAGE(_2022___Atividade_física__sintomas_de_ansiedade_e_depressão_e_qualidade_de_vida_e[[#This Row],[a.	Quantas horas no total você gasta sentado durante um dia de semana? ]:[b.	Quantas horas no total você gasta sentado durante um dia de fim de semana?]])</f>
        <v>4</v>
      </c>
      <c r="AH105" s="1">
        <f>_2022___Atividade_física__sintomas_de_ansiedade_e_depressão_e_qualidade_de_vida_e[[#This Row],[AFV por semana]]+_2022___Atividade_física__sintomas_de_ansiedade_e_depressão_e_qualidade_de_vida_e[[#This Row],[Média AFM na semana]]</f>
        <v>420</v>
      </c>
      <c r="AI105">
        <v>1</v>
      </c>
      <c r="AJ105">
        <v>1</v>
      </c>
      <c r="AK105">
        <v>0</v>
      </c>
      <c r="AL105">
        <v>0</v>
      </c>
      <c r="AM105">
        <v>1</v>
      </c>
      <c r="AN105">
        <v>1</v>
      </c>
      <c r="AO105">
        <v>1</v>
      </c>
      <c r="AP105">
        <v>1</v>
      </c>
      <c r="AQ105">
        <v>0</v>
      </c>
      <c r="AR105">
        <v>1</v>
      </c>
      <c r="AS105">
        <v>1</v>
      </c>
      <c r="AT105">
        <v>0</v>
      </c>
      <c r="AU105">
        <v>0</v>
      </c>
      <c r="AV105">
        <v>1</v>
      </c>
      <c r="AW105">
        <v>0</v>
      </c>
      <c r="AX105">
        <v>0</v>
      </c>
      <c r="AY105">
        <v>0</v>
      </c>
      <c r="AZ105">
        <v>1</v>
      </c>
      <c r="BA105">
        <v>0</v>
      </c>
      <c r="BB105">
        <v>1</v>
      </c>
      <c r="BC105">
        <v>0</v>
      </c>
      <c r="BD10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105">
        <v>0</v>
      </c>
      <c r="BF105">
        <v>1</v>
      </c>
      <c r="BG105">
        <v>0</v>
      </c>
      <c r="BH105">
        <v>1</v>
      </c>
      <c r="BI105">
        <v>1</v>
      </c>
      <c r="BJ105">
        <v>3</v>
      </c>
      <c r="BK105">
        <v>1</v>
      </c>
      <c r="BL105">
        <v>1</v>
      </c>
      <c r="BM105">
        <v>0</v>
      </c>
      <c r="BN105">
        <v>0</v>
      </c>
      <c r="BO105">
        <v>1</v>
      </c>
      <c r="BP105">
        <v>1</v>
      </c>
      <c r="BQ105">
        <v>1</v>
      </c>
      <c r="BR105">
        <v>0</v>
      </c>
      <c r="BS105">
        <v>0</v>
      </c>
      <c r="BT105">
        <v>0</v>
      </c>
      <c r="BU105">
        <v>1</v>
      </c>
      <c r="BV105">
        <v>0</v>
      </c>
      <c r="BW105">
        <v>0</v>
      </c>
      <c r="BX105">
        <v>2</v>
      </c>
      <c r="BY105">
        <f>_2022___Atividade_física__sintomas_de_ansiedade_e_depressão_e_qualidade_de_vida_e[[#This Row],[_18]]</f>
        <v>0</v>
      </c>
      <c r="BZ105">
        <v>1</v>
      </c>
      <c r="CA105">
        <v>1</v>
      </c>
      <c r="CB105" s="1">
        <f>SUM(BE105:BV105,_2022___Atividade_física__sintomas_de_ansiedade_e_depressão_e_qualidade_de_vida_e[[#This Row],[18 considerar essa]:[_20]])</f>
        <v>14</v>
      </c>
      <c r="CC105">
        <v>3</v>
      </c>
      <c r="CD105">
        <v>3</v>
      </c>
      <c r="CE105">
        <v>2</v>
      </c>
      <c r="CF105">
        <v>2</v>
      </c>
      <c r="CG105">
        <v>2</v>
      </c>
      <c r="CH105">
        <v>2</v>
      </c>
      <c r="CI105">
        <v>3</v>
      </c>
      <c r="CJ105">
        <v>2</v>
      </c>
      <c r="CK105">
        <v>3</v>
      </c>
      <c r="CL105">
        <v>3</v>
      </c>
      <c r="CM105">
        <v>3</v>
      </c>
      <c r="CN105">
        <v>3</v>
      </c>
      <c r="CO105">
        <v>2</v>
      </c>
      <c r="CP105">
        <v>1</v>
      </c>
      <c r="CQ105">
        <v>2</v>
      </c>
      <c r="CR105">
        <v>2</v>
      </c>
      <c r="CS105">
        <v>2</v>
      </c>
      <c r="CT105">
        <v>2</v>
      </c>
      <c r="CU105">
        <v>2</v>
      </c>
      <c r="CV105">
        <v>1</v>
      </c>
      <c r="CW105">
        <v>3</v>
      </c>
      <c r="CX105">
        <v>4</v>
      </c>
      <c r="CY105">
        <v>3</v>
      </c>
      <c r="CZ105">
        <v>5</v>
      </c>
      <c r="DA105">
        <v>5</v>
      </c>
      <c r="DB105">
        <v>4</v>
      </c>
      <c r="DC105">
        <v>4</v>
      </c>
      <c r="DD105">
        <v>4</v>
      </c>
      <c r="DE105">
        <v>4</v>
      </c>
      <c r="DF105">
        <v>3</v>
      </c>
      <c r="DG105">
        <v>3</v>
      </c>
      <c r="DH105">
        <v>3</v>
      </c>
      <c r="DI105">
        <v>3</v>
      </c>
      <c r="DJ105">
        <v>2</v>
      </c>
      <c r="DK105">
        <v>5</v>
      </c>
      <c r="DL105">
        <v>4</v>
      </c>
      <c r="DM105">
        <f>IF(CC105=1,5,IF(CC105=2,4.4,IF(CC105=3,3.4,IF(CC105=4,2,IF(CC105=5,1,IF(CC105&gt;5,"Inválido",0))))))</f>
        <v>3.4</v>
      </c>
      <c r="DN105">
        <f>IF(CD105&gt;5,"Inválido",CD105)</f>
        <v>3</v>
      </c>
      <c r="DO105" s="7">
        <f>IF(CE105&gt;3,"Inválido",CE105)</f>
        <v>2</v>
      </c>
      <c r="DP105" s="7">
        <f>IF(CF105&gt;3,"Inválido",CF105)</f>
        <v>2</v>
      </c>
      <c r="DQ105" s="6">
        <f>IF(CG105&gt;3,"Inválido",CG105)</f>
        <v>2</v>
      </c>
      <c r="DR105" s="6">
        <f>IF(CH105&gt;3,"Inválido",CH105)</f>
        <v>2</v>
      </c>
      <c r="DS105" s="6">
        <f>IF(CI105&gt;3,"Inválido",CI105)</f>
        <v>3</v>
      </c>
      <c r="DT105" s="6">
        <f>IF(CJ105&gt;3,"Inválido",CJ105)</f>
        <v>2</v>
      </c>
      <c r="DU105" s="6">
        <f>IF(CK105&gt;3,"Inválido",CK105)</f>
        <v>3</v>
      </c>
      <c r="DV105" s="6">
        <f>IF(CL105&gt;3,"Inválido",CL105)</f>
        <v>3</v>
      </c>
      <c r="DW105" s="6">
        <f>IF(CM105&gt;3,"Inválido",CM105)</f>
        <v>3</v>
      </c>
      <c r="DX105" s="6">
        <f>IF(CN105&gt;3,"Inválido",CN105)</f>
        <v>3</v>
      </c>
      <c r="DY105" s="8">
        <f>IF(CO105&gt;5, "INVALIDO",CO105)</f>
        <v>2</v>
      </c>
      <c r="DZ105" s="8">
        <f>IF(CP105&gt;5, "INVALIDO",CP105)</f>
        <v>1</v>
      </c>
      <c r="EA105" s="8">
        <f>IF(CQ105&gt;5, "INVALIDO",CQ105)</f>
        <v>2</v>
      </c>
      <c r="EB105" s="8">
        <f>IF(CR105&gt;5, "INVALIDO",CR105)</f>
        <v>2</v>
      </c>
      <c r="EC105" s="7">
        <f>IF(CR105&gt;5, "INVALIDO",CR105)</f>
        <v>2</v>
      </c>
      <c r="ED10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5">
        <f>IF(CC105=1,5,IF(CC105=2,4,IF(CC105=3,3,IF(CC105=4,2,IF(CC105=5,1,IF(CC105&gt;5,"Inválido",0))))))</f>
        <v>3</v>
      </c>
      <c r="EG105">
        <f>IF(CW105=1,6,IF(CW105=2,5.4,IF(CW105=3,4.2,IF(CW105=4,3.1,IF(CW105=5,2.2,IF(CW105=6,1,IF(CW105&gt;6,"Inválido",0)))))))</f>
        <v>4.2</v>
      </c>
      <c r="EH105">
        <f>IF(AND(CX105=1,CW105=1),6,IF(AND(CX105=1,CW105&lt;7),5,IF(AND(CX105&gt;1,CW105=1),"Inválido",IF(AND(CX105=2,CW105&lt;7),4,IF(AND(CX105=3,CW105&lt;7),3,IF(AND(CX105=4,CW105&lt;7),2,IF(AND(CX105=5,CW105&lt;7),1,0)))))))</f>
        <v>2</v>
      </c>
      <c r="EI105">
        <f>IF(CV105=1,6,IF(CV105=2,5,IF(CV105=3,3,IF(CV105=4,3,IF(CV105=5,2,IF(CV105=6,1,IF(CV105&gt;6,"iNVÁLIDO",0)))))))</f>
        <v>6</v>
      </c>
      <c r="EJ105" s="7">
        <f>IF(CZ105&gt;6,"Inválido",CZ105)</f>
        <v>5</v>
      </c>
      <c r="EK105" s="7">
        <f>IF(DA105&gt;6,"Inválido",DA105)</f>
        <v>5</v>
      </c>
      <c r="EL105">
        <f>IF(DB105=1,6,IF(DB105=2,5,IF(DB105=3,3,IF(DB105=4,3,IF(DB105=5,2,IF(DB105=6,1,IF(DB105&gt;6,"iNVÁLIDO",0)))))))</f>
        <v>3</v>
      </c>
      <c r="EM105">
        <f>IF(DC105=1,6,IF(DC105=2,5,IF(DC105=3,3,IF(DC105=4,3,IF(DC105=5,2,IF(DC105=6,1,IF(DC105&gt;6,"iNVÁLIDO",0)))))))</f>
        <v>3</v>
      </c>
      <c r="EN105" s="7">
        <f>IF(DD105&gt;6,"Inválido",DD105)</f>
        <v>4</v>
      </c>
      <c r="EO105">
        <f>IF(DE105&gt;6,"Inválido",DE105)</f>
        <v>4</v>
      </c>
      <c r="EP105">
        <f>IF(DF105=1,6,IF(DF105=2,5,IF(DF105=3,3,IF(DF105=4,3,IF(DF105=5,2,IF(DF105=6,1,IF(DF105&gt;6,"iNVÁLIDO",0)))))))</f>
        <v>3</v>
      </c>
      <c r="EQ105" s="7">
        <f>IF(DG105&gt;6,"Inválido",DG105)</f>
        <v>3</v>
      </c>
      <c r="ER105">
        <f>IF(DH105&gt;5,"Inválido",DH105)</f>
        <v>3</v>
      </c>
      <c r="ES105">
        <f>IF(DI105&gt;5,"Inválido",DI105)</f>
        <v>3</v>
      </c>
      <c r="ET105">
        <f>IF(DJ105=1,5,IF(DJ105=2,4,IF(DJ105=3,3,IF(DJ105=4,2,IF(DJ105=5,1,IF(DJ105&gt;5,"Inválido",0))))))</f>
        <v>4</v>
      </c>
      <c r="EU105">
        <f>IF(DK105&gt;5,"Inválido",DK105)</f>
        <v>5</v>
      </c>
      <c r="EV105">
        <f>IF(DL105=1,5,IF(DL105=2,4,IF(DL105=3,3,IF(DL105=4,2,IF(DL105=5,1,IF(DL105&gt;5,"Inválido",0))))))</f>
        <v>2</v>
      </c>
      <c r="EW105" s="7">
        <f>SUM(DO105,DP105,DQ105,DR105,DS105,DT105,DU105,DV105,DW105,DX105)</f>
        <v>25</v>
      </c>
      <c r="EX105" s="7">
        <f>(EW105-10)/20*100</f>
        <v>75</v>
      </c>
      <c r="EY105">
        <f>SUM(DY105,DZ105,EA105,EB105)</f>
        <v>7</v>
      </c>
      <c r="EZ105">
        <f>(_2022___Atividade_física__sintomas_de_ansiedade_e_depressão_e_qualidade_de_vida_e[[#This Row],[Aspecto físico]]-4)/4*100</f>
        <v>75</v>
      </c>
      <c r="FA105">
        <f>SUM(EG105,EH105)</f>
        <v>6.2</v>
      </c>
      <c r="FB105">
        <f>(FA105-2)/10*100</f>
        <v>42.000000000000007</v>
      </c>
      <c r="FC105">
        <f>SUM(DM105,ES105,ET105,EU105,EV105)</f>
        <v>17.399999999999999</v>
      </c>
      <c r="FD105" s="7">
        <f>(FC105-5)/20*100</f>
        <v>61.999999999999986</v>
      </c>
      <c r="FE105">
        <f>SUM(EI105,EM105,EO105,EQ105)</f>
        <v>16</v>
      </c>
      <c r="FF105" s="7">
        <f>(FE105-4)/20*100</f>
        <v>60</v>
      </c>
      <c r="FG105">
        <f>SUM(EF105,ER105)</f>
        <v>6</v>
      </c>
      <c r="FH105">
        <f>(FG105-2)/8*100</f>
        <v>50</v>
      </c>
      <c r="FI105">
        <f>SUM(EC105,ED105,EE105)</f>
        <v>6</v>
      </c>
      <c r="FJ105" s="7">
        <f>(FI105-3)/3*100</f>
        <v>100</v>
      </c>
      <c r="FK105">
        <f>SUM(EJ105,EK105,EL105,EN105,EP105)</f>
        <v>20</v>
      </c>
      <c r="FL105">
        <f>(FK105-5)/25*100</f>
        <v>60</v>
      </c>
      <c r="FM105">
        <f t="shared" si="3"/>
        <v>3</v>
      </c>
      <c r="FN105" s="7">
        <f t="shared" si="4"/>
        <v>63.5</v>
      </c>
      <c r="FO105" s="7">
        <f t="shared" si="5"/>
        <v>67.5</v>
      </c>
    </row>
    <row r="106" spans="1:171" ht="15" thickBot="1" x14ac:dyDescent="0.35">
      <c r="A106" t="s">
        <v>148</v>
      </c>
      <c r="B106" t="s">
        <v>149</v>
      </c>
      <c r="C106" t="s">
        <v>68</v>
      </c>
      <c r="D106" s="5">
        <v>36710</v>
      </c>
      <c r="E106" s="5">
        <v>44682</v>
      </c>
      <c r="F106" s="1">
        <f>DATEDIF(D105,E105,"Y")</f>
        <v>45</v>
      </c>
      <c r="G106">
        <v>2</v>
      </c>
      <c r="H106">
        <v>1</v>
      </c>
      <c r="I106" t="s">
        <v>150</v>
      </c>
      <c r="J106">
        <v>2</v>
      </c>
      <c r="K106">
        <v>2</v>
      </c>
      <c r="L106" t="s">
        <v>100</v>
      </c>
      <c r="M106" s="1">
        <v>1</v>
      </c>
      <c r="N106">
        <v>2</v>
      </c>
      <c r="O106">
        <v>3</v>
      </c>
      <c r="P106">
        <v>1</v>
      </c>
      <c r="Q106" s="16">
        <v>2</v>
      </c>
      <c r="R106">
        <v>2</v>
      </c>
      <c r="S106">
        <v>2</v>
      </c>
      <c r="T106">
        <v>2</v>
      </c>
      <c r="U106" t="s">
        <v>86</v>
      </c>
      <c r="V106">
        <v>4</v>
      </c>
      <c r="W106">
        <v>29</v>
      </c>
      <c r="X10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116</v>
      </c>
      <c r="Y106">
        <v>0</v>
      </c>
      <c r="Z106">
        <v>0</v>
      </c>
      <c r="AA10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6">
        <v>0</v>
      </c>
      <c r="AC106">
        <v>0</v>
      </c>
      <c r="AD10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6">
        <v>7</v>
      </c>
      <c r="AF106">
        <v>6</v>
      </c>
      <c r="AG106" s="1">
        <f>AVERAGE(_2022___Atividade_física__sintomas_de_ansiedade_e_depressão_e_qualidade_de_vida_e[[#This Row],[a.	Quantas horas no total você gasta sentado durante um dia de semana? ]:[b.	Quantas horas no total você gasta sentado durante um dia de fim de semana?]])</f>
        <v>6.5</v>
      </c>
      <c r="AH106" s="1">
        <f>_2022___Atividade_física__sintomas_de_ansiedade_e_depressão_e_qualidade_de_vida_e[[#This Row],[AFV por semana]]+_2022___Atividade_física__sintomas_de_ansiedade_e_depressão_e_qualidade_de_vida_e[[#This Row],[Média AFM na semana]]</f>
        <v>0</v>
      </c>
      <c r="AI106">
        <v>1</v>
      </c>
      <c r="AJ106">
        <v>1</v>
      </c>
      <c r="AK106">
        <v>2</v>
      </c>
      <c r="AL106">
        <v>2</v>
      </c>
      <c r="AM106">
        <v>3</v>
      </c>
      <c r="AN106">
        <v>3</v>
      </c>
      <c r="AO106">
        <v>3</v>
      </c>
      <c r="AP106">
        <v>2</v>
      </c>
      <c r="AQ106">
        <v>1</v>
      </c>
      <c r="AR106">
        <v>3</v>
      </c>
      <c r="AS106">
        <v>2</v>
      </c>
      <c r="AT106">
        <v>1</v>
      </c>
      <c r="AU106">
        <v>1</v>
      </c>
      <c r="AV106">
        <v>2</v>
      </c>
      <c r="AW106">
        <v>1</v>
      </c>
      <c r="AX106">
        <v>0</v>
      </c>
      <c r="AY106">
        <v>0</v>
      </c>
      <c r="AZ106">
        <v>2</v>
      </c>
      <c r="BA106">
        <v>0</v>
      </c>
      <c r="BB106">
        <v>0</v>
      </c>
      <c r="BC106">
        <v>0</v>
      </c>
      <c r="BD10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106">
        <v>2</v>
      </c>
      <c r="BF106">
        <v>2</v>
      </c>
      <c r="BG106">
        <v>2</v>
      </c>
      <c r="BH106">
        <v>3</v>
      </c>
      <c r="BI106">
        <v>0</v>
      </c>
      <c r="BJ106">
        <v>0</v>
      </c>
      <c r="BK106">
        <v>1</v>
      </c>
      <c r="BL106">
        <v>2</v>
      </c>
      <c r="BM106">
        <v>1</v>
      </c>
      <c r="BN106">
        <v>3</v>
      </c>
      <c r="BO106">
        <v>1</v>
      </c>
      <c r="BP106">
        <v>2</v>
      </c>
      <c r="BQ106">
        <v>2</v>
      </c>
      <c r="BR106">
        <v>3</v>
      </c>
      <c r="BS106">
        <v>1</v>
      </c>
      <c r="BT106">
        <v>0</v>
      </c>
      <c r="BU106">
        <v>1</v>
      </c>
      <c r="BV106">
        <v>0</v>
      </c>
      <c r="BW106">
        <v>0</v>
      </c>
      <c r="BX106">
        <v>2</v>
      </c>
      <c r="BY106">
        <f>_2022___Atividade_física__sintomas_de_ansiedade_e_depressão_e_qualidade_de_vida_e[[#This Row],[_18]]</f>
        <v>0</v>
      </c>
      <c r="BZ106">
        <v>0</v>
      </c>
      <c r="CA106">
        <v>3</v>
      </c>
      <c r="CB106" s="1">
        <f>SUM(BE106:BV106,_2022___Atividade_física__sintomas_de_ansiedade_e_depressão_e_qualidade_de_vida_e[[#This Row],[18 considerar essa]:[_20]])</f>
        <v>29</v>
      </c>
      <c r="CC106">
        <v>3</v>
      </c>
      <c r="CD106">
        <v>3</v>
      </c>
      <c r="CE106">
        <v>2</v>
      </c>
      <c r="CF106">
        <v>3</v>
      </c>
      <c r="CG106">
        <v>2</v>
      </c>
      <c r="CH106">
        <v>2</v>
      </c>
      <c r="CI106">
        <v>3</v>
      </c>
      <c r="CJ106">
        <v>3</v>
      </c>
      <c r="CK106">
        <v>3</v>
      </c>
      <c r="CL106">
        <v>3</v>
      </c>
      <c r="CM106">
        <v>3</v>
      </c>
      <c r="CN106">
        <v>3</v>
      </c>
      <c r="CO106">
        <v>2</v>
      </c>
      <c r="CP106">
        <v>1</v>
      </c>
      <c r="CQ106">
        <v>1</v>
      </c>
      <c r="CR106">
        <v>1</v>
      </c>
      <c r="CS106">
        <v>1</v>
      </c>
      <c r="CT106">
        <v>1</v>
      </c>
      <c r="CU106">
        <v>2</v>
      </c>
      <c r="CV106">
        <v>4</v>
      </c>
      <c r="CW106">
        <v>3</v>
      </c>
      <c r="CX106">
        <v>3</v>
      </c>
      <c r="CY106">
        <v>4</v>
      </c>
      <c r="CZ106">
        <v>3</v>
      </c>
      <c r="DA106">
        <v>3</v>
      </c>
      <c r="DB106">
        <v>5</v>
      </c>
      <c r="DC106">
        <v>5</v>
      </c>
      <c r="DD106">
        <v>3</v>
      </c>
      <c r="DE106">
        <v>5</v>
      </c>
      <c r="DF106">
        <v>5</v>
      </c>
      <c r="DG106">
        <v>3</v>
      </c>
      <c r="DH106">
        <v>1</v>
      </c>
      <c r="DI106">
        <v>2</v>
      </c>
      <c r="DJ106">
        <v>5</v>
      </c>
      <c r="DK106">
        <v>2</v>
      </c>
      <c r="DL106">
        <v>4</v>
      </c>
      <c r="DM106">
        <f>IF(CC106=1,5,IF(CC106=2,4.4,IF(CC106=3,3.4,IF(CC106=4,2,IF(CC106=5,1,IF(CC106&gt;5,"Inválido",0))))))</f>
        <v>3.4</v>
      </c>
      <c r="DN106">
        <f>IF(CD106&gt;5,"Inválido",CD106)</f>
        <v>3</v>
      </c>
      <c r="DO106" s="7">
        <f>IF(CE106&gt;3,"Inválido",CE106)</f>
        <v>2</v>
      </c>
      <c r="DP106" s="7">
        <f>IF(CF106&gt;3,"Inválido",CF106)</f>
        <v>3</v>
      </c>
      <c r="DQ106" s="6">
        <f>IF(CG106&gt;3,"Inválido",CG106)</f>
        <v>2</v>
      </c>
      <c r="DR106" s="6">
        <f>IF(CH106&gt;3,"Inválido",CH106)</f>
        <v>2</v>
      </c>
      <c r="DS106" s="6">
        <f>IF(CI106&gt;3,"Inválido",CI106)</f>
        <v>3</v>
      </c>
      <c r="DT106" s="6">
        <f>IF(CJ106&gt;3,"Inválido",CJ106)</f>
        <v>3</v>
      </c>
      <c r="DU106" s="6">
        <f>IF(CK106&gt;3,"Inválido",CK106)</f>
        <v>3</v>
      </c>
      <c r="DV106" s="6">
        <f>IF(CL106&gt;3,"Inválido",CL106)</f>
        <v>3</v>
      </c>
      <c r="DW106" s="6">
        <f>IF(CM106&gt;3,"Inválido",CM106)</f>
        <v>3</v>
      </c>
      <c r="DX106" s="6">
        <f>IF(CN106&gt;3,"Inválido",CN106)</f>
        <v>3</v>
      </c>
      <c r="DY106" s="8">
        <f>IF(CO106&gt;5, "INVALIDO",CO106)</f>
        <v>2</v>
      </c>
      <c r="DZ106" s="8">
        <f>IF(CP106&gt;5, "INVALIDO",CP106)</f>
        <v>1</v>
      </c>
      <c r="EA106" s="8">
        <f>IF(CQ106&gt;5, "INVALIDO",CQ106)</f>
        <v>1</v>
      </c>
      <c r="EB106" s="8">
        <f>IF(CR106&gt;5, "INVALIDO",CR106)</f>
        <v>1</v>
      </c>
      <c r="EC106" s="7">
        <f>IF(CR106&gt;5, "INVALIDO",CR106)</f>
        <v>1</v>
      </c>
      <c r="ED10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0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6">
        <f>IF(CC106=1,5,IF(CC106=2,4,IF(CC106=3,3,IF(CC106=4,2,IF(CC106=5,1,IF(CC106&gt;5,"Inválido",0))))))</f>
        <v>3</v>
      </c>
      <c r="EG106">
        <f>IF(CW106=1,6,IF(CW106=2,5.4,IF(CW106=3,4.2,IF(CW106=4,3.1,IF(CW106=5,2.2,IF(CW106=6,1,IF(CW106&gt;6,"Inválido",0)))))))</f>
        <v>4.2</v>
      </c>
      <c r="EH106">
        <f>IF(AND(CX106=1,CW106=1),6,IF(AND(CX106=1,CW106&lt;7),5,IF(AND(CX106&gt;1,CW106=1),"Inválido",IF(AND(CX106=2,CW106&lt;7),4,IF(AND(CX106=3,CW106&lt;7),3,IF(AND(CX106=4,CW106&lt;7),2,IF(AND(CX106=5,CW106&lt;7),1,0)))))))</f>
        <v>3</v>
      </c>
      <c r="EI106">
        <f>IF(CV106=1,6,IF(CV106=2,5,IF(CV106=3,3,IF(CV106=4,3,IF(CV106=5,2,IF(CV106=6,1,IF(CV106&gt;6,"iNVÁLIDO",0)))))))</f>
        <v>3</v>
      </c>
      <c r="EJ106" s="7">
        <f>IF(CZ106&gt;6,"Inválido",CZ106)</f>
        <v>3</v>
      </c>
      <c r="EK106" s="7">
        <f>IF(DA106&gt;6,"Inválido",DA106)</f>
        <v>3</v>
      </c>
      <c r="EL106">
        <f>IF(DB106=1,6,IF(DB106=2,5,IF(DB106=3,3,IF(DB106=4,3,IF(DB106=5,2,IF(DB106=6,1,IF(DB106&gt;6,"iNVÁLIDO",0)))))))</f>
        <v>2</v>
      </c>
      <c r="EM106">
        <f>IF(DC106=1,6,IF(DC106=2,5,IF(DC106=3,3,IF(DC106=4,3,IF(DC106=5,2,IF(DC106=6,1,IF(DC106&gt;6,"iNVÁLIDO",0)))))))</f>
        <v>2</v>
      </c>
      <c r="EN106" s="7">
        <f>IF(DD106&gt;6,"Inválido",DD106)</f>
        <v>3</v>
      </c>
      <c r="EO106">
        <f>IF(DE106&gt;6,"Inválido",DE106)</f>
        <v>5</v>
      </c>
      <c r="EP106">
        <f>IF(DF106=1,6,IF(DF106=2,5,IF(DF106=3,3,IF(DF106=4,3,IF(DF106=5,2,IF(DF106=6,1,IF(DF106&gt;6,"iNVÁLIDO",0)))))))</f>
        <v>2</v>
      </c>
      <c r="EQ106" s="7">
        <f>IF(DG106&gt;6,"Inválido",DG106)</f>
        <v>3</v>
      </c>
      <c r="ER106">
        <f>IF(DH106&gt;5,"Inválido",DH106)</f>
        <v>1</v>
      </c>
      <c r="ES106">
        <f>IF(DI106&gt;5,"Inválido",DI106)</f>
        <v>2</v>
      </c>
      <c r="ET106">
        <f>IF(DJ106=1,5,IF(DJ106=2,4,IF(DJ106=3,3,IF(DJ106=4,2,IF(DJ106=5,1,IF(DJ106&gt;5,"Inválido",0))))))</f>
        <v>1</v>
      </c>
      <c r="EU106">
        <f>IF(DK106&gt;5,"Inválido",DK106)</f>
        <v>2</v>
      </c>
      <c r="EV106">
        <f>IF(DL106=1,5,IF(DL106=2,4,IF(DL106=3,3,IF(DL106=4,2,IF(DL106=5,1,IF(DL106&gt;5,"Inválido",0))))))</f>
        <v>2</v>
      </c>
      <c r="EW106" s="7">
        <f>SUM(DO106,DP106,DQ106,DR106,DS106,DT106,DU106,DV106,DW106,DX106)</f>
        <v>27</v>
      </c>
      <c r="EX106" s="7">
        <f>(EW106-10)/20*100</f>
        <v>85</v>
      </c>
      <c r="EY106">
        <f>SUM(DY106,DZ106,EA106,EB106)</f>
        <v>5</v>
      </c>
      <c r="EZ106">
        <f>(_2022___Atividade_física__sintomas_de_ansiedade_e_depressão_e_qualidade_de_vida_e[[#This Row],[Aspecto físico]]-4)/4*100</f>
        <v>25</v>
      </c>
      <c r="FA106">
        <f>SUM(EG106,EH106)</f>
        <v>7.2</v>
      </c>
      <c r="FB106">
        <f>(FA106-2)/10*100</f>
        <v>52</v>
      </c>
      <c r="FC106">
        <f>SUM(DM106,ES106,ET106,EU106,EV106)</f>
        <v>10.4</v>
      </c>
      <c r="FD106" s="7">
        <f>(FC106-5)/20*100</f>
        <v>27</v>
      </c>
      <c r="FE106">
        <f>SUM(EI106,EM106,EO106,EQ106)</f>
        <v>13</v>
      </c>
      <c r="FF106" s="7">
        <f>(FE106-4)/20*100</f>
        <v>45</v>
      </c>
      <c r="FG106">
        <f>SUM(EF106,ER106)</f>
        <v>4</v>
      </c>
      <c r="FH106">
        <f>(FG106-2)/8*100</f>
        <v>25</v>
      </c>
      <c r="FI106">
        <f>SUM(EC106,ED106,EE106)</f>
        <v>4</v>
      </c>
      <c r="FJ106" s="7">
        <f>(FI106-3)/3*100</f>
        <v>33.333333333333329</v>
      </c>
      <c r="FK106">
        <f>SUM(EJ106,EK106,EL106,EN106,EP106)</f>
        <v>13</v>
      </c>
      <c r="FL106">
        <f>(FK106-5)/25*100</f>
        <v>32</v>
      </c>
      <c r="FM106">
        <f t="shared" si="3"/>
        <v>3</v>
      </c>
      <c r="FN106" s="7">
        <f t="shared" si="4"/>
        <v>47.25</v>
      </c>
      <c r="FO106" s="7">
        <f t="shared" si="5"/>
        <v>33.833333333333329</v>
      </c>
    </row>
    <row r="107" spans="1:171" ht="15" thickBot="1" x14ac:dyDescent="0.35">
      <c r="A107" t="s">
        <v>151</v>
      </c>
      <c r="B107" t="s">
        <v>152</v>
      </c>
      <c r="C107" t="s">
        <v>68</v>
      </c>
      <c r="D107" s="5">
        <v>35197</v>
      </c>
      <c r="E107" s="5">
        <v>44682</v>
      </c>
      <c r="F107" s="1">
        <f>DATEDIF(D106,E106,"Y")</f>
        <v>21</v>
      </c>
      <c r="G107">
        <v>2</v>
      </c>
      <c r="H107">
        <v>1</v>
      </c>
      <c r="I107" t="s">
        <v>125</v>
      </c>
      <c r="J107">
        <v>7</v>
      </c>
      <c r="K107">
        <v>2</v>
      </c>
      <c r="L107" t="s">
        <v>100</v>
      </c>
      <c r="M107" s="1">
        <v>1</v>
      </c>
      <c r="N107">
        <v>2</v>
      </c>
      <c r="O107">
        <v>1</v>
      </c>
      <c r="P107">
        <v>1</v>
      </c>
      <c r="Q107" s="16">
        <v>2</v>
      </c>
      <c r="R107">
        <v>1</v>
      </c>
      <c r="S107">
        <v>2</v>
      </c>
      <c r="T107">
        <v>2</v>
      </c>
      <c r="U107" t="s">
        <v>86</v>
      </c>
      <c r="V107">
        <v>7</v>
      </c>
      <c r="W107">
        <v>59</v>
      </c>
      <c r="X10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413</v>
      </c>
      <c r="Y107">
        <v>0</v>
      </c>
      <c r="Z107">
        <v>0</v>
      </c>
      <c r="AA10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7">
        <v>1</v>
      </c>
      <c r="AC107">
        <v>60</v>
      </c>
      <c r="AD10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107">
        <v>8</v>
      </c>
      <c r="AF107">
        <v>4</v>
      </c>
      <c r="AG107" s="1">
        <f>AVERAGE(_2022___Atividade_física__sintomas_de_ansiedade_e_depressão_e_qualidade_de_vida_e[[#This Row],[a.	Quantas horas no total você gasta sentado durante um dia de semana? ]:[b.	Quantas horas no total você gasta sentado durante um dia de fim de semana?]])</f>
        <v>6</v>
      </c>
      <c r="AH107" s="1">
        <f>_2022___Atividade_física__sintomas_de_ansiedade_e_depressão_e_qualidade_de_vida_e[[#This Row],[AFV por semana]]+_2022___Atividade_física__sintomas_de_ansiedade_e_depressão_e_qualidade_de_vida_e[[#This Row],[Média AFM na semana]]</f>
        <v>60</v>
      </c>
      <c r="AI107">
        <v>0</v>
      </c>
      <c r="AJ107">
        <v>0</v>
      </c>
      <c r="AK107">
        <v>0</v>
      </c>
      <c r="AL107">
        <v>2</v>
      </c>
      <c r="AM107">
        <v>2</v>
      </c>
      <c r="AN107">
        <v>2</v>
      </c>
      <c r="AO107">
        <v>1</v>
      </c>
      <c r="AP107">
        <v>0</v>
      </c>
      <c r="AQ107">
        <v>2</v>
      </c>
      <c r="AR107">
        <v>2</v>
      </c>
      <c r="AS107">
        <v>2</v>
      </c>
      <c r="AT107">
        <v>0</v>
      </c>
      <c r="AU107">
        <v>0</v>
      </c>
      <c r="AV107">
        <v>2</v>
      </c>
      <c r="AW107">
        <v>2</v>
      </c>
      <c r="AX107">
        <v>0</v>
      </c>
      <c r="AY107">
        <v>2</v>
      </c>
      <c r="AZ107">
        <v>1</v>
      </c>
      <c r="BA107">
        <v>1</v>
      </c>
      <c r="BB107">
        <v>1</v>
      </c>
      <c r="BC107">
        <v>0</v>
      </c>
      <c r="BD10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107">
        <v>1</v>
      </c>
      <c r="BF107">
        <v>1</v>
      </c>
      <c r="BG107">
        <v>1</v>
      </c>
      <c r="BH107">
        <v>1</v>
      </c>
      <c r="BI107">
        <v>1</v>
      </c>
      <c r="BJ107">
        <v>0</v>
      </c>
      <c r="BK107">
        <v>1</v>
      </c>
      <c r="BL107">
        <v>2</v>
      </c>
      <c r="BM107">
        <v>0</v>
      </c>
      <c r="BN107">
        <v>0</v>
      </c>
      <c r="BO107">
        <v>2</v>
      </c>
      <c r="BP107">
        <v>1</v>
      </c>
      <c r="BQ107">
        <v>1</v>
      </c>
      <c r="BR107">
        <v>1</v>
      </c>
      <c r="BS107">
        <v>2</v>
      </c>
      <c r="BT107">
        <v>1</v>
      </c>
      <c r="BU107">
        <v>2</v>
      </c>
      <c r="BV107">
        <v>0</v>
      </c>
      <c r="BW107">
        <v>1</v>
      </c>
      <c r="BX107">
        <v>2</v>
      </c>
      <c r="BY107">
        <f>_2022___Atividade_física__sintomas_de_ansiedade_e_depressão_e_qualidade_de_vida_e[[#This Row],[_18]]</f>
        <v>1</v>
      </c>
      <c r="BZ107">
        <v>0</v>
      </c>
      <c r="CA107">
        <v>0</v>
      </c>
      <c r="CB107" s="1">
        <f>SUM(BE107:BV107,_2022___Atividade_física__sintomas_de_ansiedade_e_depressão_e_qualidade_de_vida_e[[#This Row],[18 considerar essa]:[_20]])</f>
        <v>19</v>
      </c>
      <c r="CC107">
        <v>2</v>
      </c>
      <c r="CD107">
        <v>3</v>
      </c>
      <c r="CE107">
        <v>2</v>
      </c>
      <c r="CF107">
        <v>3</v>
      </c>
      <c r="CG107">
        <v>3</v>
      </c>
      <c r="CH107">
        <v>3</v>
      </c>
      <c r="CI107">
        <v>3</v>
      </c>
      <c r="CJ107">
        <v>3</v>
      </c>
      <c r="CK107">
        <v>3</v>
      </c>
      <c r="CL107">
        <v>3</v>
      </c>
      <c r="CM107">
        <v>3</v>
      </c>
      <c r="CN107">
        <v>3</v>
      </c>
      <c r="CO107">
        <v>2</v>
      </c>
      <c r="CP107">
        <v>2</v>
      </c>
      <c r="CQ107">
        <v>2</v>
      </c>
      <c r="CR107">
        <v>2</v>
      </c>
      <c r="CS107">
        <v>2</v>
      </c>
      <c r="CT107">
        <v>2</v>
      </c>
      <c r="CU107">
        <v>2</v>
      </c>
      <c r="CV107">
        <v>2</v>
      </c>
      <c r="CW107">
        <v>5</v>
      </c>
      <c r="CX107">
        <v>3</v>
      </c>
      <c r="CY107">
        <v>5</v>
      </c>
      <c r="CZ107">
        <v>2</v>
      </c>
      <c r="DA107">
        <v>3</v>
      </c>
      <c r="DB107">
        <v>5</v>
      </c>
      <c r="DC107">
        <v>6</v>
      </c>
      <c r="DD107">
        <v>3</v>
      </c>
      <c r="DE107">
        <v>3</v>
      </c>
      <c r="DF107">
        <v>5</v>
      </c>
      <c r="DG107">
        <v>1</v>
      </c>
      <c r="DH107">
        <v>5</v>
      </c>
      <c r="DI107">
        <v>5</v>
      </c>
      <c r="DJ107">
        <v>2</v>
      </c>
      <c r="DK107">
        <v>5</v>
      </c>
      <c r="DL107">
        <v>1</v>
      </c>
      <c r="DM107">
        <f>IF(CC107=1,5,IF(CC107=2,4.4,IF(CC107=3,3.4,IF(CC107=4,2,IF(CC107=5,1,IF(CC107&gt;5,"Inválido",0))))))</f>
        <v>4.4000000000000004</v>
      </c>
      <c r="DN107">
        <f>IF(CD107&gt;5,"Inválido",CD107)</f>
        <v>3</v>
      </c>
      <c r="DO107" s="7">
        <f>IF(CE107&gt;3,"Inválido",CE107)</f>
        <v>2</v>
      </c>
      <c r="DP107" s="7">
        <f>IF(CF107&gt;3,"Inválido",CF107)</f>
        <v>3</v>
      </c>
      <c r="DQ107" s="6">
        <f>IF(CG107&gt;3,"Inválido",CG107)</f>
        <v>3</v>
      </c>
      <c r="DR107" s="6">
        <f>IF(CH107&gt;3,"Inválido",CH107)</f>
        <v>3</v>
      </c>
      <c r="DS107" s="6">
        <f>IF(CI107&gt;3,"Inválido",CI107)</f>
        <v>3</v>
      </c>
      <c r="DT107" s="6">
        <f>IF(CJ107&gt;3,"Inválido",CJ107)</f>
        <v>3</v>
      </c>
      <c r="DU107" s="6">
        <f>IF(CK107&gt;3,"Inválido",CK107)</f>
        <v>3</v>
      </c>
      <c r="DV107" s="6">
        <f>IF(CL107&gt;3,"Inválido",CL107)</f>
        <v>3</v>
      </c>
      <c r="DW107" s="6">
        <f>IF(CM107&gt;3,"Inválido",CM107)</f>
        <v>3</v>
      </c>
      <c r="DX107" s="6">
        <f>IF(CN107&gt;3,"Inválido",CN107)</f>
        <v>3</v>
      </c>
      <c r="DY107" s="8">
        <f>IF(CO107&gt;5, "INVALIDO",CO107)</f>
        <v>2</v>
      </c>
      <c r="DZ107" s="8">
        <f>IF(CP107&gt;5, "INVALIDO",CP107)</f>
        <v>2</v>
      </c>
      <c r="EA107" s="8">
        <f>IF(CQ107&gt;5, "INVALIDO",CQ107)</f>
        <v>2</v>
      </c>
      <c r="EB107" s="8">
        <f>IF(CR107&gt;5, "INVALIDO",CR107)</f>
        <v>2</v>
      </c>
      <c r="EC107" s="7">
        <f>IF(CR107&gt;5, "INVALIDO",CR107)</f>
        <v>2</v>
      </c>
      <c r="ED10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7">
        <f>IF(CC107=1,5,IF(CC107=2,4,IF(CC107=3,3,IF(CC107=4,2,IF(CC107=5,1,IF(CC107&gt;5,"Inválido",0))))))</f>
        <v>4</v>
      </c>
      <c r="EG107">
        <f>IF(CW107=1,6,IF(CW107=2,5.4,IF(CW107=3,4.2,IF(CW107=4,3.1,IF(CW107=5,2.2,IF(CW107=6,1,IF(CW107&gt;6,"Inválido",0)))))))</f>
        <v>2.2000000000000002</v>
      </c>
      <c r="EH107">
        <f>IF(AND(CX107=1,CW107=1),6,IF(AND(CX107=1,CW107&lt;7),5,IF(AND(CX107&gt;1,CW107=1),"Inválido",IF(AND(CX107=2,CW107&lt;7),4,IF(AND(CX107=3,CW107&lt;7),3,IF(AND(CX107=4,CW107&lt;7),2,IF(AND(CX107=5,CW107&lt;7),1,0)))))))</f>
        <v>3</v>
      </c>
      <c r="EI107">
        <f>IF(CV107=1,6,IF(CV107=2,5,IF(CV107=3,3,IF(CV107=4,3,IF(CV107=5,2,IF(CV107=6,1,IF(CV107&gt;6,"iNVÁLIDO",0)))))))</f>
        <v>5</v>
      </c>
      <c r="EJ107" s="7">
        <f>IF(CZ107&gt;6,"Inválido",CZ107)</f>
        <v>2</v>
      </c>
      <c r="EK107" s="7">
        <f>IF(DA107&gt;6,"Inválido",DA107)</f>
        <v>3</v>
      </c>
      <c r="EL107">
        <f>IF(DB107=1,6,IF(DB107=2,5,IF(DB107=3,3,IF(DB107=4,3,IF(DB107=5,2,IF(DB107=6,1,IF(DB107&gt;6,"iNVÁLIDO",0)))))))</f>
        <v>2</v>
      </c>
      <c r="EM107">
        <f>IF(DC107=1,6,IF(DC107=2,5,IF(DC107=3,3,IF(DC107=4,3,IF(DC107=5,2,IF(DC107=6,1,IF(DC107&gt;6,"iNVÁLIDO",0)))))))</f>
        <v>1</v>
      </c>
      <c r="EN107" s="7">
        <f>IF(DD107&gt;6,"Inválido",DD107)</f>
        <v>3</v>
      </c>
      <c r="EO107">
        <f>IF(DE107&gt;6,"Inválido",DE107)</f>
        <v>3</v>
      </c>
      <c r="EP107">
        <f>IF(DF107=1,6,IF(DF107=2,5,IF(DF107=3,3,IF(DF107=4,3,IF(DF107=5,2,IF(DF107=6,1,IF(DF107&gt;6,"iNVÁLIDO",0)))))))</f>
        <v>2</v>
      </c>
      <c r="EQ107" s="7">
        <f>IF(DG107&gt;6,"Inválido",DG107)</f>
        <v>1</v>
      </c>
      <c r="ER107">
        <f>IF(DH107&gt;5,"Inválido",DH107)</f>
        <v>5</v>
      </c>
      <c r="ES107">
        <f>IF(DI107&gt;5,"Inválido",DI107)</f>
        <v>5</v>
      </c>
      <c r="ET107">
        <f>IF(DJ107=1,5,IF(DJ107=2,4,IF(DJ107=3,3,IF(DJ107=4,2,IF(DJ107=5,1,IF(DJ107&gt;5,"Inválido",0))))))</f>
        <v>4</v>
      </c>
      <c r="EU107">
        <f>IF(DK107&gt;5,"Inválido",DK107)</f>
        <v>5</v>
      </c>
      <c r="EV107">
        <f>IF(DL107=1,5,IF(DL107=2,4,IF(DL107=3,3,IF(DL107=4,2,IF(DL107=5,1,IF(DL107&gt;5,"Inválido",0))))))</f>
        <v>5</v>
      </c>
      <c r="EW107" s="7">
        <f>SUM(DO107,DP107,DQ107,DR107,DS107,DT107,DU107,DV107,DW107,DX107)</f>
        <v>29</v>
      </c>
      <c r="EX107" s="7">
        <f>(EW107-10)/20*100</f>
        <v>95</v>
      </c>
      <c r="EY107">
        <f>SUM(DY107,DZ107,EA107,EB107)</f>
        <v>8</v>
      </c>
      <c r="EZ107">
        <f>(_2022___Atividade_física__sintomas_de_ansiedade_e_depressão_e_qualidade_de_vida_e[[#This Row],[Aspecto físico]]-4)/4*100</f>
        <v>100</v>
      </c>
      <c r="FA107">
        <f>SUM(EG107,EH107)</f>
        <v>5.2</v>
      </c>
      <c r="FB107">
        <f>(FA107-2)/10*100</f>
        <v>32</v>
      </c>
      <c r="FC107">
        <f>SUM(DM107,ES107,ET107,EU107,EV107)</f>
        <v>23.4</v>
      </c>
      <c r="FD107" s="7">
        <f>(FC107-5)/20*100</f>
        <v>92</v>
      </c>
      <c r="FE107">
        <f>SUM(EI107,EM107,EO107,EQ107)</f>
        <v>10</v>
      </c>
      <c r="FF107" s="7">
        <f>(FE107-4)/20*100</f>
        <v>30</v>
      </c>
      <c r="FG107">
        <f>SUM(EF107,ER107)</f>
        <v>9</v>
      </c>
      <c r="FH107">
        <f>(FG107-2)/8*100</f>
        <v>87.5</v>
      </c>
      <c r="FI107">
        <f>SUM(EC107,ED107,EE107)</f>
        <v>6</v>
      </c>
      <c r="FJ107" s="7">
        <f>(FI107-3)/3*100</f>
        <v>100</v>
      </c>
      <c r="FK107">
        <f>SUM(EJ107,EK107,EL107,EN107,EP107)</f>
        <v>12</v>
      </c>
      <c r="FL107">
        <f>(FK107-5)/25*100</f>
        <v>28.000000000000004</v>
      </c>
      <c r="FM107">
        <f t="shared" si="3"/>
        <v>3</v>
      </c>
      <c r="FN107" s="7">
        <f t="shared" si="4"/>
        <v>79.75</v>
      </c>
      <c r="FO107" s="7">
        <f t="shared" si="5"/>
        <v>61.375</v>
      </c>
    </row>
    <row r="108" spans="1:171" ht="15" thickBot="1" x14ac:dyDescent="0.35">
      <c r="A108" t="s">
        <v>153</v>
      </c>
      <c r="B108" t="s">
        <v>154</v>
      </c>
      <c r="C108" t="s">
        <v>68</v>
      </c>
      <c r="D108" s="5">
        <v>37660</v>
      </c>
      <c r="E108" s="5">
        <v>44682</v>
      </c>
      <c r="F108" s="1">
        <f>DATEDIF(D107,E107,"Y")</f>
        <v>25</v>
      </c>
      <c r="G108">
        <v>2</v>
      </c>
      <c r="H108">
        <v>2</v>
      </c>
      <c r="I108" t="s">
        <v>131</v>
      </c>
      <c r="J108">
        <v>1</v>
      </c>
      <c r="K108">
        <v>1</v>
      </c>
      <c r="L108" t="s">
        <v>100</v>
      </c>
      <c r="M108" s="1">
        <v>1</v>
      </c>
      <c r="N108">
        <v>1</v>
      </c>
      <c r="O108">
        <v>3</v>
      </c>
      <c r="P108">
        <v>1</v>
      </c>
      <c r="Q108" s="16">
        <v>3</v>
      </c>
      <c r="R108">
        <v>1</v>
      </c>
      <c r="S108">
        <v>2</v>
      </c>
      <c r="T108">
        <v>2</v>
      </c>
      <c r="U108" t="s">
        <v>86</v>
      </c>
      <c r="V108">
        <v>0</v>
      </c>
      <c r="W108">
        <v>15</v>
      </c>
      <c r="X10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08">
        <v>0</v>
      </c>
      <c r="Z108">
        <v>0</v>
      </c>
      <c r="AA10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8">
        <v>0</v>
      </c>
      <c r="AC108">
        <v>0</v>
      </c>
      <c r="AD10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8">
        <v>7</v>
      </c>
      <c r="AF108">
        <v>10</v>
      </c>
      <c r="AG108" s="1">
        <f>AVERAGE(_2022___Atividade_física__sintomas_de_ansiedade_e_depressão_e_qualidade_de_vida_e[[#This Row],[a.	Quantas horas no total você gasta sentado durante um dia de semana? ]:[b.	Quantas horas no total você gasta sentado durante um dia de fim de semana?]])</f>
        <v>8.5</v>
      </c>
      <c r="AH108" s="1">
        <f>_2022___Atividade_física__sintomas_de_ansiedade_e_depressão_e_qualidade_de_vida_e[[#This Row],[AFV por semana]]+_2022___Atividade_física__sintomas_de_ansiedade_e_depressão_e_qualidade_de_vida_e[[#This Row],[Média AFM na semana]]</f>
        <v>0</v>
      </c>
      <c r="AI108">
        <v>2</v>
      </c>
      <c r="AJ108">
        <v>3</v>
      </c>
      <c r="AK108">
        <v>2</v>
      </c>
      <c r="AL108">
        <v>2</v>
      </c>
      <c r="AM108">
        <v>3</v>
      </c>
      <c r="AN108">
        <v>2</v>
      </c>
      <c r="AO108">
        <v>1</v>
      </c>
      <c r="AP108">
        <v>0</v>
      </c>
      <c r="AQ108">
        <v>0</v>
      </c>
      <c r="AR108">
        <v>3</v>
      </c>
      <c r="AS108">
        <v>3</v>
      </c>
      <c r="AT108">
        <v>1</v>
      </c>
      <c r="AU108">
        <v>1</v>
      </c>
      <c r="AV108">
        <v>0</v>
      </c>
      <c r="AW108">
        <v>1</v>
      </c>
      <c r="AX108">
        <v>0</v>
      </c>
      <c r="AY108">
        <v>2</v>
      </c>
      <c r="AZ108">
        <v>2</v>
      </c>
      <c r="BA108">
        <v>0</v>
      </c>
      <c r="BB108">
        <v>0</v>
      </c>
      <c r="BC108">
        <v>2</v>
      </c>
      <c r="BD10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108">
        <v>0</v>
      </c>
      <c r="BF108">
        <v>0</v>
      </c>
      <c r="BG108">
        <v>0</v>
      </c>
      <c r="BH108">
        <v>1</v>
      </c>
      <c r="BI108">
        <v>1</v>
      </c>
      <c r="BJ108">
        <v>0</v>
      </c>
      <c r="BK108">
        <v>0</v>
      </c>
      <c r="BL108">
        <v>3</v>
      </c>
      <c r="BM108">
        <v>1</v>
      </c>
      <c r="BN108">
        <v>3</v>
      </c>
      <c r="BO108">
        <v>3</v>
      </c>
      <c r="BP108">
        <v>2</v>
      </c>
      <c r="BQ108">
        <v>0</v>
      </c>
      <c r="BR108">
        <v>0</v>
      </c>
      <c r="BS108">
        <v>1</v>
      </c>
      <c r="BT108">
        <v>1</v>
      </c>
      <c r="BU108">
        <v>0</v>
      </c>
      <c r="BV108">
        <v>0</v>
      </c>
      <c r="BW108">
        <v>1</v>
      </c>
      <c r="BX108">
        <v>2</v>
      </c>
      <c r="BY108">
        <f>_2022___Atividade_física__sintomas_de_ansiedade_e_depressão_e_qualidade_de_vida_e[[#This Row],[_18]]</f>
        <v>1</v>
      </c>
      <c r="BZ108">
        <v>0</v>
      </c>
      <c r="CA108">
        <v>3</v>
      </c>
      <c r="CB108" s="1">
        <f>SUM(BE108:BV108,_2022___Atividade_física__sintomas_de_ansiedade_e_depressão_e_qualidade_de_vida_e[[#This Row],[18 considerar essa]:[_20]])</f>
        <v>20</v>
      </c>
      <c r="CC108">
        <v>3</v>
      </c>
      <c r="CD108">
        <v>4</v>
      </c>
      <c r="CE108">
        <v>3</v>
      </c>
      <c r="CF108">
        <v>3</v>
      </c>
      <c r="CG108">
        <v>3</v>
      </c>
      <c r="CH108">
        <v>3</v>
      </c>
      <c r="CI108">
        <v>3</v>
      </c>
      <c r="CJ108">
        <v>3</v>
      </c>
      <c r="CK108">
        <v>2</v>
      </c>
      <c r="CL108">
        <v>2</v>
      </c>
      <c r="CM108">
        <v>2</v>
      </c>
      <c r="CN108">
        <v>3</v>
      </c>
      <c r="CO108">
        <v>2</v>
      </c>
      <c r="CP108">
        <v>1</v>
      </c>
      <c r="CQ108">
        <v>1</v>
      </c>
      <c r="CR108">
        <v>1</v>
      </c>
      <c r="CS108">
        <v>1</v>
      </c>
      <c r="CT108">
        <v>2</v>
      </c>
      <c r="CU108">
        <v>2</v>
      </c>
      <c r="CV108">
        <v>1</v>
      </c>
      <c r="CW108">
        <v>3</v>
      </c>
      <c r="CX108">
        <v>2</v>
      </c>
      <c r="CY108">
        <v>3</v>
      </c>
      <c r="CZ108">
        <v>1</v>
      </c>
      <c r="DA108">
        <v>3</v>
      </c>
      <c r="DB108">
        <v>4</v>
      </c>
      <c r="DC108">
        <v>3</v>
      </c>
      <c r="DD108">
        <v>3</v>
      </c>
      <c r="DE108">
        <v>3</v>
      </c>
      <c r="DF108">
        <v>1</v>
      </c>
      <c r="DG108">
        <v>4</v>
      </c>
      <c r="DH108">
        <v>1</v>
      </c>
      <c r="DI108">
        <v>5</v>
      </c>
      <c r="DJ108">
        <v>5</v>
      </c>
      <c r="DK108">
        <v>3</v>
      </c>
      <c r="DL108">
        <v>4</v>
      </c>
      <c r="DM108">
        <f>IF(CC108=1,5,IF(CC108=2,4.4,IF(CC108=3,3.4,IF(CC108=4,2,IF(CC108=5,1,IF(CC108&gt;5,"Inválido",0))))))</f>
        <v>3.4</v>
      </c>
      <c r="DN108">
        <f>IF(CD108&gt;5,"Inválido",CD108)</f>
        <v>4</v>
      </c>
      <c r="DO108" s="7">
        <f>IF(CE108&gt;3,"Inválido",CE108)</f>
        <v>3</v>
      </c>
      <c r="DP108" s="7">
        <f>IF(CF108&gt;3,"Inválido",CF108)</f>
        <v>3</v>
      </c>
      <c r="DQ108" s="6">
        <f>IF(CG108&gt;3,"Inválido",CG108)</f>
        <v>3</v>
      </c>
      <c r="DR108" s="6">
        <f>IF(CH108&gt;3,"Inválido",CH108)</f>
        <v>3</v>
      </c>
      <c r="DS108" s="6">
        <f>IF(CI108&gt;3,"Inválido",CI108)</f>
        <v>3</v>
      </c>
      <c r="DT108" s="6">
        <f>IF(CJ108&gt;3,"Inválido",CJ108)</f>
        <v>3</v>
      </c>
      <c r="DU108" s="6">
        <f>IF(CK108&gt;3,"Inválido",CK108)</f>
        <v>2</v>
      </c>
      <c r="DV108" s="6">
        <f>IF(CL108&gt;3,"Inválido",CL108)</f>
        <v>2</v>
      </c>
      <c r="DW108" s="6">
        <f>IF(CM108&gt;3,"Inválido",CM108)</f>
        <v>2</v>
      </c>
      <c r="DX108" s="6">
        <f>IF(CN108&gt;3,"Inválido",CN108)</f>
        <v>3</v>
      </c>
      <c r="DY108" s="8">
        <f>IF(CO108&gt;5, "INVALIDO",CO108)</f>
        <v>2</v>
      </c>
      <c r="DZ108" s="8">
        <f>IF(CP108&gt;5, "INVALIDO",CP108)</f>
        <v>1</v>
      </c>
      <c r="EA108" s="8">
        <f>IF(CQ108&gt;5, "INVALIDO",CQ108)</f>
        <v>1</v>
      </c>
      <c r="EB108" s="8">
        <f>IF(CR108&gt;5, "INVALIDO",CR108)</f>
        <v>1</v>
      </c>
      <c r="EC108" s="7">
        <f>IF(CR108&gt;5, "INVALIDO",CR108)</f>
        <v>1</v>
      </c>
      <c r="ED10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8">
        <f>IF(CC108=1,5,IF(CC108=2,4,IF(CC108=3,3,IF(CC108=4,2,IF(CC108=5,1,IF(CC108&gt;5,"Inválido",0))))))</f>
        <v>3</v>
      </c>
      <c r="EG108">
        <f>IF(CW108=1,6,IF(CW108=2,5.4,IF(CW108=3,4.2,IF(CW108=4,3.1,IF(CW108=5,2.2,IF(CW108=6,1,IF(CW108&gt;6,"Inválido",0)))))))</f>
        <v>4.2</v>
      </c>
      <c r="EH108">
        <f>IF(AND(CX108=1,CW108=1),6,IF(AND(CX108=1,CW108&lt;7),5,IF(AND(CX108&gt;1,CW108=1),"Inválido",IF(AND(CX108=2,CW108&lt;7),4,IF(AND(CX108=3,CW108&lt;7),3,IF(AND(CX108=4,CW108&lt;7),2,IF(AND(CX108=5,CW108&lt;7),1,0)))))))</f>
        <v>4</v>
      </c>
      <c r="EI108">
        <f>IF(CV108=1,6,IF(CV108=2,5,IF(CV108=3,3,IF(CV108=4,3,IF(CV108=5,2,IF(CV108=6,1,IF(CV108&gt;6,"iNVÁLIDO",0)))))))</f>
        <v>6</v>
      </c>
      <c r="EJ108" s="7">
        <f>IF(CZ108&gt;6,"Inválido",CZ108)</f>
        <v>1</v>
      </c>
      <c r="EK108" s="7">
        <f>IF(DA108&gt;6,"Inválido",DA108)</f>
        <v>3</v>
      </c>
      <c r="EL108">
        <f>IF(DB108=1,6,IF(DB108=2,5,IF(DB108=3,3,IF(DB108=4,3,IF(DB108=5,2,IF(DB108=6,1,IF(DB108&gt;6,"iNVÁLIDO",0)))))))</f>
        <v>3</v>
      </c>
      <c r="EM108">
        <f>IF(DC108=1,6,IF(DC108=2,5,IF(DC108=3,3,IF(DC108=4,3,IF(DC108=5,2,IF(DC108=6,1,IF(DC108&gt;6,"iNVÁLIDO",0)))))))</f>
        <v>3</v>
      </c>
      <c r="EN108" s="7">
        <f>IF(DD108&gt;6,"Inválido",DD108)</f>
        <v>3</v>
      </c>
      <c r="EO108">
        <f>IF(DE108&gt;6,"Inválido",DE108)</f>
        <v>3</v>
      </c>
      <c r="EP108">
        <f>IF(DF108=1,6,IF(DF108=2,5,IF(DF108=3,3,IF(DF108=4,3,IF(DF108=5,2,IF(DF108=6,1,IF(DF108&gt;6,"iNVÁLIDO",0)))))))</f>
        <v>6</v>
      </c>
      <c r="EQ108" s="7">
        <f>IF(DG108&gt;6,"Inválido",DG108)</f>
        <v>4</v>
      </c>
      <c r="ER108">
        <f>IF(DH108&gt;5,"Inválido",DH108)</f>
        <v>1</v>
      </c>
      <c r="ES108">
        <f>IF(DI108&gt;5,"Inválido",DI108)</f>
        <v>5</v>
      </c>
      <c r="ET108">
        <f>IF(DJ108=1,5,IF(DJ108=2,4,IF(DJ108=3,3,IF(DJ108=4,2,IF(DJ108=5,1,IF(DJ108&gt;5,"Inválido",0))))))</f>
        <v>1</v>
      </c>
      <c r="EU108">
        <f>IF(DK108&gt;5,"Inválido",DK108)</f>
        <v>3</v>
      </c>
      <c r="EV108">
        <f>IF(DL108=1,5,IF(DL108=2,4,IF(DL108=3,3,IF(DL108=4,2,IF(DL108=5,1,IF(DL108&gt;5,"Inválido",0))))))</f>
        <v>2</v>
      </c>
      <c r="EW108" s="7">
        <f>SUM(DO108,DP108,DQ108,DR108,DS108,DT108,DU108,DV108,DW108,DX108)</f>
        <v>27</v>
      </c>
      <c r="EX108" s="7">
        <f>(EW108-10)/20*100</f>
        <v>85</v>
      </c>
      <c r="EY108">
        <f>SUM(DY108,DZ108,EA108,EB108)</f>
        <v>5</v>
      </c>
      <c r="EZ108">
        <f>(_2022___Atividade_física__sintomas_de_ansiedade_e_depressão_e_qualidade_de_vida_e[[#This Row],[Aspecto físico]]-4)/4*100</f>
        <v>25</v>
      </c>
      <c r="FA108">
        <f>SUM(EG108,EH108)</f>
        <v>8.1999999999999993</v>
      </c>
      <c r="FB108">
        <f>(FA108-2)/10*100</f>
        <v>61.999999999999986</v>
      </c>
      <c r="FC108">
        <f>SUM(DM108,ES108,ET108,EU108,EV108)</f>
        <v>14.4</v>
      </c>
      <c r="FD108" s="7">
        <f>(FC108-5)/20*100</f>
        <v>47</v>
      </c>
      <c r="FE108">
        <f>SUM(EI108,EM108,EO108,EQ108)</f>
        <v>16</v>
      </c>
      <c r="FF108" s="7">
        <f>(FE108-4)/20*100</f>
        <v>60</v>
      </c>
      <c r="FG108">
        <f>SUM(EF108,ER108)</f>
        <v>4</v>
      </c>
      <c r="FH108">
        <f>(FG108-2)/8*100</f>
        <v>25</v>
      </c>
      <c r="FI108">
        <f>SUM(EC108,ED108,EE108)</f>
        <v>5</v>
      </c>
      <c r="FJ108" s="7">
        <f>(FI108-3)/3*100</f>
        <v>66.666666666666657</v>
      </c>
      <c r="FK108">
        <f>SUM(EJ108,EK108,EL108,EN108,EP108)</f>
        <v>16</v>
      </c>
      <c r="FL108">
        <f>(FK108-5)/25*100</f>
        <v>44</v>
      </c>
      <c r="FM108">
        <f t="shared" si="3"/>
        <v>4</v>
      </c>
      <c r="FN108" s="7">
        <f t="shared" si="4"/>
        <v>54.75</v>
      </c>
      <c r="FO108" s="7">
        <f t="shared" si="5"/>
        <v>48.916666666666664</v>
      </c>
    </row>
    <row r="109" spans="1:171" ht="15" thickBot="1" x14ac:dyDescent="0.35">
      <c r="A109" t="s">
        <v>155</v>
      </c>
      <c r="B109" t="s">
        <v>156</v>
      </c>
      <c r="C109" t="s">
        <v>68</v>
      </c>
      <c r="D109" s="5">
        <v>23429</v>
      </c>
      <c r="E109" s="5">
        <v>44682</v>
      </c>
      <c r="F109" s="1">
        <f>DATEDIF(D108,E108,"Y")</f>
        <v>19</v>
      </c>
      <c r="G109">
        <v>2</v>
      </c>
      <c r="H109">
        <v>1</v>
      </c>
      <c r="I109" t="s">
        <v>138</v>
      </c>
      <c r="J109">
        <v>1</v>
      </c>
      <c r="K109">
        <v>1</v>
      </c>
      <c r="L109" t="s">
        <v>157</v>
      </c>
      <c r="M109" s="1">
        <v>2</v>
      </c>
      <c r="N109">
        <v>1</v>
      </c>
      <c r="O109">
        <v>1</v>
      </c>
      <c r="P109">
        <v>1</v>
      </c>
      <c r="Q109" s="16">
        <v>2</v>
      </c>
      <c r="R109">
        <v>2</v>
      </c>
      <c r="S109">
        <v>1</v>
      </c>
      <c r="T109">
        <v>2</v>
      </c>
      <c r="U109" t="s">
        <v>86</v>
      </c>
      <c r="V109">
        <v>7</v>
      </c>
      <c r="W109">
        <v>39</v>
      </c>
      <c r="X10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109">
        <v>7</v>
      </c>
      <c r="Z109">
        <v>29</v>
      </c>
      <c r="AA10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109">
        <v>6</v>
      </c>
      <c r="AC109">
        <v>20</v>
      </c>
      <c r="AD10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109">
        <v>5</v>
      </c>
      <c r="AF109">
        <v>8</v>
      </c>
      <c r="AG109" s="1">
        <f>AVERAGE(_2022___Atividade_física__sintomas_de_ansiedade_e_depressão_e_qualidade_de_vida_e[[#This Row],[a.	Quantas horas no total você gasta sentado durante um dia de semana? ]:[b.	Quantas horas no total você gasta sentado durante um dia de fim de semana?]])</f>
        <v>6.5</v>
      </c>
      <c r="AH109" s="1">
        <f>_2022___Atividade_física__sintomas_de_ansiedade_e_depressão_e_qualidade_de_vida_e[[#This Row],[AFV por semana]]+_2022___Atividade_física__sintomas_de_ansiedade_e_depressão_e_qualidade_de_vida_e[[#This Row],[Média AFM na semana]]</f>
        <v>323</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2</v>
      </c>
      <c r="BY109">
        <f>_2022___Atividade_física__sintomas_de_ansiedade_e_depressão_e_qualidade_de_vida_e[[#This Row],[_18]]</f>
        <v>0</v>
      </c>
      <c r="BZ109">
        <v>0</v>
      </c>
      <c r="CA109">
        <v>0</v>
      </c>
      <c r="CB109" s="1">
        <f>SUM(BE109:BV109,_2022___Atividade_física__sintomas_de_ansiedade_e_depressão_e_qualidade_de_vida_e[[#This Row],[18 considerar essa]:[_20]])</f>
        <v>0</v>
      </c>
      <c r="CC109">
        <v>1</v>
      </c>
      <c r="CD109">
        <v>1</v>
      </c>
      <c r="CE109">
        <v>3</v>
      </c>
      <c r="CF109">
        <v>3</v>
      </c>
      <c r="CG109">
        <v>3</v>
      </c>
      <c r="CH109">
        <v>3</v>
      </c>
      <c r="CI109">
        <v>3</v>
      </c>
      <c r="CJ109">
        <v>3</v>
      </c>
      <c r="CK109">
        <v>3</v>
      </c>
      <c r="CL109">
        <v>3</v>
      </c>
      <c r="CM109">
        <v>3</v>
      </c>
      <c r="CN109">
        <v>3</v>
      </c>
      <c r="CO109">
        <v>2</v>
      </c>
      <c r="CP109">
        <v>2</v>
      </c>
      <c r="CQ109">
        <v>2</v>
      </c>
      <c r="CR109">
        <v>2</v>
      </c>
      <c r="CS109">
        <v>2</v>
      </c>
      <c r="CT109">
        <v>2</v>
      </c>
      <c r="CU109">
        <v>2</v>
      </c>
      <c r="CV109">
        <v>1</v>
      </c>
      <c r="CW109">
        <v>1</v>
      </c>
      <c r="CX109">
        <v>1</v>
      </c>
      <c r="CY109">
        <v>1</v>
      </c>
      <c r="CZ109">
        <v>6</v>
      </c>
      <c r="DA109">
        <v>6</v>
      </c>
      <c r="DB109">
        <v>2</v>
      </c>
      <c r="DC109">
        <v>2</v>
      </c>
      <c r="DD109">
        <v>6</v>
      </c>
      <c r="DE109">
        <v>6</v>
      </c>
      <c r="DF109">
        <v>1</v>
      </c>
      <c r="DG109">
        <v>5</v>
      </c>
      <c r="DH109">
        <v>5</v>
      </c>
      <c r="DI109">
        <v>5</v>
      </c>
      <c r="DJ109">
        <v>4</v>
      </c>
      <c r="DK109">
        <v>5</v>
      </c>
      <c r="DL109">
        <v>1</v>
      </c>
      <c r="DM109">
        <f>IF(CC109=1,5,IF(CC109=2,4.4,IF(CC109=3,3.4,IF(CC109=4,2,IF(CC109=5,1,IF(CC109&gt;5,"Inválido",0))))))</f>
        <v>5</v>
      </c>
      <c r="DN109">
        <f>IF(CD109&gt;5,"Inválido",CD109)</f>
        <v>1</v>
      </c>
      <c r="DO109" s="7">
        <f>IF(CE109&gt;3,"Inválido",CE109)</f>
        <v>3</v>
      </c>
      <c r="DP109" s="7">
        <f>IF(CF109&gt;3,"Inválido",CF109)</f>
        <v>3</v>
      </c>
      <c r="DQ109" s="6">
        <f>IF(CG109&gt;3,"Inválido",CG109)</f>
        <v>3</v>
      </c>
      <c r="DR109" s="6">
        <f>IF(CH109&gt;3,"Inválido",CH109)</f>
        <v>3</v>
      </c>
      <c r="DS109" s="6">
        <f>IF(CI109&gt;3,"Inválido",CI109)</f>
        <v>3</v>
      </c>
      <c r="DT109" s="6">
        <f>IF(CJ109&gt;3,"Inválido",CJ109)</f>
        <v>3</v>
      </c>
      <c r="DU109" s="6">
        <f>IF(CK109&gt;3,"Inválido",CK109)</f>
        <v>3</v>
      </c>
      <c r="DV109" s="6">
        <f>IF(CL109&gt;3,"Inválido",CL109)</f>
        <v>3</v>
      </c>
      <c r="DW109" s="6">
        <f>IF(CM109&gt;3,"Inválido",CM109)</f>
        <v>3</v>
      </c>
      <c r="DX109" s="6">
        <f>IF(CN109&gt;3,"Inválido",CN109)</f>
        <v>3</v>
      </c>
      <c r="DY109" s="8">
        <f>IF(CO109&gt;5, "INVALIDO",CO109)</f>
        <v>2</v>
      </c>
      <c r="DZ109" s="8">
        <f>IF(CP109&gt;5, "INVALIDO",CP109)</f>
        <v>2</v>
      </c>
      <c r="EA109" s="8">
        <f>IF(CQ109&gt;5, "INVALIDO",CQ109)</f>
        <v>2</v>
      </c>
      <c r="EB109" s="8">
        <f>IF(CR109&gt;5, "INVALIDO",CR109)</f>
        <v>2</v>
      </c>
      <c r="EC109" s="7">
        <f>IF(CR109&gt;5, "INVALIDO",CR109)</f>
        <v>2</v>
      </c>
      <c r="ED10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9">
        <f>IF(CC109=1,5,IF(CC109=2,4,IF(CC109=3,3,IF(CC109=4,2,IF(CC109=5,1,IF(CC109&gt;5,"Inválido",0))))))</f>
        <v>5</v>
      </c>
      <c r="EG109">
        <f>IF(CW109=1,6,IF(CW109=2,5.4,IF(CW109=3,4.2,IF(CW109=4,3.1,IF(CW109=5,2.2,IF(CW109=6,1,IF(CW109&gt;6,"Inválido",0)))))))</f>
        <v>6</v>
      </c>
      <c r="EH109">
        <f>IF(AND(CX109=1,CW109=1),6,IF(AND(CX109=1,CW109&lt;7),5,IF(AND(CX109&gt;1,CW109=1),"Inválido",IF(AND(CX109=2,CW109&lt;7),4,IF(AND(CX109=3,CW109&lt;7),3,IF(AND(CX109=4,CW109&lt;7),2,IF(AND(CX109=5,CW109&lt;7),1,0)))))))</f>
        <v>6</v>
      </c>
      <c r="EI109">
        <f>IF(CV109=1,6,IF(CV109=2,5,IF(CV109=3,3,IF(CV109=4,3,IF(CV109=5,2,IF(CV109=6,1,IF(CV109&gt;6,"iNVÁLIDO",0)))))))</f>
        <v>6</v>
      </c>
      <c r="EJ109" s="7">
        <f>IF(CZ109&gt;6,"Inválido",CZ109)</f>
        <v>6</v>
      </c>
      <c r="EK109" s="7">
        <f>IF(DA109&gt;6,"Inválido",DA109)</f>
        <v>6</v>
      </c>
      <c r="EL109">
        <f>IF(DB109=1,6,IF(DB109=2,5,IF(DB109=3,3,IF(DB109=4,3,IF(DB109=5,2,IF(DB109=6,1,IF(DB109&gt;6,"iNVÁLIDO",0)))))))</f>
        <v>5</v>
      </c>
      <c r="EM109">
        <f>IF(DC109=1,6,IF(DC109=2,5,IF(DC109=3,3,IF(DC109=4,3,IF(DC109=5,2,IF(DC109=6,1,IF(DC109&gt;6,"iNVÁLIDO",0)))))))</f>
        <v>5</v>
      </c>
      <c r="EN109" s="7">
        <f>IF(DD109&gt;6,"Inválido",DD109)</f>
        <v>6</v>
      </c>
      <c r="EO109">
        <f>IF(DE109&gt;6,"Inválido",DE109)</f>
        <v>6</v>
      </c>
      <c r="EP109">
        <f>IF(DF109=1,6,IF(DF109=2,5,IF(DF109=3,3,IF(DF109=4,3,IF(DF109=5,2,IF(DF109=6,1,IF(DF109&gt;6,"iNVÁLIDO",0)))))))</f>
        <v>6</v>
      </c>
      <c r="EQ109" s="7">
        <f>IF(DG109&gt;6,"Inválido",DG109)</f>
        <v>5</v>
      </c>
      <c r="ER109">
        <f>IF(DH109&gt;5,"Inválido",DH109)</f>
        <v>5</v>
      </c>
      <c r="ES109">
        <f>IF(DI109&gt;5,"Inválido",DI109)</f>
        <v>5</v>
      </c>
      <c r="ET109">
        <f>IF(DJ109=1,5,IF(DJ109=2,4,IF(DJ109=3,3,IF(DJ109=4,2,IF(DJ109=5,1,IF(DJ109&gt;5,"Inválido",0))))))</f>
        <v>2</v>
      </c>
      <c r="EU109">
        <f>IF(DK109&gt;5,"Inválido",DK109)</f>
        <v>5</v>
      </c>
      <c r="EV109">
        <f>IF(DL109=1,5,IF(DL109=2,4,IF(DL109=3,3,IF(DL109=4,2,IF(DL109=5,1,IF(DL109&gt;5,"Inválido",0))))))</f>
        <v>5</v>
      </c>
      <c r="EW109" s="7">
        <f>SUM(DO109,DP109,DQ109,DR109,DS109,DT109,DU109,DV109,DW109,DX109)</f>
        <v>30</v>
      </c>
      <c r="EX109" s="7">
        <f>(EW109-10)/20*100</f>
        <v>100</v>
      </c>
      <c r="EY109">
        <f>SUM(DY109,DZ109,EA109,EB109)</f>
        <v>8</v>
      </c>
      <c r="EZ109">
        <f>(_2022___Atividade_física__sintomas_de_ansiedade_e_depressão_e_qualidade_de_vida_e[[#This Row],[Aspecto físico]]-4)/4*100</f>
        <v>100</v>
      </c>
      <c r="FA109">
        <f>SUM(EG109,EH109)</f>
        <v>12</v>
      </c>
      <c r="FB109">
        <f>(FA109-2)/10*100</f>
        <v>100</v>
      </c>
      <c r="FC109">
        <f>SUM(DM109,ES109,ET109,EU109,EV109)</f>
        <v>22</v>
      </c>
      <c r="FD109" s="7">
        <f>(FC109-5)/20*100</f>
        <v>85</v>
      </c>
      <c r="FE109">
        <f>SUM(EI109,EM109,EO109,EQ109)</f>
        <v>22</v>
      </c>
      <c r="FF109" s="7">
        <f>(FE109-4)/20*100</f>
        <v>90</v>
      </c>
      <c r="FG109">
        <f>SUM(EF109,ER109)</f>
        <v>10</v>
      </c>
      <c r="FH109">
        <f>(FG109-2)/8*100</f>
        <v>100</v>
      </c>
      <c r="FI109">
        <f>SUM(EC109,ED109,EE109)</f>
        <v>6</v>
      </c>
      <c r="FJ109" s="7">
        <f>(FI109-3)/3*100</f>
        <v>100</v>
      </c>
      <c r="FK109">
        <f>SUM(EJ109,EK109,EL109,EN109,EP109)</f>
        <v>29</v>
      </c>
      <c r="FL109">
        <f>(FK109-5)/25*100</f>
        <v>96</v>
      </c>
      <c r="FM109">
        <f t="shared" si="3"/>
        <v>1</v>
      </c>
      <c r="FN109" s="7">
        <f t="shared" si="4"/>
        <v>96.25</v>
      </c>
      <c r="FO109" s="7">
        <f t="shared" si="5"/>
        <v>96.5</v>
      </c>
    </row>
    <row r="110" spans="1:171" ht="15" thickBot="1" x14ac:dyDescent="0.35">
      <c r="A110" t="s">
        <v>160</v>
      </c>
      <c r="B110" t="s">
        <v>161</v>
      </c>
      <c r="C110" t="s">
        <v>68</v>
      </c>
      <c r="D110" s="5">
        <v>36171</v>
      </c>
      <c r="E110" s="5">
        <v>44682</v>
      </c>
      <c r="F110" s="1">
        <f>DATEDIF(D109,E109,"Y")</f>
        <v>58</v>
      </c>
      <c r="G110">
        <v>2</v>
      </c>
      <c r="H110">
        <v>1</v>
      </c>
      <c r="I110" t="s">
        <v>162</v>
      </c>
      <c r="J110">
        <v>11</v>
      </c>
      <c r="K110">
        <v>1</v>
      </c>
      <c r="L110" t="s">
        <v>163</v>
      </c>
      <c r="M110" s="1">
        <v>2</v>
      </c>
      <c r="N110">
        <v>1</v>
      </c>
      <c r="O110">
        <v>1</v>
      </c>
      <c r="P110">
        <v>1</v>
      </c>
      <c r="Q110" s="16">
        <v>2</v>
      </c>
      <c r="R110">
        <v>2</v>
      </c>
      <c r="S110">
        <v>1</v>
      </c>
      <c r="T110">
        <v>1</v>
      </c>
      <c r="U110" t="s">
        <v>164</v>
      </c>
      <c r="V110">
        <v>7</v>
      </c>
      <c r="W110">
        <v>15</v>
      </c>
      <c r="X11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10">
        <v>2</v>
      </c>
      <c r="Z110">
        <v>15</v>
      </c>
      <c r="AA11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110">
        <v>2</v>
      </c>
      <c r="AC110">
        <v>60</v>
      </c>
      <c r="AD11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110">
        <v>5</v>
      </c>
      <c r="AF110">
        <v>12</v>
      </c>
      <c r="AG110" s="1">
        <f>AVERAGE(_2022___Atividade_física__sintomas_de_ansiedade_e_depressão_e_qualidade_de_vida_e[[#This Row],[a.	Quantas horas no total você gasta sentado durante um dia de semana? ]:[b.	Quantas horas no total você gasta sentado durante um dia de fim de semana?]])</f>
        <v>8.5</v>
      </c>
      <c r="AH110" s="1">
        <f>_2022___Atividade_física__sintomas_de_ansiedade_e_depressão_e_qualidade_de_vida_e[[#This Row],[AFV por semana]]+_2022___Atividade_física__sintomas_de_ansiedade_e_depressão_e_qualidade_de_vida_e[[#This Row],[Média AFM na semana]]</f>
        <v>150</v>
      </c>
      <c r="AI110">
        <v>0</v>
      </c>
      <c r="AJ110">
        <v>0</v>
      </c>
      <c r="AK110">
        <v>0</v>
      </c>
      <c r="AL110">
        <v>0</v>
      </c>
      <c r="AM110">
        <v>1</v>
      </c>
      <c r="AN110">
        <v>0</v>
      </c>
      <c r="AO110">
        <v>0</v>
      </c>
      <c r="AP110">
        <v>0</v>
      </c>
      <c r="AQ110">
        <v>0</v>
      </c>
      <c r="AR110">
        <v>1</v>
      </c>
      <c r="AS110">
        <v>0</v>
      </c>
      <c r="AT110">
        <v>0</v>
      </c>
      <c r="AU110">
        <v>0</v>
      </c>
      <c r="AV110">
        <v>0</v>
      </c>
      <c r="AW110">
        <v>0</v>
      </c>
      <c r="AX110">
        <v>0</v>
      </c>
      <c r="AY110">
        <v>0</v>
      </c>
      <c r="AZ110">
        <v>1</v>
      </c>
      <c r="BA110">
        <v>0</v>
      </c>
      <c r="BB110">
        <v>0</v>
      </c>
      <c r="BC110">
        <v>0</v>
      </c>
      <c r="BD11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110">
        <v>0</v>
      </c>
      <c r="BF110">
        <v>0</v>
      </c>
      <c r="BG110">
        <v>0</v>
      </c>
      <c r="BH110">
        <v>1</v>
      </c>
      <c r="BI110">
        <v>0</v>
      </c>
      <c r="BJ110">
        <v>0</v>
      </c>
      <c r="BK110">
        <v>0</v>
      </c>
      <c r="BL110">
        <v>0</v>
      </c>
      <c r="BM110">
        <v>0</v>
      </c>
      <c r="BN110">
        <v>0</v>
      </c>
      <c r="BO110">
        <v>1</v>
      </c>
      <c r="BP110">
        <v>0</v>
      </c>
      <c r="BQ110">
        <v>1</v>
      </c>
      <c r="BR110">
        <v>0</v>
      </c>
      <c r="BS110">
        <v>1</v>
      </c>
      <c r="BT110">
        <v>0</v>
      </c>
      <c r="BU110">
        <v>1</v>
      </c>
      <c r="BV110">
        <v>0</v>
      </c>
      <c r="BW110">
        <v>0</v>
      </c>
      <c r="BX110">
        <v>2</v>
      </c>
      <c r="BY110">
        <f>_2022___Atividade_física__sintomas_de_ansiedade_e_depressão_e_qualidade_de_vida_e[[#This Row],[_18]]</f>
        <v>0</v>
      </c>
      <c r="BZ110">
        <v>0</v>
      </c>
      <c r="CA110">
        <v>0</v>
      </c>
      <c r="CB110" s="1">
        <f>SUM(BE110:BV110,_2022___Atividade_física__sintomas_de_ansiedade_e_depressão_e_qualidade_de_vida_e[[#This Row],[18 considerar essa]:[_20]])</f>
        <v>5</v>
      </c>
      <c r="CC110">
        <v>3</v>
      </c>
      <c r="CD110">
        <v>3</v>
      </c>
      <c r="CE110">
        <v>3</v>
      </c>
      <c r="CF110">
        <v>3</v>
      </c>
      <c r="CG110">
        <v>3</v>
      </c>
      <c r="CH110">
        <v>3</v>
      </c>
      <c r="CI110">
        <v>3</v>
      </c>
      <c r="CJ110">
        <v>3</v>
      </c>
      <c r="CK110">
        <v>3</v>
      </c>
      <c r="CL110">
        <v>3</v>
      </c>
      <c r="CM110">
        <v>3</v>
      </c>
      <c r="CN110">
        <v>3</v>
      </c>
      <c r="CO110">
        <v>2</v>
      </c>
      <c r="CP110">
        <v>2</v>
      </c>
      <c r="CQ110">
        <v>2</v>
      </c>
      <c r="CR110">
        <v>2</v>
      </c>
      <c r="CS110">
        <v>2</v>
      </c>
      <c r="CT110">
        <v>1</v>
      </c>
      <c r="CU110">
        <v>2</v>
      </c>
      <c r="CV110">
        <v>1</v>
      </c>
      <c r="CW110">
        <v>2</v>
      </c>
      <c r="CX110">
        <v>1</v>
      </c>
      <c r="CY110">
        <v>3</v>
      </c>
      <c r="CZ110">
        <v>3</v>
      </c>
      <c r="DA110">
        <v>6</v>
      </c>
      <c r="DB110">
        <v>4</v>
      </c>
      <c r="DC110">
        <v>5</v>
      </c>
      <c r="DD110">
        <v>4</v>
      </c>
      <c r="DE110">
        <v>3</v>
      </c>
      <c r="DF110">
        <v>2</v>
      </c>
      <c r="DG110">
        <v>2</v>
      </c>
      <c r="DH110">
        <v>5</v>
      </c>
      <c r="DI110">
        <v>4</v>
      </c>
      <c r="DJ110">
        <v>2</v>
      </c>
      <c r="DK110">
        <v>5</v>
      </c>
      <c r="DL110">
        <v>2</v>
      </c>
      <c r="DM110">
        <f>IF(CC110=1,5,IF(CC110=2,4.4,IF(CC110=3,3.4,IF(CC110=4,2,IF(CC110=5,1,IF(CC110&gt;5,"Inválido",0))))))</f>
        <v>3.4</v>
      </c>
      <c r="DN110">
        <f>IF(CD110&gt;5,"Inválido",CD110)</f>
        <v>3</v>
      </c>
      <c r="DO110" s="7">
        <f>IF(CE110&gt;3,"Inválido",CE110)</f>
        <v>3</v>
      </c>
      <c r="DP110" s="7">
        <f>IF(CF110&gt;3,"Inválido",CF110)</f>
        <v>3</v>
      </c>
      <c r="DQ110" s="6">
        <f>IF(CG110&gt;3,"Inválido",CG110)</f>
        <v>3</v>
      </c>
      <c r="DR110" s="6">
        <f>IF(CH110&gt;3,"Inválido",CH110)</f>
        <v>3</v>
      </c>
      <c r="DS110" s="6">
        <f>IF(CI110&gt;3,"Inválido",CI110)</f>
        <v>3</v>
      </c>
      <c r="DT110" s="6">
        <f>IF(CJ110&gt;3,"Inválido",CJ110)</f>
        <v>3</v>
      </c>
      <c r="DU110" s="6">
        <f>IF(CK110&gt;3,"Inválido",CK110)</f>
        <v>3</v>
      </c>
      <c r="DV110" s="6">
        <f>IF(CL110&gt;3,"Inválido",CL110)</f>
        <v>3</v>
      </c>
      <c r="DW110" s="6">
        <f>IF(CM110&gt;3,"Inválido",CM110)</f>
        <v>3</v>
      </c>
      <c r="DX110" s="6">
        <f>IF(CN110&gt;3,"Inválido",CN110)</f>
        <v>3</v>
      </c>
      <c r="DY110" s="8">
        <f>IF(CO110&gt;5, "INVALIDO",CO110)</f>
        <v>2</v>
      </c>
      <c r="DZ110" s="8">
        <f>IF(CP110&gt;5, "INVALIDO",CP110)</f>
        <v>2</v>
      </c>
      <c r="EA110" s="8">
        <f>IF(CQ110&gt;5, "INVALIDO",CQ110)</f>
        <v>2</v>
      </c>
      <c r="EB110" s="8">
        <f>IF(CR110&gt;5, "INVALIDO",CR110)</f>
        <v>2</v>
      </c>
      <c r="EC110" s="7">
        <f>IF(CR110&gt;5, "INVALIDO",CR110)</f>
        <v>2</v>
      </c>
      <c r="ED11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0">
        <f>IF(CC110=1,5,IF(CC110=2,4,IF(CC110=3,3,IF(CC110=4,2,IF(CC110=5,1,IF(CC110&gt;5,"Inválido",0))))))</f>
        <v>3</v>
      </c>
      <c r="EG110">
        <f>IF(CW110=1,6,IF(CW110=2,5.4,IF(CW110=3,4.2,IF(CW110=4,3.1,IF(CW110=5,2.2,IF(CW110=6,1,IF(CW110&gt;6,"Inválido",0)))))))</f>
        <v>5.4</v>
      </c>
      <c r="EH110">
        <f>IF(AND(CX110=1,CW110=1),6,IF(AND(CX110=1,CW110&lt;7),5,IF(AND(CX110&gt;1,CW110=1),"Inválido",IF(AND(CX110=2,CW110&lt;7),4,IF(AND(CX110=3,CW110&lt;7),3,IF(AND(CX110=4,CW110&lt;7),2,IF(AND(CX110=5,CW110&lt;7),1,0)))))))</f>
        <v>5</v>
      </c>
      <c r="EI110">
        <f>IF(CV110=1,6,IF(CV110=2,5,IF(CV110=3,3,IF(CV110=4,3,IF(CV110=5,2,IF(CV110=6,1,IF(CV110&gt;6,"iNVÁLIDO",0)))))))</f>
        <v>6</v>
      </c>
      <c r="EJ110" s="7">
        <f>IF(CZ110&gt;6,"Inválido",CZ110)</f>
        <v>3</v>
      </c>
      <c r="EK110" s="7">
        <f>IF(DA110&gt;6,"Inválido",DA110)</f>
        <v>6</v>
      </c>
      <c r="EL110">
        <f>IF(DB110=1,6,IF(DB110=2,5,IF(DB110=3,3,IF(DB110=4,3,IF(DB110=5,2,IF(DB110=6,1,IF(DB110&gt;6,"iNVÁLIDO",0)))))))</f>
        <v>3</v>
      </c>
      <c r="EM110">
        <f>IF(DC110=1,6,IF(DC110=2,5,IF(DC110=3,3,IF(DC110=4,3,IF(DC110=5,2,IF(DC110=6,1,IF(DC110&gt;6,"iNVÁLIDO",0)))))))</f>
        <v>2</v>
      </c>
      <c r="EN110" s="7">
        <f>IF(DD110&gt;6,"Inválido",DD110)</f>
        <v>4</v>
      </c>
      <c r="EO110">
        <f>IF(DE110&gt;6,"Inválido",DE110)</f>
        <v>3</v>
      </c>
      <c r="EP110">
        <f>IF(DF110=1,6,IF(DF110=2,5,IF(DF110=3,3,IF(DF110=4,3,IF(DF110=5,2,IF(DF110=6,1,IF(DF110&gt;6,"iNVÁLIDO",0)))))))</f>
        <v>5</v>
      </c>
      <c r="EQ110" s="7">
        <f>IF(DG110&gt;6,"Inválido",DG110)</f>
        <v>2</v>
      </c>
      <c r="ER110">
        <f>IF(DH110&gt;5,"Inválido",DH110)</f>
        <v>5</v>
      </c>
      <c r="ES110">
        <f>IF(DI110&gt;5,"Inválido",DI110)</f>
        <v>4</v>
      </c>
      <c r="ET110">
        <f>IF(DJ110=1,5,IF(DJ110=2,4,IF(DJ110=3,3,IF(DJ110=4,2,IF(DJ110=5,1,IF(DJ110&gt;5,"Inválido",0))))))</f>
        <v>4</v>
      </c>
      <c r="EU110">
        <f>IF(DK110&gt;5,"Inválido",DK110)</f>
        <v>5</v>
      </c>
      <c r="EV110">
        <f>IF(DL110=1,5,IF(DL110=2,4,IF(DL110=3,3,IF(DL110=4,2,IF(DL110=5,1,IF(DL110&gt;5,"Inválido",0))))))</f>
        <v>4</v>
      </c>
      <c r="EW110" s="7">
        <f>SUM(DO110,DP110,DQ110,DR110,DS110,DT110,DU110,DV110,DW110,DX110)</f>
        <v>30</v>
      </c>
      <c r="EX110" s="7">
        <f>(EW110-10)/20*100</f>
        <v>100</v>
      </c>
      <c r="EY110">
        <f>SUM(DY110,DZ110,EA110,EB110)</f>
        <v>8</v>
      </c>
      <c r="EZ110">
        <f>(_2022___Atividade_física__sintomas_de_ansiedade_e_depressão_e_qualidade_de_vida_e[[#This Row],[Aspecto físico]]-4)/4*100</f>
        <v>100</v>
      </c>
      <c r="FA110">
        <f>SUM(EG110,EH110)</f>
        <v>10.4</v>
      </c>
      <c r="FB110">
        <f>(FA110-2)/10*100</f>
        <v>84.000000000000014</v>
      </c>
      <c r="FC110">
        <f>SUM(DM110,ES110,ET110,EU110,EV110)</f>
        <v>20.399999999999999</v>
      </c>
      <c r="FD110" s="7">
        <f>(FC110-5)/20*100</f>
        <v>76.999999999999986</v>
      </c>
      <c r="FE110">
        <f>SUM(EI110,EM110,EO110,EQ110)</f>
        <v>13</v>
      </c>
      <c r="FF110" s="7">
        <f>(FE110-4)/20*100</f>
        <v>45</v>
      </c>
      <c r="FG110">
        <f>SUM(EF110,ER110)</f>
        <v>8</v>
      </c>
      <c r="FH110">
        <f>(FG110-2)/8*100</f>
        <v>75</v>
      </c>
      <c r="FI110">
        <f>SUM(EC110,ED110,EE110)</f>
        <v>5</v>
      </c>
      <c r="FJ110" s="7">
        <f>(FI110-3)/3*100</f>
        <v>66.666666666666657</v>
      </c>
      <c r="FK110">
        <f>SUM(EJ110,EK110,EL110,EN110,EP110)</f>
        <v>21</v>
      </c>
      <c r="FL110">
        <f>(FK110-5)/25*100</f>
        <v>64</v>
      </c>
      <c r="FM110">
        <f t="shared" si="3"/>
        <v>3</v>
      </c>
      <c r="FN110" s="7">
        <f t="shared" si="4"/>
        <v>90.25</v>
      </c>
      <c r="FO110" s="7">
        <f t="shared" si="5"/>
        <v>62.666666666666664</v>
      </c>
    </row>
    <row r="111" spans="1:171" ht="15" thickBot="1" x14ac:dyDescent="0.35">
      <c r="A111" t="s">
        <v>165</v>
      </c>
      <c r="B111" t="s">
        <v>166</v>
      </c>
      <c r="C111" t="s">
        <v>68</v>
      </c>
      <c r="D111" s="5">
        <v>36504</v>
      </c>
      <c r="E111" s="5">
        <v>44682</v>
      </c>
      <c r="F111" s="1">
        <f>DATEDIF(D110,E110,"Y")</f>
        <v>23</v>
      </c>
      <c r="G111">
        <v>2</v>
      </c>
      <c r="H111">
        <v>1</v>
      </c>
      <c r="I111" t="s">
        <v>108</v>
      </c>
      <c r="J111">
        <v>9</v>
      </c>
      <c r="K111">
        <v>1</v>
      </c>
      <c r="L111" t="s">
        <v>100</v>
      </c>
      <c r="M111" s="1">
        <v>1</v>
      </c>
      <c r="N111">
        <v>1</v>
      </c>
      <c r="O111">
        <v>1</v>
      </c>
      <c r="P111">
        <v>1</v>
      </c>
      <c r="Q111" s="16">
        <v>2</v>
      </c>
      <c r="R111">
        <v>1</v>
      </c>
      <c r="S111">
        <v>1</v>
      </c>
      <c r="T111">
        <v>1</v>
      </c>
      <c r="U111" t="s">
        <v>101</v>
      </c>
      <c r="V111">
        <v>0</v>
      </c>
      <c r="W111">
        <v>15</v>
      </c>
      <c r="X11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11">
        <v>4</v>
      </c>
      <c r="Z111">
        <v>59</v>
      </c>
      <c r="AA11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236</v>
      </c>
      <c r="AB111">
        <v>4</v>
      </c>
      <c r="AC111">
        <v>59</v>
      </c>
      <c r="AD11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236</v>
      </c>
      <c r="AE111">
        <v>7</v>
      </c>
      <c r="AF111">
        <v>7</v>
      </c>
      <c r="AG111" s="1">
        <f>AVERAGE(_2022___Atividade_física__sintomas_de_ansiedade_e_depressão_e_qualidade_de_vida_e[[#This Row],[a.	Quantas horas no total você gasta sentado durante um dia de semana? ]:[b.	Quantas horas no total você gasta sentado durante um dia de fim de semana?]])</f>
        <v>7</v>
      </c>
      <c r="AH111" s="1">
        <f>_2022___Atividade_física__sintomas_de_ansiedade_e_depressão_e_qualidade_de_vida_e[[#This Row],[AFV por semana]]+_2022___Atividade_física__sintomas_de_ansiedade_e_depressão_e_qualidade_de_vida_e[[#This Row],[Média AFM na semana]]</f>
        <v>472</v>
      </c>
      <c r="AI111">
        <v>1</v>
      </c>
      <c r="AJ111">
        <v>1</v>
      </c>
      <c r="AK111">
        <v>0</v>
      </c>
      <c r="AL111">
        <v>1</v>
      </c>
      <c r="AM111">
        <v>3</v>
      </c>
      <c r="AN111">
        <v>1</v>
      </c>
      <c r="AO111">
        <v>3</v>
      </c>
      <c r="AP111">
        <v>0</v>
      </c>
      <c r="AQ111">
        <v>2</v>
      </c>
      <c r="AR111">
        <v>3</v>
      </c>
      <c r="AS111">
        <v>3</v>
      </c>
      <c r="AT111">
        <v>2</v>
      </c>
      <c r="AU111">
        <v>2</v>
      </c>
      <c r="AV111">
        <v>3</v>
      </c>
      <c r="AW111">
        <v>3</v>
      </c>
      <c r="AX111">
        <v>1</v>
      </c>
      <c r="AY111">
        <v>1</v>
      </c>
      <c r="AZ111">
        <v>1</v>
      </c>
      <c r="BA111">
        <v>0</v>
      </c>
      <c r="BB111">
        <v>0</v>
      </c>
      <c r="BC111">
        <v>0</v>
      </c>
      <c r="BD11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31</v>
      </c>
      <c r="BE111">
        <v>1</v>
      </c>
      <c r="BF111">
        <v>1</v>
      </c>
      <c r="BG111">
        <v>1</v>
      </c>
      <c r="BH111">
        <v>0</v>
      </c>
      <c r="BI111">
        <v>3</v>
      </c>
      <c r="BJ111">
        <v>0</v>
      </c>
      <c r="BK111">
        <v>1</v>
      </c>
      <c r="BL111">
        <v>1</v>
      </c>
      <c r="BM111">
        <v>0</v>
      </c>
      <c r="BN111">
        <v>0</v>
      </c>
      <c r="BO111">
        <v>1</v>
      </c>
      <c r="BP111">
        <v>1</v>
      </c>
      <c r="BQ111">
        <v>2</v>
      </c>
      <c r="BR111">
        <v>0</v>
      </c>
      <c r="BS111">
        <v>1</v>
      </c>
      <c r="BT111">
        <v>1</v>
      </c>
      <c r="BU111">
        <v>2</v>
      </c>
      <c r="BV111">
        <v>1</v>
      </c>
      <c r="BW111">
        <v>1</v>
      </c>
      <c r="BX111">
        <v>2</v>
      </c>
      <c r="BY111">
        <f>_2022___Atividade_física__sintomas_de_ansiedade_e_depressão_e_qualidade_de_vida_e[[#This Row],[_18]]</f>
        <v>1</v>
      </c>
      <c r="BZ111">
        <v>1</v>
      </c>
      <c r="CA111">
        <v>0</v>
      </c>
      <c r="CB111" s="1">
        <f>SUM(BE111:BV111,_2022___Atividade_física__sintomas_de_ansiedade_e_depressão_e_qualidade_de_vida_e[[#This Row],[18 considerar essa]:[_20]])</f>
        <v>19</v>
      </c>
      <c r="CC111">
        <v>3</v>
      </c>
      <c r="CD111">
        <v>3</v>
      </c>
      <c r="CE111">
        <v>3</v>
      </c>
      <c r="CF111">
        <v>3</v>
      </c>
      <c r="CG111">
        <v>3</v>
      </c>
      <c r="CH111">
        <v>3</v>
      </c>
      <c r="CI111">
        <v>3</v>
      </c>
      <c r="CJ111">
        <v>3</v>
      </c>
      <c r="CK111">
        <v>3</v>
      </c>
      <c r="CL111">
        <v>3</v>
      </c>
      <c r="CM111">
        <v>3</v>
      </c>
      <c r="CN111">
        <v>3</v>
      </c>
      <c r="CO111">
        <v>2</v>
      </c>
      <c r="CP111">
        <v>1</v>
      </c>
      <c r="CQ111">
        <v>2</v>
      </c>
      <c r="CR111">
        <v>2</v>
      </c>
      <c r="CS111">
        <v>2</v>
      </c>
      <c r="CT111">
        <v>1</v>
      </c>
      <c r="CU111">
        <v>1</v>
      </c>
      <c r="CV111">
        <v>5</v>
      </c>
      <c r="CW111">
        <v>3</v>
      </c>
      <c r="CX111">
        <v>3</v>
      </c>
      <c r="CY111">
        <v>5</v>
      </c>
      <c r="CZ111">
        <v>3</v>
      </c>
      <c r="DA111">
        <v>4</v>
      </c>
      <c r="DB111">
        <v>5</v>
      </c>
      <c r="DC111">
        <v>5</v>
      </c>
      <c r="DD111">
        <v>3</v>
      </c>
      <c r="DE111">
        <v>3</v>
      </c>
      <c r="DF111">
        <v>4</v>
      </c>
      <c r="DG111">
        <v>3</v>
      </c>
      <c r="DH111">
        <v>4</v>
      </c>
      <c r="DI111">
        <v>3</v>
      </c>
      <c r="DJ111">
        <v>3</v>
      </c>
      <c r="DK111">
        <v>3</v>
      </c>
      <c r="DL111">
        <v>3</v>
      </c>
      <c r="DM111">
        <f>IF(CC111=1,5,IF(CC111=2,4.4,IF(CC111=3,3.4,IF(CC111=4,2,IF(CC111=5,1,IF(CC111&gt;5,"Inválido",0))))))</f>
        <v>3.4</v>
      </c>
      <c r="DN111">
        <f>IF(CD111&gt;5,"Inválido",CD111)</f>
        <v>3</v>
      </c>
      <c r="DO111" s="7">
        <f>IF(CE111&gt;3,"Inválido",CE111)</f>
        <v>3</v>
      </c>
      <c r="DP111" s="7">
        <f>IF(CF111&gt;3,"Inválido",CF111)</f>
        <v>3</v>
      </c>
      <c r="DQ111" s="6">
        <f>IF(CG111&gt;3,"Inválido",CG111)</f>
        <v>3</v>
      </c>
      <c r="DR111" s="6">
        <f>IF(CH111&gt;3,"Inválido",CH111)</f>
        <v>3</v>
      </c>
      <c r="DS111" s="6">
        <f>IF(CI111&gt;3,"Inválido",CI111)</f>
        <v>3</v>
      </c>
      <c r="DT111" s="6">
        <f>IF(CJ111&gt;3,"Inválido",CJ111)</f>
        <v>3</v>
      </c>
      <c r="DU111" s="6">
        <f>IF(CK111&gt;3,"Inválido",CK111)</f>
        <v>3</v>
      </c>
      <c r="DV111" s="6">
        <f>IF(CL111&gt;3,"Inválido",CL111)</f>
        <v>3</v>
      </c>
      <c r="DW111" s="6">
        <f>IF(CM111&gt;3,"Inválido",CM111)</f>
        <v>3</v>
      </c>
      <c r="DX111" s="6">
        <f>IF(CN111&gt;3,"Inválido",CN111)</f>
        <v>3</v>
      </c>
      <c r="DY111" s="8">
        <f>IF(CO111&gt;5, "INVALIDO",CO111)</f>
        <v>2</v>
      </c>
      <c r="DZ111" s="8">
        <f>IF(CP111&gt;5, "INVALIDO",CP111)</f>
        <v>1</v>
      </c>
      <c r="EA111" s="8">
        <f>IF(CQ111&gt;5, "INVALIDO",CQ111)</f>
        <v>2</v>
      </c>
      <c r="EB111" s="8">
        <f>IF(CR111&gt;5, "INVALIDO",CR111)</f>
        <v>2</v>
      </c>
      <c r="EC111" s="7">
        <f>IF(CR111&gt;5, "INVALIDO",CR111)</f>
        <v>2</v>
      </c>
      <c r="ED11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11">
        <f>IF(CC111=1,5,IF(CC111=2,4,IF(CC111=3,3,IF(CC111=4,2,IF(CC111=5,1,IF(CC111&gt;5,"Inválido",0))))))</f>
        <v>3</v>
      </c>
      <c r="EG111">
        <f>IF(CW111=1,6,IF(CW111=2,5.4,IF(CW111=3,4.2,IF(CW111=4,3.1,IF(CW111=5,2.2,IF(CW111=6,1,IF(CW111&gt;6,"Inválido",0)))))))</f>
        <v>4.2</v>
      </c>
      <c r="EH111">
        <f>IF(AND(CX111=1,CW111=1),6,IF(AND(CX111=1,CW111&lt;7),5,IF(AND(CX111&gt;1,CW111=1),"Inválido",IF(AND(CX111=2,CW111&lt;7),4,IF(AND(CX111=3,CW111&lt;7),3,IF(AND(CX111=4,CW111&lt;7),2,IF(AND(CX111=5,CW111&lt;7),1,0)))))))</f>
        <v>3</v>
      </c>
      <c r="EI111">
        <f>IF(CV111=1,6,IF(CV111=2,5,IF(CV111=3,3,IF(CV111=4,3,IF(CV111=5,2,IF(CV111=6,1,IF(CV111&gt;6,"iNVÁLIDO",0)))))))</f>
        <v>2</v>
      </c>
      <c r="EJ111" s="7">
        <f>IF(CZ111&gt;6,"Inválido",CZ111)</f>
        <v>3</v>
      </c>
      <c r="EK111" s="7">
        <f>IF(DA111&gt;6,"Inválido",DA111)</f>
        <v>4</v>
      </c>
      <c r="EL111">
        <f>IF(DB111=1,6,IF(DB111=2,5,IF(DB111=3,3,IF(DB111=4,3,IF(DB111=5,2,IF(DB111=6,1,IF(DB111&gt;6,"iNVÁLIDO",0)))))))</f>
        <v>2</v>
      </c>
      <c r="EM111">
        <f>IF(DC111=1,6,IF(DC111=2,5,IF(DC111=3,3,IF(DC111=4,3,IF(DC111=5,2,IF(DC111=6,1,IF(DC111&gt;6,"iNVÁLIDO",0)))))))</f>
        <v>2</v>
      </c>
      <c r="EN111" s="7">
        <f>IF(DD111&gt;6,"Inválido",DD111)</f>
        <v>3</v>
      </c>
      <c r="EO111">
        <f>IF(DE111&gt;6,"Inválido",DE111)</f>
        <v>3</v>
      </c>
      <c r="EP111">
        <f>IF(DF111=1,6,IF(DF111=2,5,IF(DF111=3,3,IF(DF111=4,3,IF(DF111=5,2,IF(DF111=6,1,IF(DF111&gt;6,"iNVÁLIDO",0)))))))</f>
        <v>3</v>
      </c>
      <c r="EQ111" s="7">
        <f>IF(DG111&gt;6,"Inválido",DG111)</f>
        <v>3</v>
      </c>
      <c r="ER111">
        <f>IF(DH111&gt;5,"Inválido",DH111)</f>
        <v>4</v>
      </c>
      <c r="ES111">
        <f>IF(DI111&gt;5,"Inválido",DI111)</f>
        <v>3</v>
      </c>
      <c r="ET111">
        <f>IF(DJ111=1,5,IF(DJ111=2,4,IF(DJ111=3,3,IF(DJ111=4,2,IF(DJ111=5,1,IF(DJ111&gt;5,"Inválido",0))))))</f>
        <v>3</v>
      </c>
      <c r="EU111">
        <f>IF(DK111&gt;5,"Inválido",DK111)</f>
        <v>3</v>
      </c>
      <c r="EV111">
        <f>IF(DL111=1,5,IF(DL111=2,4,IF(DL111=3,3,IF(DL111=4,2,IF(DL111=5,1,IF(DL111&gt;5,"Inválido",0))))))</f>
        <v>3</v>
      </c>
      <c r="EW111" s="7">
        <f>SUM(DO111,DP111,DQ111,DR111,DS111,DT111,DU111,DV111,DW111,DX111)</f>
        <v>30</v>
      </c>
      <c r="EX111" s="7">
        <f>(EW111-10)/20*100</f>
        <v>100</v>
      </c>
      <c r="EY111">
        <f>SUM(DY111,DZ111,EA111,EB111)</f>
        <v>7</v>
      </c>
      <c r="EZ111">
        <f>(_2022___Atividade_física__sintomas_de_ansiedade_e_depressão_e_qualidade_de_vida_e[[#This Row],[Aspecto físico]]-4)/4*100</f>
        <v>75</v>
      </c>
      <c r="FA111">
        <f>SUM(EG111,EH111)</f>
        <v>7.2</v>
      </c>
      <c r="FB111">
        <f>(FA111-2)/10*100</f>
        <v>52</v>
      </c>
      <c r="FC111">
        <f>SUM(DM111,ES111,ET111,EU111,EV111)</f>
        <v>15.4</v>
      </c>
      <c r="FD111" s="7">
        <f>(FC111-5)/20*100</f>
        <v>52</v>
      </c>
      <c r="FE111">
        <f>SUM(EI111,EM111,EO111,EQ111)</f>
        <v>10</v>
      </c>
      <c r="FF111" s="7">
        <f>(FE111-4)/20*100</f>
        <v>30</v>
      </c>
      <c r="FG111">
        <f>SUM(EF111,ER111)</f>
        <v>7</v>
      </c>
      <c r="FH111">
        <f>(FG111-2)/8*100</f>
        <v>62.5</v>
      </c>
      <c r="FI111">
        <f>SUM(EC111,ED111,EE111)</f>
        <v>4</v>
      </c>
      <c r="FJ111" s="7">
        <f>(FI111-3)/3*100</f>
        <v>33.333333333333329</v>
      </c>
      <c r="FK111">
        <f>SUM(EJ111,EK111,EL111,EN111,EP111)</f>
        <v>15</v>
      </c>
      <c r="FL111">
        <f>(FK111-5)/25*100</f>
        <v>40</v>
      </c>
      <c r="FM111">
        <f t="shared" si="3"/>
        <v>3</v>
      </c>
      <c r="FN111" s="7">
        <f t="shared" si="4"/>
        <v>69.75</v>
      </c>
      <c r="FO111" s="7">
        <f t="shared" si="5"/>
        <v>41.458333333333329</v>
      </c>
    </row>
    <row r="112" spans="1:171" ht="15" thickBot="1" x14ac:dyDescent="0.35">
      <c r="A112" t="s">
        <v>169</v>
      </c>
      <c r="B112" t="s">
        <v>170</v>
      </c>
      <c r="C112" t="s">
        <v>68</v>
      </c>
      <c r="D112" s="5">
        <v>37339</v>
      </c>
      <c r="E112" s="5">
        <v>44682</v>
      </c>
      <c r="F112" s="1">
        <f>DATEDIF(D111,E111,"Y")</f>
        <v>22</v>
      </c>
      <c r="G112">
        <v>2</v>
      </c>
      <c r="H112">
        <v>1</v>
      </c>
      <c r="I112" t="s">
        <v>125</v>
      </c>
      <c r="J112">
        <v>5</v>
      </c>
      <c r="K112">
        <v>1</v>
      </c>
      <c r="L112" t="s">
        <v>100</v>
      </c>
      <c r="M112" s="1">
        <v>1</v>
      </c>
      <c r="N112">
        <v>1</v>
      </c>
      <c r="O112">
        <v>2</v>
      </c>
      <c r="P112">
        <v>1</v>
      </c>
      <c r="Q112" s="16">
        <v>2</v>
      </c>
      <c r="R112">
        <v>2</v>
      </c>
      <c r="S112">
        <v>2</v>
      </c>
      <c r="T112">
        <v>1</v>
      </c>
      <c r="U112" t="s">
        <v>101</v>
      </c>
      <c r="V112">
        <v>7</v>
      </c>
      <c r="W112">
        <v>29</v>
      </c>
      <c r="X11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203</v>
      </c>
      <c r="Y112">
        <v>7</v>
      </c>
      <c r="Z112">
        <v>59</v>
      </c>
      <c r="AA11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413</v>
      </c>
      <c r="AB112">
        <v>0</v>
      </c>
      <c r="AC112">
        <v>0</v>
      </c>
      <c r="AD11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2">
        <v>12</v>
      </c>
      <c r="AF112">
        <v>8</v>
      </c>
      <c r="AG112" s="1">
        <f>AVERAGE(_2022___Atividade_física__sintomas_de_ansiedade_e_depressão_e_qualidade_de_vida_e[[#This Row],[a.	Quantas horas no total você gasta sentado durante um dia de semana? ]:[b.	Quantas horas no total você gasta sentado durante um dia de fim de semana?]])</f>
        <v>10</v>
      </c>
      <c r="AH112" s="1">
        <f>_2022___Atividade_física__sintomas_de_ansiedade_e_depressão_e_qualidade_de_vida_e[[#This Row],[AFV por semana]]+_2022___Atividade_física__sintomas_de_ansiedade_e_depressão_e_qualidade_de_vida_e[[#This Row],[Média AFM na semana]]</f>
        <v>413</v>
      </c>
      <c r="AI112">
        <v>1</v>
      </c>
      <c r="AJ112">
        <v>0</v>
      </c>
      <c r="AK112">
        <v>1</v>
      </c>
      <c r="AL112">
        <v>3</v>
      </c>
      <c r="AM112">
        <v>1</v>
      </c>
      <c r="AN112">
        <v>2</v>
      </c>
      <c r="AO112">
        <v>1</v>
      </c>
      <c r="AP112">
        <v>2</v>
      </c>
      <c r="AQ112">
        <v>0</v>
      </c>
      <c r="AR112">
        <v>3</v>
      </c>
      <c r="AS112">
        <v>0</v>
      </c>
      <c r="AT112">
        <v>2</v>
      </c>
      <c r="AU112">
        <v>2</v>
      </c>
      <c r="AV112">
        <v>3</v>
      </c>
      <c r="AW112">
        <v>2</v>
      </c>
      <c r="AX112">
        <v>0</v>
      </c>
      <c r="AY112">
        <v>1</v>
      </c>
      <c r="AZ112">
        <v>3</v>
      </c>
      <c r="BA112">
        <v>2</v>
      </c>
      <c r="BB112">
        <v>0</v>
      </c>
      <c r="BC112">
        <v>2</v>
      </c>
      <c r="BD11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31</v>
      </c>
      <c r="BE112">
        <v>1</v>
      </c>
      <c r="BF112">
        <v>0</v>
      </c>
      <c r="BG112">
        <v>0</v>
      </c>
      <c r="BH112">
        <v>0</v>
      </c>
      <c r="BI112">
        <v>0</v>
      </c>
      <c r="BJ112">
        <v>0</v>
      </c>
      <c r="BK112">
        <v>0</v>
      </c>
      <c r="BL112">
        <v>1</v>
      </c>
      <c r="BM112">
        <v>0</v>
      </c>
      <c r="BN112">
        <v>1</v>
      </c>
      <c r="BO112">
        <v>3</v>
      </c>
      <c r="BP112">
        <v>0</v>
      </c>
      <c r="BQ112">
        <v>1</v>
      </c>
      <c r="BR112">
        <v>0</v>
      </c>
      <c r="BS112">
        <v>2</v>
      </c>
      <c r="BT112">
        <v>2</v>
      </c>
      <c r="BU112">
        <v>1</v>
      </c>
      <c r="BV112">
        <v>1</v>
      </c>
      <c r="BW112">
        <v>1</v>
      </c>
      <c r="BX112">
        <v>1</v>
      </c>
      <c r="BY112">
        <v>0</v>
      </c>
      <c r="BZ112">
        <v>1</v>
      </c>
      <c r="CA112">
        <v>0</v>
      </c>
      <c r="CB112" s="1">
        <f>SUM(BE112:BV112,_2022___Atividade_física__sintomas_de_ansiedade_e_depressão_e_qualidade_de_vida_e[[#This Row],[18 considerar essa]:[_20]])</f>
        <v>14</v>
      </c>
      <c r="CC112">
        <v>1</v>
      </c>
      <c r="CD112">
        <v>4</v>
      </c>
      <c r="CE112">
        <v>1</v>
      </c>
      <c r="CF112">
        <v>2</v>
      </c>
      <c r="CG112">
        <v>1</v>
      </c>
      <c r="CH112">
        <v>2</v>
      </c>
      <c r="CI112">
        <v>2</v>
      </c>
      <c r="CJ112">
        <v>2</v>
      </c>
      <c r="CK112">
        <v>1</v>
      </c>
      <c r="CL112">
        <v>2</v>
      </c>
      <c r="CM112">
        <v>2</v>
      </c>
      <c r="CN112">
        <v>3</v>
      </c>
      <c r="CO112">
        <v>1</v>
      </c>
      <c r="CP112">
        <v>1</v>
      </c>
      <c r="CQ112">
        <v>1</v>
      </c>
      <c r="CR112">
        <v>2</v>
      </c>
      <c r="CS112">
        <v>1</v>
      </c>
      <c r="CT112">
        <v>1</v>
      </c>
      <c r="CU112">
        <v>2</v>
      </c>
      <c r="CV112">
        <v>2</v>
      </c>
      <c r="CW112">
        <v>3</v>
      </c>
      <c r="CX112">
        <v>2</v>
      </c>
      <c r="CY112">
        <v>3</v>
      </c>
      <c r="CZ112">
        <v>2</v>
      </c>
      <c r="DA112">
        <v>6</v>
      </c>
      <c r="DB112">
        <v>5</v>
      </c>
      <c r="DC112">
        <v>4</v>
      </c>
      <c r="DD112">
        <v>5</v>
      </c>
      <c r="DE112">
        <v>2</v>
      </c>
      <c r="DF112">
        <v>3</v>
      </c>
      <c r="DG112">
        <v>2</v>
      </c>
      <c r="DH112">
        <v>4</v>
      </c>
      <c r="DI112">
        <v>5</v>
      </c>
      <c r="DJ112">
        <v>1</v>
      </c>
      <c r="DK112">
        <v>3</v>
      </c>
      <c r="DL112">
        <v>2</v>
      </c>
      <c r="DM112">
        <f>IF(CC112=1,5,IF(CC112=2,4.4,IF(CC112=3,3.4,IF(CC112=4,2,IF(CC112=5,1,IF(CC112&gt;5,"Inválido",0))))))</f>
        <v>5</v>
      </c>
      <c r="DN112">
        <f>IF(CD112&gt;5,"Inválido",CD112)</f>
        <v>4</v>
      </c>
      <c r="DO112" s="7">
        <f>IF(CE112&gt;3,"Inválido",CE112)</f>
        <v>1</v>
      </c>
      <c r="DP112" s="7">
        <f>IF(CF112&gt;3,"Inválido",CF112)</f>
        <v>2</v>
      </c>
      <c r="DQ112" s="6">
        <f>IF(CG112&gt;3,"Inválido",CG112)</f>
        <v>1</v>
      </c>
      <c r="DR112" s="6">
        <f>IF(CH112&gt;3,"Inválido",CH112)</f>
        <v>2</v>
      </c>
      <c r="DS112" s="6">
        <f>IF(CI112&gt;3,"Inválido",CI112)</f>
        <v>2</v>
      </c>
      <c r="DT112" s="6">
        <f>IF(CJ112&gt;3,"Inválido",CJ112)</f>
        <v>2</v>
      </c>
      <c r="DU112" s="6">
        <f>IF(CK112&gt;3,"Inválido",CK112)</f>
        <v>1</v>
      </c>
      <c r="DV112" s="6">
        <f>IF(CL112&gt;3,"Inválido",CL112)</f>
        <v>2</v>
      </c>
      <c r="DW112" s="6">
        <f>IF(CM112&gt;3,"Inválido",CM112)</f>
        <v>2</v>
      </c>
      <c r="DX112" s="6">
        <f>IF(CN112&gt;3,"Inválido",CN112)</f>
        <v>3</v>
      </c>
      <c r="DY112" s="8">
        <f>IF(CO112&gt;5, "INVALIDO",CO112)</f>
        <v>1</v>
      </c>
      <c r="DZ112" s="8">
        <f>IF(CP112&gt;5, "INVALIDO",CP112)</f>
        <v>1</v>
      </c>
      <c r="EA112" s="8">
        <f>IF(CQ112&gt;5, "INVALIDO",CQ112)</f>
        <v>1</v>
      </c>
      <c r="EB112" s="8">
        <f>IF(CR112&gt;5, "INVALIDO",CR112)</f>
        <v>2</v>
      </c>
      <c r="EC112" s="7">
        <f>IF(CR112&gt;5, "INVALIDO",CR112)</f>
        <v>2</v>
      </c>
      <c r="ED11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2">
        <f>IF(CC112=1,5,IF(CC112=2,4,IF(CC112=3,3,IF(CC112=4,2,IF(CC112=5,1,IF(CC112&gt;5,"Inválido",0))))))</f>
        <v>5</v>
      </c>
      <c r="EG112">
        <f>IF(CW112=1,6,IF(CW112=2,5.4,IF(CW112=3,4.2,IF(CW112=4,3.1,IF(CW112=5,2.2,IF(CW112=6,1,IF(CW112&gt;6,"Inválido",0)))))))</f>
        <v>4.2</v>
      </c>
      <c r="EH112">
        <f>IF(AND(CX112=1,CW112=1),6,IF(AND(CX112=1,CW112&lt;7),5,IF(AND(CX112&gt;1,CW112=1),"Inválido",IF(AND(CX112=2,CW112&lt;7),4,IF(AND(CX112=3,CW112&lt;7),3,IF(AND(CX112=4,CW112&lt;7),2,IF(AND(CX112=5,CW112&lt;7),1,0)))))))</f>
        <v>4</v>
      </c>
      <c r="EI112">
        <f>IF(CV112=1,6,IF(CV112=2,5,IF(CV112=3,3,IF(CV112=4,3,IF(CV112=5,2,IF(CV112=6,1,IF(CV112&gt;6,"iNVÁLIDO",0)))))))</f>
        <v>5</v>
      </c>
      <c r="EJ112" s="7">
        <f>IF(CZ112&gt;6,"Inválido",CZ112)</f>
        <v>2</v>
      </c>
      <c r="EK112" s="7">
        <f>IF(DA112&gt;6,"Inválido",DA112)</f>
        <v>6</v>
      </c>
      <c r="EL112">
        <f>IF(DB112=1,6,IF(DB112=2,5,IF(DB112=3,3,IF(DB112=4,3,IF(DB112=5,2,IF(DB112=6,1,IF(DB112&gt;6,"iNVÁLIDO",0)))))))</f>
        <v>2</v>
      </c>
      <c r="EM112">
        <f>IF(DC112=1,6,IF(DC112=2,5,IF(DC112=3,3,IF(DC112=4,3,IF(DC112=5,2,IF(DC112=6,1,IF(DC112&gt;6,"iNVÁLIDO",0)))))))</f>
        <v>3</v>
      </c>
      <c r="EN112" s="7">
        <f>IF(DD112&gt;6,"Inválido",DD112)</f>
        <v>5</v>
      </c>
      <c r="EO112">
        <f>IF(DE112&gt;6,"Inválido",DE112)</f>
        <v>2</v>
      </c>
      <c r="EP112">
        <f>IF(DF112=1,6,IF(DF112=2,5,IF(DF112=3,3,IF(DF112=4,3,IF(DF112=5,2,IF(DF112=6,1,IF(DF112&gt;6,"iNVÁLIDO",0)))))))</f>
        <v>3</v>
      </c>
      <c r="EQ112" s="7">
        <f>IF(DG112&gt;6,"Inválido",DG112)</f>
        <v>2</v>
      </c>
      <c r="ER112">
        <f>IF(DH112&gt;5,"Inválido",DH112)</f>
        <v>4</v>
      </c>
      <c r="ES112">
        <f>IF(DI112&gt;5,"Inválido",DI112)</f>
        <v>5</v>
      </c>
      <c r="ET112">
        <f>IF(DJ112=1,5,IF(DJ112=2,4,IF(DJ112=3,3,IF(DJ112=4,2,IF(DJ112=5,1,IF(DJ112&gt;5,"Inválido",0))))))</f>
        <v>5</v>
      </c>
      <c r="EU112">
        <f>IF(DK112&gt;5,"Inválido",DK112)</f>
        <v>3</v>
      </c>
      <c r="EV112">
        <f>IF(DL112=1,5,IF(DL112=2,4,IF(DL112=3,3,IF(DL112=4,2,IF(DL112=5,1,IF(DL112&gt;5,"Inválido",0))))))</f>
        <v>4</v>
      </c>
      <c r="EW112" s="7">
        <f>SUM(DO112,DP112,DQ112,DR112,DS112,DT112,DU112,DV112,DW112,DX112)</f>
        <v>18</v>
      </c>
      <c r="EX112" s="7">
        <f>(EW112-10)/20*100</f>
        <v>40</v>
      </c>
      <c r="EY112">
        <f>SUM(DY112,DZ112,EA112,EB112)</f>
        <v>5</v>
      </c>
      <c r="EZ112">
        <f>(_2022___Atividade_física__sintomas_de_ansiedade_e_depressão_e_qualidade_de_vida_e[[#This Row],[Aspecto físico]]-4)/4*100</f>
        <v>25</v>
      </c>
      <c r="FA112">
        <f>SUM(EG112,EH112)</f>
        <v>8.1999999999999993</v>
      </c>
      <c r="FB112">
        <f>(FA112-2)/10*100</f>
        <v>61.999999999999986</v>
      </c>
      <c r="FC112">
        <f>SUM(DM112,ES112,ET112,EU112,EV112)</f>
        <v>22</v>
      </c>
      <c r="FD112" s="7">
        <f>(FC112-5)/20*100</f>
        <v>85</v>
      </c>
      <c r="FE112">
        <f>SUM(EI112,EM112,EO112,EQ112)</f>
        <v>12</v>
      </c>
      <c r="FF112" s="7">
        <f>(FE112-4)/20*100</f>
        <v>40</v>
      </c>
      <c r="FG112">
        <f>SUM(EF112,ER112)</f>
        <v>9</v>
      </c>
      <c r="FH112">
        <f>(FG112-2)/8*100</f>
        <v>87.5</v>
      </c>
      <c r="FI112">
        <f>SUM(EC112,ED112,EE112)</f>
        <v>5</v>
      </c>
      <c r="FJ112" s="7">
        <f>(FI112-3)/3*100</f>
        <v>66.666666666666657</v>
      </c>
      <c r="FK112">
        <f>SUM(EJ112,EK112,EL112,EN112,EP112)</f>
        <v>18</v>
      </c>
      <c r="FL112">
        <f>(FK112-5)/25*100</f>
        <v>52</v>
      </c>
      <c r="FM112">
        <f t="shared" si="3"/>
        <v>4</v>
      </c>
      <c r="FN112" s="7">
        <f t="shared" si="4"/>
        <v>53</v>
      </c>
      <c r="FO112" s="7">
        <f t="shared" si="5"/>
        <v>61.541666666666664</v>
      </c>
    </row>
    <row r="113" spans="1:171" ht="15" thickBot="1" x14ac:dyDescent="0.35">
      <c r="A113" t="s">
        <v>173</v>
      </c>
      <c r="B113" t="s">
        <v>174</v>
      </c>
      <c r="C113" t="s">
        <v>68</v>
      </c>
      <c r="D113" s="5">
        <v>30872</v>
      </c>
      <c r="E113" s="5">
        <v>44682</v>
      </c>
      <c r="F113" s="1">
        <f>DATEDIF(D112,E112,"Y")</f>
        <v>20</v>
      </c>
      <c r="G113">
        <v>2</v>
      </c>
      <c r="H113">
        <v>3</v>
      </c>
      <c r="I113" t="s">
        <v>175</v>
      </c>
      <c r="J113">
        <v>12</v>
      </c>
      <c r="K113">
        <v>2</v>
      </c>
      <c r="L113" t="s">
        <v>176</v>
      </c>
      <c r="M113" s="1">
        <v>2</v>
      </c>
      <c r="N113">
        <v>2</v>
      </c>
      <c r="O113">
        <v>3</v>
      </c>
      <c r="P113">
        <v>1</v>
      </c>
      <c r="Q113" s="16">
        <v>1</v>
      </c>
      <c r="R113">
        <v>1</v>
      </c>
      <c r="S113">
        <v>2</v>
      </c>
      <c r="T113">
        <v>2</v>
      </c>
      <c r="U113" t="s">
        <v>86</v>
      </c>
      <c r="V113">
        <v>5</v>
      </c>
      <c r="W113">
        <v>15</v>
      </c>
      <c r="X11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113">
        <v>5</v>
      </c>
      <c r="Z113">
        <v>15</v>
      </c>
      <c r="AA11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113">
        <v>0</v>
      </c>
      <c r="AC113">
        <v>0</v>
      </c>
      <c r="AD11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3">
        <v>8</v>
      </c>
      <c r="AF113">
        <v>4</v>
      </c>
      <c r="AG113" s="1">
        <f>AVERAGE(_2022___Atividade_física__sintomas_de_ansiedade_e_depressão_e_qualidade_de_vida_e[[#This Row],[a.	Quantas horas no total você gasta sentado durante um dia de semana? ]:[b.	Quantas horas no total você gasta sentado durante um dia de fim de semana?]])</f>
        <v>6</v>
      </c>
      <c r="AH113" s="1">
        <f>_2022___Atividade_física__sintomas_de_ansiedade_e_depressão_e_qualidade_de_vida_e[[#This Row],[AFV por semana]]+_2022___Atividade_física__sintomas_de_ansiedade_e_depressão_e_qualidade_de_vida_e[[#This Row],[Média AFM na semana]]</f>
        <v>75</v>
      </c>
      <c r="AI113">
        <v>1</v>
      </c>
      <c r="AJ113">
        <v>3</v>
      </c>
      <c r="AK113">
        <v>1</v>
      </c>
      <c r="AL113">
        <v>3</v>
      </c>
      <c r="AM113">
        <v>0</v>
      </c>
      <c r="AN113">
        <v>0</v>
      </c>
      <c r="AO113">
        <v>2</v>
      </c>
      <c r="AP113">
        <v>0</v>
      </c>
      <c r="AQ113">
        <v>0</v>
      </c>
      <c r="AR113">
        <v>0</v>
      </c>
      <c r="AS113">
        <v>0</v>
      </c>
      <c r="AT113">
        <v>1</v>
      </c>
      <c r="AU113">
        <v>1</v>
      </c>
      <c r="AV113">
        <v>0</v>
      </c>
      <c r="AW113">
        <v>0</v>
      </c>
      <c r="AX113">
        <v>0</v>
      </c>
      <c r="AY113">
        <v>0</v>
      </c>
      <c r="AZ113">
        <v>2</v>
      </c>
      <c r="BA113">
        <v>0</v>
      </c>
      <c r="BB113">
        <v>0</v>
      </c>
      <c r="BC113">
        <v>1</v>
      </c>
      <c r="BD11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113">
        <v>1</v>
      </c>
      <c r="BF113">
        <v>1</v>
      </c>
      <c r="BG113">
        <v>1</v>
      </c>
      <c r="BH113">
        <v>1</v>
      </c>
      <c r="BI113">
        <v>3</v>
      </c>
      <c r="BJ113">
        <v>1</v>
      </c>
      <c r="BK113">
        <v>1</v>
      </c>
      <c r="BL113">
        <v>2</v>
      </c>
      <c r="BM113">
        <v>0</v>
      </c>
      <c r="BN113">
        <v>1</v>
      </c>
      <c r="BO113">
        <v>1</v>
      </c>
      <c r="BP113">
        <v>1</v>
      </c>
      <c r="BQ113">
        <v>1</v>
      </c>
      <c r="BR113">
        <v>2</v>
      </c>
      <c r="BS113">
        <v>1</v>
      </c>
      <c r="BT113">
        <v>1</v>
      </c>
      <c r="BU113">
        <v>1</v>
      </c>
      <c r="BV113">
        <v>0</v>
      </c>
      <c r="BW113">
        <v>0</v>
      </c>
      <c r="BX113">
        <v>1</v>
      </c>
      <c r="BY113">
        <v>0</v>
      </c>
      <c r="BZ113">
        <v>1</v>
      </c>
      <c r="CA113">
        <v>3</v>
      </c>
      <c r="CB113" s="1">
        <f>SUM(BE113:BV113,_2022___Atividade_física__sintomas_de_ansiedade_e_depressão_e_qualidade_de_vida_e[[#This Row],[18 considerar essa]:[_20]])</f>
        <v>24</v>
      </c>
      <c r="CC113">
        <v>3</v>
      </c>
      <c r="CD113">
        <v>3</v>
      </c>
      <c r="CE113">
        <v>2</v>
      </c>
      <c r="CF113">
        <v>3</v>
      </c>
      <c r="CG113">
        <v>3</v>
      </c>
      <c r="CH113">
        <v>2</v>
      </c>
      <c r="CI113">
        <v>3</v>
      </c>
      <c r="CJ113">
        <v>1</v>
      </c>
      <c r="CK113">
        <v>2</v>
      </c>
      <c r="CL113">
        <v>3</v>
      </c>
      <c r="CM113">
        <v>3</v>
      </c>
      <c r="CN113">
        <v>3</v>
      </c>
      <c r="CO113">
        <v>1</v>
      </c>
      <c r="CP113">
        <v>1</v>
      </c>
      <c r="CQ113">
        <v>1</v>
      </c>
      <c r="CR113">
        <v>2</v>
      </c>
      <c r="CS113">
        <v>1</v>
      </c>
      <c r="CT113">
        <v>1</v>
      </c>
      <c r="CU113">
        <v>2</v>
      </c>
      <c r="CV113">
        <v>3</v>
      </c>
      <c r="CW113">
        <v>3</v>
      </c>
      <c r="CX113">
        <v>2</v>
      </c>
      <c r="CY113">
        <v>5</v>
      </c>
      <c r="CZ113">
        <v>3</v>
      </c>
      <c r="DA113">
        <v>3</v>
      </c>
      <c r="DB113">
        <v>5</v>
      </c>
      <c r="DC113">
        <v>6</v>
      </c>
      <c r="DD113">
        <v>3</v>
      </c>
      <c r="DE113">
        <v>2</v>
      </c>
      <c r="DF113">
        <v>5</v>
      </c>
      <c r="DG113">
        <v>2</v>
      </c>
      <c r="DH113">
        <v>5</v>
      </c>
      <c r="DI113">
        <v>4</v>
      </c>
      <c r="DJ113">
        <v>3</v>
      </c>
      <c r="DK113">
        <v>5</v>
      </c>
      <c r="DL113">
        <v>2</v>
      </c>
      <c r="DM113">
        <f>IF(CC113=1,5,IF(CC113=2,4.4,IF(CC113=3,3.4,IF(CC113=4,2,IF(CC113=5,1,IF(CC113&gt;5,"Inválido",0))))))</f>
        <v>3.4</v>
      </c>
      <c r="DN113">
        <f>IF(CD113&gt;5,"Inválido",CD113)</f>
        <v>3</v>
      </c>
      <c r="DO113" s="7">
        <f>IF(CE113&gt;3,"Inválido",CE113)</f>
        <v>2</v>
      </c>
      <c r="DP113" s="7">
        <f>IF(CF113&gt;3,"Inválido",CF113)</f>
        <v>3</v>
      </c>
      <c r="DQ113" s="6">
        <f>IF(CG113&gt;3,"Inválido",CG113)</f>
        <v>3</v>
      </c>
      <c r="DR113" s="6">
        <f>IF(CH113&gt;3,"Inválido",CH113)</f>
        <v>2</v>
      </c>
      <c r="DS113" s="6">
        <f>IF(CI113&gt;3,"Inválido",CI113)</f>
        <v>3</v>
      </c>
      <c r="DT113" s="6">
        <f>IF(CJ113&gt;3,"Inválido",CJ113)</f>
        <v>1</v>
      </c>
      <c r="DU113" s="6">
        <f>IF(CK113&gt;3,"Inválido",CK113)</f>
        <v>2</v>
      </c>
      <c r="DV113" s="6">
        <f>IF(CL113&gt;3,"Inválido",CL113)</f>
        <v>3</v>
      </c>
      <c r="DW113" s="6">
        <f>IF(CM113&gt;3,"Inválido",CM113)</f>
        <v>3</v>
      </c>
      <c r="DX113" s="6">
        <f>IF(CN113&gt;3,"Inválido",CN113)</f>
        <v>3</v>
      </c>
      <c r="DY113" s="8">
        <f>IF(CO113&gt;5, "INVALIDO",CO113)</f>
        <v>1</v>
      </c>
      <c r="DZ113" s="8">
        <f>IF(CP113&gt;5, "INVALIDO",CP113)</f>
        <v>1</v>
      </c>
      <c r="EA113" s="8">
        <f>IF(CQ113&gt;5, "INVALIDO",CQ113)</f>
        <v>1</v>
      </c>
      <c r="EB113" s="8">
        <f>IF(CR113&gt;5, "INVALIDO",CR113)</f>
        <v>2</v>
      </c>
      <c r="EC113" s="7">
        <f>IF(CR113&gt;5, "INVALIDO",CR113)</f>
        <v>2</v>
      </c>
      <c r="ED11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3">
        <f>IF(CC113=1,5,IF(CC113=2,4,IF(CC113=3,3,IF(CC113=4,2,IF(CC113=5,1,IF(CC113&gt;5,"Inválido",0))))))</f>
        <v>3</v>
      </c>
      <c r="EG113">
        <f>IF(CW113=1,6,IF(CW113=2,5.4,IF(CW113=3,4.2,IF(CW113=4,3.1,IF(CW113=5,2.2,IF(CW113=6,1,IF(CW113&gt;6,"Inválido",0)))))))</f>
        <v>4.2</v>
      </c>
      <c r="EH113">
        <f>IF(AND(CX113=1,CW113=1),6,IF(AND(CX113=1,CW113&lt;7),5,IF(AND(CX113&gt;1,CW113=1),"Inválido",IF(AND(CX113=2,CW113&lt;7),4,IF(AND(CX113=3,CW113&lt;7),3,IF(AND(CX113=4,CW113&lt;7),2,IF(AND(CX113=5,CW113&lt;7),1,0)))))))</f>
        <v>4</v>
      </c>
      <c r="EI113">
        <f>IF(CV113=1,6,IF(CV113=2,5,IF(CV113=3,3,IF(CV113=4,3,IF(CV113=5,2,IF(CV113=6,1,IF(CV113&gt;6,"iNVÁLIDO",0)))))))</f>
        <v>3</v>
      </c>
      <c r="EJ113" s="7">
        <f>IF(CZ113&gt;6,"Inválido",CZ113)</f>
        <v>3</v>
      </c>
      <c r="EK113" s="7">
        <f>IF(DA113&gt;6,"Inválido",DA113)</f>
        <v>3</v>
      </c>
      <c r="EL113">
        <f>IF(DB113=1,6,IF(DB113=2,5,IF(DB113=3,3,IF(DB113=4,3,IF(DB113=5,2,IF(DB113=6,1,IF(DB113&gt;6,"iNVÁLIDO",0)))))))</f>
        <v>2</v>
      </c>
      <c r="EM113">
        <f>IF(DC113=1,6,IF(DC113=2,5,IF(DC113=3,3,IF(DC113=4,3,IF(DC113=5,2,IF(DC113=6,1,IF(DC113&gt;6,"iNVÁLIDO",0)))))))</f>
        <v>1</v>
      </c>
      <c r="EN113" s="7">
        <f>IF(DD113&gt;6,"Inválido",DD113)</f>
        <v>3</v>
      </c>
      <c r="EO113">
        <f>IF(DE113&gt;6,"Inválido",DE113)</f>
        <v>2</v>
      </c>
      <c r="EP113">
        <f>IF(DF113=1,6,IF(DF113=2,5,IF(DF113=3,3,IF(DF113=4,3,IF(DF113=5,2,IF(DF113=6,1,IF(DF113&gt;6,"iNVÁLIDO",0)))))))</f>
        <v>2</v>
      </c>
      <c r="EQ113" s="7">
        <f>IF(DG113&gt;6,"Inválido",DG113)</f>
        <v>2</v>
      </c>
      <c r="ER113">
        <f>IF(DH113&gt;5,"Inválido",DH113)</f>
        <v>5</v>
      </c>
      <c r="ES113">
        <f>IF(DI113&gt;5,"Inválido",DI113)</f>
        <v>4</v>
      </c>
      <c r="ET113">
        <f>IF(DJ113=1,5,IF(DJ113=2,4,IF(DJ113=3,3,IF(DJ113=4,2,IF(DJ113=5,1,IF(DJ113&gt;5,"Inválido",0))))))</f>
        <v>3</v>
      </c>
      <c r="EU113">
        <f>IF(DK113&gt;5,"Inválido",DK113)</f>
        <v>5</v>
      </c>
      <c r="EV113">
        <f>IF(DL113=1,5,IF(DL113=2,4,IF(DL113=3,3,IF(DL113=4,2,IF(DL113=5,1,IF(DL113&gt;5,"Inválido",0))))))</f>
        <v>4</v>
      </c>
      <c r="EW113" s="7">
        <f>SUM(DO113,DP113,DQ113,DR113,DS113,DT113,DU113,DV113,DW113,DX113)</f>
        <v>25</v>
      </c>
      <c r="EX113" s="7">
        <f>(EW113-10)/20*100</f>
        <v>75</v>
      </c>
      <c r="EY113">
        <f>SUM(DY113,DZ113,EA113,EB113)</f>
        <v>5</v>
      </c>
      <c r="EZ113">
        <f>(_2022___Atividade_física__sintomas_de_ansiedade_e_depressão_e_qualidade_de_vida_e[[#This Row],[Aspecto físico]]-4)/4*100</f>
        <v>25</v>
      </c>
      <c r="FA113">
        <f>SUM(EG113,EH113)</f>
        <v>8.1999999999999993</v>
      </c>
      <c r="FB113">
        <f>(FA113-2)/10*100</f>
        <v>61.999999999999986</v>
      </c>
      <c r="FC113">
        <f>SUM(DM113,ES113,ET113,EU113,EV113)</f>
        <v>19.399999999999999</v>
      </c>
      <c r="FD113" s="7">
        <f>(FC113-5)/20*100</f>
        <v>72</v>
      </c>
      <c r="FE113">
        <f>SUM(EI113,EM113,EO113,EQ113)</f>
        <v>8</v>
      </c>
      <c r="FF113" s="7">
        <f>(FE113-4)/20*100</f>
        <v>20</v>
      </c>
      <c r="FG113">
        <f>SUM(EF113,ER113)</f>
        <v>8</v>
      </c>
      <c r="FH113">
        <f>(FG113-2)/8*100</f>
        <v>75</v>
      </c>
      <c r="FI113">
        <f>SUM(EC113,ED113,EE113)</f>
        <v>5</v>
      </c>
      <c r="FJ113" s="7">
        <f>(FI113-3)/3*100</f>
        <v>66.666666666666657</v>
      </c>
      <c r="FK113">
        <f>SUM(EJ113,EK113,EL113,EN113,EP113)</f>
        <v>13</v>
      </c>
      <c r="FL113">
        <f>(FK113-5)/25*100</f>
        <v>32</v>
      </c>
      <c r="FM113">
        <f t="shared" si="3"/>
        <v>3</v>
      </c>
      <c r="FN113" s="7">
        <f t="shared" si="4"/>
        <v>58.5</v>
      </c>
      <c r="FO113" s="7">
        <f t="shared" si="5"/>
        <v>48.416666666666664</v>
      </c>
    </row>
    <row r="114" spans="1:171" ht="15" thickBot="1" x14ac:dyDescent="0.35">
      <c r="A114" t="s">
        <v>177</v>
      </c>
      <c r="B114" t="s">
        <v>178</v>
      </c>
      <c r="C114" t="s">
        <v>68</v>
      </c>
      <c r="D114" s="5">
        <v>37795</v>
      </c>
      <c r="E114" s="5">
        <v>44682</v>
      </c>
      <c r="F114" s="1">
        <f>DATEDIF(D113,E113,"Y")</f>
        <v>37</v>
      </c>
      <c r="G114">
        <v>1</v>
      </c>
      <c r="H114">
        <v>1</v>
      </c>
      <c r="I114" t="s">
        <v>179</v>
      </c>
      <c r="J114">
        <v>1</v>
      </c>
      <c r="K114">
        <v>2</v>
      </c>
      <c r="L114" t="s">
        <v>100</v>
      </c>
      <c r="M114" s="1">
        <v>1</v>
      </c>
      <c r="N114">
        <v>1</v>
      </c>
      <c r="O114">
        <v>3</v>
      </c>
      <c r="P114">
        <v>1</v>
      </c>
      <c r="Q114" s="16">
        <v>2</v>
      </c>
      <c r="R114">
        <v>2</v>
      </c>
      <c r="S114">
        <v>2</v>
      </c>
      <c r="T114">
        <v>1</v>
      </c>
      <c r="U114" t="s">
        <v>71</v>
      </c>
      <c r="V114">
        <v>3</v>
      </c>
      <c r="W114">
        <v>15</v>
      </c>
      <c r="X11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114">
        <v>2</v>
      </c>
      <c r="Z114">
        <v>15</v>
      </c>
      <c r="AA11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114">
        <v>0</v>
      </c>
      <c r="AC114">
        <v>0</v>
      </c>
      <c r="AD11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4">
        <v>10</v>
      </c>
      <c r="AF114">
        <v>10</v>
      </c>
      <c r="AG114" s="1">
        <f>AVERAGE(_2022___Atividade_física__sintomas_de_ansiedade_e_depressão_e_qualidade_de_vida_e[[#This Row],[a.	Quantas horas no total você gasta sentado durante um dia de semana? ]:[b.	Quantas horas no total você gasta sentado durante um dia de fim de semana?]])</f>
        <v>10</v>
      </c>
      <c r="AH114" s="1">
        <f>_2022___Atividade_física__sintomas_de_ansiedade_e_depressão_e_qualidade_de_vida_e[[#This Row],[AFV por semana]]+_2022___Atividade_física__sintomas_de_ansiedade_e_depressão_e_qualidade_de_vida_e[[#This Row],[Média AFM na semana]]</f>
        <v>30</v>
      </c>
      <c r="AI114">
        <v>0</v>
      </c>
      <c r="AJ114">
        <v>1</v>
      </c>
      <c r="AK114">
        <v>0</v>
      </c>
      <c r="AL114">
        <v>0</v>
      </c>
      <c r="AM114">
        <v>1</v>
      </c>
      <c r="AN114">
        <v>0</v>
      </c>
      <c r="AO114">
        <v>1</v>
      </c>
      <c r="AP114">
        <v>0</v>
      </c>
      <c r="AQ114">
        <v>0</v>
      </c>
      <c r="AR114">
        <v>1</v>
      </c>
      <c r="AS114">
        <v>0</v>
      </c>
      <c r="AT114">
        <v>0</v>
      </c>
      <c r="AU114">
        <v>0</v>
      </c>
      <c r="AV114">
        <v>0</v>
      </c>
      <c r="AW114">
        <v>0</v>
      </c>
      <c r="AX114">
        <v>0</v>
      </c>
      <c r="AY114">
        <v>1</v>
      </c>
      <c r="AZ114">
        <v>0</v>
      </c>
      <c r="BA114">
        <v>0</v>
      </c>
      <c r="BB114">
        <v>0</v>
      </c>
      <c r="BC114">
        <v>0</v>
      </c>
      <c r="BD11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14">
        <v>0</v>
      </c>
      <c r="BF114">
        <v>0</v>
      </c>
      <c r="BG114">
        <v>0</v>
      </c>
      <c r="BH114">
        <v>0</v>
      </c>
      <c r="BI114">
        <v>0</v>
      </c>
      <c r="BJ114">
        <v>0</v>
      </c>
      <c r="BK114">
        <v>0</v>
      </c>
      <c r="BL114">
        <v>0</v>
      </c>
      <c r="BM114">
        <v>0</v>
      </c>
      <c r="BN114">
        <v>0</v>
      </c>
      <c r="BO114">
        <v>1</v>
      </c>
      <c r="BP114">
        <v>0</v>
      </c>
      <c r="BQ114">
        <v>0</v>
      </c>
      <c r="BR114">
        <v>0</v>
      </c>
      <c r="BS114">
        <v>0</v>
      </c>
      <c r="BT114">
        <v>2</v>
      </c>
      <c r="BU114">
        <v>1</v>
      </c>
      <c r="BV114">
        <v>1</v>
      </c>
      <c r="BW114">
        <v>0</v>
      </c>
      <c r="BX114">
        <v>2</v>
      </c>
      <c r="BY114">
        <f>_2022___Atividade_física__sintomas_de_ansiedade_e_depressão_e_qualidade_de_vida_e[[#This Row],[_18]]</f>
        <v>0</v>
      </c>
      <c r="BZ114">
        <v>0</v>
      </c>
      <c r="CA114">
        <v>0</v>
      </c>
      <c r="CB114" s="1">
        <f>SUM(BE114:BV114,_2022___Atividade_física__sintomas_de_ansiedade_e_depressão_e_qualidade_de_vida_e[[#This Row],[18 considerar essa]:[_20]])</f>
        <v>5</v>
      </c>
      <c r="CC114">
        <v>3</v>
      </c>
      <c r="CD114">
        <v>4</v>
      </c>
      <c r="CE114">
        <v>2</v>
      </c>
      <c r="CF114">
        <v>3</v>
      </c>
      <c r="CG114">
        <v>3</v>
      </c>
      <c r="CH114">
        <v>3</v>
      </c>
      <c r="CI114">
        <v>3</v>
      </c>
      <c r="CJ114">
        <v>2</v>
      </c>
      <c r="CK114">
        <v>3</v>
      </c>
      <c r="CL114">
        <v>3</v>
      </c>
      <c r="CM114">
        <v>3</v>
      </c>
      <c r="CN114">
        <v>3</v>
      </c>
      <c r="CO114">
        <v>2</v>
      </c>
      <c r="CP114">
        <v>2</v>
      </c>
      <c r="CQ114">
        <v>2</v>
      </c>
      <c r="CR114">
        <v>2</v>
      </c>
      <c r="CS114">
        <v>2</v>
      </c>
      <c r="CT114">
        <v>2</v>
      </c>
      <c r="CU114">
        <v>2</v>
      </c>
      <c r="CV114">
        <v>1</v>
      </c>
      <c r="CW114">
        <v>2</v>
      </c>
      <c r="CX114">
        <v>1</v>
      </c>
      <c r="CY114">
        <v>2</v>
      </c>
      <c r="CZ114">
        <v>5</v>
      </c>
      <c r="DA114">
        <v>6</v>
      </c>
      <c r="DB114">
        <v>3</v>
      </c>
      <c r="DC114">
        <v>3</v>
      </c>
      <c r="DD114">
        <v>6</v>
      </c>
      <c r="DE114">
        <v>5</v>
      </c>
      <c r="DF114">
        <v>3</v>
      </c>
      <c r="DG114">
        <v>4</v>
      </c>
      <c r="DH114">
        <v>5</v>
      </c>
      <c r="DI114">
        <v>4</v>
      </c>
      <c r="DJ114">
        <v>5</v>
      </c>
      <c r="DK114">
        <v>3</v>
      </c>
      <c r="DL114">
        <v>5</v>
      </c>
      <c r="DM114">
        <f>IF(CC114=1,5,IF(CC114=2,4.4,IF(CC114=3,3.4,IF(CC114=4,2,IF(CC114=5,1,IF(CC114&gt;5,"Inválido",0))))))</f>
        <v>3.4</v>
      </c>
      <c r="DN114">
        <f>IF(CD114&gt;5,"Inválido",CD114)</f>
        <v>4</v>
      </c>
      <c r="DO114" s="7">
        <f>IF(CE114&gt;3,"Inválido",CE114)</f>
        <v>2</v>
      </c>
      <c r="DP114" s="7">
        <f>IF(CF114&gt;3,"Inválido",CF114)</f>
        <v>3</v>
      </c>
      <c r="DQ114" s="6">
        <f>IF(CG114&gt;3,"Inválido",CG114)</f>
        <v>3</v>
      </c>
      <c r="DR114" s="6">
        <f>IF(CH114&gt;3,"Inválido",CH114)</f>
        <v>3</v>
      </c>
      <c r="DS114" s="6">
        <f>IF(CI114&gt;3,"Inválido",CI114)</f>
        <v>3</v>
      </c>
      <c r="DT114" s="6">
        <f>IF(CJ114&gt;3,"Inválido",CJ114)</f>
        <v>2</v>
      </c>
      <c r="DU114" s="6">
        <f>IF(CK114&gt;3,"Inválido",CK114)</f>
        <v>3</v>
      </c>
      <c r="DV114" s="6">
        <f>IF(CL114&gt;3,"Inválido",CL114)</f>
        <v>3</v>
      </c>
      <c r="DW114" s="6">
        <f>IF(CM114&gt;3,"Inválido",CM114)</f>
        <v>3</v>
      </c>
      <c r="DX114" s="6">
        <f>IF(CN114&gt;3,"Inválido",CN114)</f>
        <v>3</v>
      </c>
      <c r="DY114" s="8">
        <f>IF(CO114&gt;5, "INVALIDO",CO114)</f>
        <v>2</v>
      </c>
      <c r="DZ114" s="8">
        <f>IF(CP114&gt;5, "INVALIDO",CP114)</f>
        <v>2</v>
      </c>
      <c r="EA114" s="8">
        <f>IF(CQ114&gt;5, "INVALIDO",CQ114)</f>
        <v>2</v>
      </c>
      <c r="EB114" s="8">
        <f>IF(CR114&gt;5, "INVALIDO",CR114)</f>
        <v>2</v>
      </c>
      <c r="EC114" s="7">
        <f>IF(CR114&gt;5, "INVALIDO",CR114)</f>
        <v>2</v>
      </c>
      <c r="ED11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1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4">
        <f>IF(CC114=1,5,IF(CC114=2,4,IF(CC114=3,3,IF(CC114=4,2,IF(CC114=5,1,IF(CC114&gt;5,"Inválido",0))))))</f>
        <v>3</v>
      </c>
      <c r="EG114">
        <f>IF(CW114=1,6,IF(CW114=2,5.4,IF(CW114=3,4.2,IF(CW114=4,3.1,IF(CW114=5,2.2,IF(CW114=6,1,IF(CW114&gt;6,"Inválido",0)))))))</f>
        <v>5.4</v>
      </c>
      <c r="EH114">
        <f>IF(AND(CX114=1,CW114=1),6,IF(AND(CX114=1,CW114&lt;7),5,IF(AND(CX114&gt;1,CW114=1),"Inválido",IF(AND(CX114=2,CW114&lt;7),4,IF(AND(CX114=3,CW114&lt;7),3,IF(AND(CX114=4,CW114&lt;7),2,IF(AND(CX114=5,CW114&lt;7),1,0)))))))</f>
        <v>5</v>
      </c>
      <c r="EI114">
        <f>IF(CV114=1,6,IF(CV114=2,5,IF(CV114=3,3,IF(CV114=4,3,IF(CV114=5,2,IF(CV114=6,1,IF(CV114&gt;6,"iNVÁLIDO",0)))))))</f>
        <v>6</v>
      </c>
      <c r="EJ114" s="7">
        <f>IF(CZ114&gt;6,"Inválido",CZ114)</f>
        <v>5</v>
      </c>
      <c r="EK114" s="7">
        <f>IF(DA114&gt;6,"Inválido",DA114)</f>
        <v>6</v>
      </c>
      <c r="EL114">
        <f>IF(DB114=1,6,IF(DB114=2,5,IF(DB114=3,3,IF(DB114=4,3,IF(DB114=5,2,IF(DB114=6,1,IF(DB114&gt;6,"iNVÁLIDO",0)))))))</f>
        <v>3</v>
      </c>
      <c r="EM114">
        <f>IF(DC114=1,6,IF(DC114=2,5,IF(DC114=3,3,IF(DC114=4,3,IF(DC114=5,2,IF(DC114=6,1,IF(DC114&gt;6,"iNVÁLIDO",0)))))))</f>
        <v>3</v>
      </c>
      <c r="EN114" s="7">
        <f>IF(DD114&gt;6,"Inválido",DD114)</f>
        <v>6</v>
      </c>
      <c r="EO114">
        <f>IF(DE114&gt;6,"Inválido",DE114)</f>
        <v>5</v>
      </c>
      <c r="EP114">
        <f>IF(DF114=1,6,IF(DF114=2,5,IF(DF114=3,3,IF(DF114=4,3,IF(DF114=5,2,IF(DF114=6,1,IF(DF114&gt;6,"iNVÁLIDO",0)))))))</f>
        <v>3</v>
      </c>
      <c r="EQ114" s="7">
        <f>IF(DG114&gt;6,"Inválido",DG114)</f>
        <v>4</v>
      </c>
      <c r="ER114">
        <f>IF(DH114&gt;5,"Inválido",DH114)</f>
        <v>5</v>
      </c>
      <c r="ES114">
        <f>IF(DI114&gt;5,"Inválido",DI114)</f>
        <v>4</v>
      </c>
      <c r="ET114">
        <f>IF(DJ114=1,5,IF(DJ114=2,4,IF(DJ114=3,3,IF(DJ114=4,2,IF(DJ114=5,1,IF(DJ114&gt;5,"Inválido",0))))))</f>
        <v>1</v>
      </c>
      <c r="EU114">
        <f>IF(DK114&gt;5,"Inválido",DK114)</f>
        <v>3</v>
      </c>
      <c r="EV114">
        <f>IF(DL114=1,5,IF(DL114=2,4,IF(DL114=3,3,IF(DL114=4,2,IF(DL114=5,1,IF(DL114&gt;5,"Inválido",0))))))</f>
        <v>1</v>
      </c>
      <c r="EW114" s="7">
        <f>SUM(DO114,DP114,DQ114,DR114,DS114,DT114,DU114,DV114,DW114,DX114)</f>
        <v>28</v>
      </c>
      <c r="EX114" s="7">
        <f>(EW114-10)/20*100</f>
        <v>90</v>
      </c>
      <c r="EY114">
        <f>SUM(DY114,DZ114,EA114,EB114)</f>
        <v>8</v>
      </c>
      <c r="EZ114">
        <f>(_2022___Atividade_física__sintomas_de_ansiedade_e_depressão_e_qualidade_de_vida_e[[#This Row],[Aspecto físico]]-4)/4*100</f>
        <v>100</v>
      </c>
      <c r="FA114">
        <f>SUM(EG114,EH114)</f>
        <v>10.4</v>
      </c>
      <c r="FB114">
        <f>(FA114-2)/10*100</f>
        <v>84.000000000000014</v>
      </c>
      <c r="FC114">
        <f>SUM(DM114,ES114,ET114,EU114,EV114)</f>
        <v>12.4</v>
      </c>
      <c r="FD114" s="7">
        <f>(FC114-5)/20*100</f>
        <v>37</v>
      </c>
      <c r="FE114">
        <f>SUM(EI114,EM114,EO114,EQ114)</f>
        <v>18</v>
      </c>
      <c r="FF114" s="7">
        <f>(FE114-4)/20*100</f>
        <v>70</v>
      </c>
      <c r="FG114">
        <f>SUM(EF114,ER114)</f>
        <v>8</v>
      </c>
      <c r="FH114">
        <f>(FG114-2)/8*100</f>
        <v>75</v>
      </c>
      <c r="FI114">
        <f>SUM(EC114,ED114,EE114)</f>
        <v>6</v>
      </c>
      <c r="FJ114" s="7">
        <f>(FI114-3)/3*100</f>
        <v>100</v>
      </c>
      <c r="FK114">
        <f>SUM(EJ114,EK114,EL114,EN114,EP114)</f>
        <v>23</v>
      </c>
      <c r="FL114">
        <f>(FK114-5)/25*100</f>
        <v>72</v>
      </c>
      <c r="FM114">
        <f t="shared" si="3"/>
        <v>4</v>
      </c>
      <c r="FN114" s="7">
        <f t="shared" si="4"/>
        <v>77.75</v>
      </c>
      <c r="FO114" s="7">
        <f t="shared" si="5"/>
        <v>79.25</v>
      </c>
    </row>
    <row r="115" spans="1:171" ht="15" thickBot="1" x14ac:dyDescent="0.35">
      <c r="A115" t="s">
        <v>180</v>
      </c>
      <c r="B115" t="s">
        <v>181</v>
      </c>
      <c r="C115" t="s">
        <v>68</v>
      </c>
      <c r="D115" s="5">
        <v>30772</v>
      </c>
      <c r="E115" s="5">
        <v>44682</v>
      </c>
      <c r="F115" s="1">
        <f>DATEDIF(D114,E114,"Y")</f>
        <v>18</v>
      </c>
      <c r="G115">
        <v>1</v>
      </c>
      <c r="H115">
        <v>3</v>
      </c>
      <c r="I115" t="s">
        <v>182</v>
      </c>
      <c r="J115">
        <v>5</v>
      </c>
      <c r="K115">
        <v>2</v>
      </c>
      <c r="L115" t="s">
        <v>183</v>
      </c>
      <c r="M115" s="1">
        <v>2</v>
      </c>
      <c r="N115">
        <v>1</v>
      </c>
      <c r="O115">
        <v>2</v>
      </c>
      <c r="P115">
        <v>1</v>
      </c>
      <c r="Q115" s="16">
        <v>2</v>
      </c>
      <c r="R115">
        <v>2</v>
      </c>
      <c r="S115">
        <v>1</v>
      </c>
      <c r="T115">
        <v>1</v>
      </c>
      <c r="U115" t="s">
        <v>71</v>
      </c>
      <c r="V115">
        <v>4</v>
      </c>
      <c r="W115">
        <v>15</v>
      </c>
      <c r="X11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115">
        <v>3</v>
      </c>
      <c r="Z115">
        <v>15</v>
      </c>
      <c r="AA11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45</v>
      </c>
      <c r="AB115">
        <v>4</v>
      </c>
      <c r="AC115">
        <v>15</v>
      </c>
      <c r="AD11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115">
        <v>8</v>
      </c>
      <c r="AF115">
        <v>8</v>
      </c>
      <c r="AG115" s="1">
        <f>AVERAGE(_2022___Atividade_física__sintomas_de_ansiedade_e_depressão_e_qualidade_de_vida_e[[#This Row],[a.	Quantas horas no total você gasta sentado durante um dia de semana? ]:[b.	Quantas horas no total você gasta sentado durante um dia de fim de semana?]])</f>
        <v>8</v>
      </c>
      <c r="AH115" s="1">
        <f>_2022___Atividade_física__sintomas_de_ansiedade_e_depressão_e_qualidade_de_vida_e[[#This Row],[AFV por semana]]+_2022___Atividade_física__sintomas_de_ansiedade_e_depressão_e_qualidade_de_vida_e[[#This Row],[Média AFM na semana]]</f>
        <v>105</v>
      </c>
      <c r="AI115">
        <v>0</v>
      </c>
      <c r="AJ115">
        <v>1</v>
      </c>
      <c r="AK115">
        <v>0</v>
      </c>
      <c r="AL115">
        <v>0</v>
      </c>
      <c r="AM115">
        <v>2</v>
      </c>
      <c r="AN115">
        <v>0</v>
      </c>
      <c r="AO115">
        <v>0</v>
      </c>
      <c r="AP115">
        <v>0</v>
      </c>
      <c r="AQ115">
        <v>0</v>
      </c>
      <c r="AR115">
        <v>1</v>
      </c>
      <c r="AS115">
        <v>0</v>
      </c>
      <c r="AT115">
        <v>0</v>
      </c>
      <c r="AU115">
        <v>0</v>
      </c>
      <c r="AV115">
        <v>0</v>
      </c>
      <c r="AW115">
        <v>2</v>
      </c>
      <c r="AX115">
        <v>2</v>
      </c>
      <c r="AY115">
        <v>0</v>
      </c>
      <c r="AZ115">
        <v>0</v>
      </c>
      <c r="BA115">
        <v>0</v>
      </c>
      <c r="BB115">
        <v>0</v>
      </c>
      <c r="BC115">
        <v>0</v>
      </c>
      <c r="BD11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115">
        <v>0</v>
      </c>
      <c r="BF115">
        <v>1</v>
      </c>
      <c r="BG115">
        <v>0</v>
      </c>
      <c r="BH115">
        <v>1</v>
      </c>
      <c r="BI115">
        <v>1</v>
      </c>
      <c r="BJ115">
        <v>0</v>
      </c>
      <c r="BK115">
        <v>0</v>
      </c>
      <c r="BL115">
        <v>0</v>
      </c>
      <c r="BM115">
        <v>0</v>
      </c>
      <c r="BN115">
        <v>1</v>
      </c>
      <c r="BO115">
        <v>0</v>
      </c>
      <c r="BP115">
        <v>0</v>
      </c>
      <c r="BQ115">
        <v>0</v>
      </c>
      <c r="BR115">
        <v>1</v>
      </c>
      <c r="BS115">
        <v>0</v>
      </c>
      <c r="BT115">
        <v>2</v>
      </c>
      <c r="BU115">
        <v>1</v>
      </c>
      <c r="BV115">
        <v>1</v>
      </c>
      <c r="BW115">
        <v>3</v>
      </c>
      <c r="BX115">
        <v>1</v>
      </c>
      <c r="BY115">
        <v>0</v>
      </c>
      <c r="BZ115">
        <v>1</v>
      </c>
      <c r="CA115">
        <v>0</v>
      </c>
      <c r="CB115" s="1">
        <f>SUM(BE115:BV115,_2022___Atividade_física__sintomas_de_ansiedade_e_depressão_e_qualidade_de_vida_e[[#This Row],[18 considerar essa]:[_20]])</f>
        <v>10</v>
      </c>
      <c r="CC115">
        <v>4</v>
      </c>
      <c r="CD115">
        <v>4</v>
      </c>
      <c r="CE115">
        <v>3</v>
      </c>
      <c r="CF115">
        <v>3</v>
      </c>
      <c r="CG115">
        <v>3</v>
      </c>
      <c r="CH115">
        <v>2</v>
      </c>
      <c r="CI115">
        <v>2</v>
      </c>
      <c r="CJ115">
        <v>2</v>
      </c>
      <c r="CK115">
        <v>3</v>
      </c>
      <c r="CL115">
        <v>3</v>
      </c>
      <c r="CM115">
        <v>3</v>
      </c>
      <c r="CN115">
        <v>3</v>
      </c>
      <c r="CO115">
        <v>2</v>
      </c>
      <c r="CP115">
        <v>2</v>
      </c>
      <c r="CQ115">
        <v>2</v>
      </c>
      <c r="CR115">
        <v>2</v>
      </c>
      <c r="CS115">
        <v>2</v>
      </c>
      <c r="CT115">
        <v>2</v>
      </c>
      <c r="CU115">
        <v>2</v>
      </c>
      <c r="CV115">
        <v>2</v>
      </c>
      <c r="CW115">
        <v>3</v>
      </c>
      <c r="CX115">
        <v>2</v>
      </c>
      <c r="CY115">
        <v>5</v>
      </c>
      <c r="CZ115">
        <v>5</v>
      </c>
      <c r="DA115">
        <v>5</v>
      </c>
      <c r="DB115">
        <v>3</v>
      </c>
      <c r="DC115">
        <v>3</v>
      </c>
      <c r="DD115">
        <v>6</v>
      </c>
      <c r="DE115">
        <v>6</v>
      </c>
      <c r="DF115">
        <v>3</v>
      </c>
      <c r="DG115">
        <v>6</v>
      </c>
      <c r="DH115">
        <v>5</v>
      </c>
      <c r="DI115">
        <v>3</v>
      </c>
      <c r="DJ115">
        <v>3</v>
      </c>
      <c r="DK115">
        <v>3</v>
      </c>
      <c r="DL115">
        <v>3</v>
      </c>
      <c r="DM115">
        <f>IF(CC115=1,5,IF(CC115=2,4.4,IF(CC115=3,3.4,IF(CC115=4,2,IF(CC115=5,1,IF(CC115&gt;5,"Inválido",0))))))</f>
        <v>2</v>
      </c>
      <c r="DN115">
        <f>IF(CD115&gt;5,"Inválido",CD115)</f>
        <v>4</v>
      </c>
      <c r="DO115" s="7">
        <f>IF(CE115&gt;3,"Inválido",CE115)</f>
        <v>3</v>
      </c>
      <c r="DP115" s="7">
        <f>IF(CF115&gt;3,"Inválido",CF115)</f>
        <v>3</v>
      </c>
      <c r="DQ115" s="6">
        <f>IF(CG115&gt;3,"Inválido",CG115)</f>
        <v>3</v>
      </c>
      <c r="DR115" s="6">
        <f>IF(CH115&gt;3,"Inválido",CH115)</f>
        <v>2</v>
      </c>
      <c r="DS115" s="6">
        <f>IF(CI115&gt;3,"Inválido",CI115)</f>
        <v>2</v>
      </c>
      <c r="DT115" s="6">
        <f>IF(CJ115&gt;3,"Inválido",CJ115)</f>
        <v>2</v>
      </c>
      <c r="DU115" s="6">
        <f>IF(CK115&gt;3,"Inválido",CK115)</f>
        <v>3</v>
      </c>
      <c r="DV115" s="6">
        <f>IF(CL115&gt;3,"Inválido",CL115)</f>
        <v>3</v>
      </c>
      <c r="DW115" s="6">
        <f>IF(CM115&gt;3,"Inválido",CM115)</f>
        <v>3</v>
      </c>
      <c r="DX115" s="6">
        <f>IF(CN115&gt;3,"Inválido",CN115)</f>
        <v>3</v>
      </c>
      <c r="DY115" s="8">
        <f>IF(CO115&gt;5, "INVALIDO",CO115)</f>
        <v>2</v>
      </c>
      <c r="DZ115" s="8">
        <f>IF(CP115&gt;5, "INVALIDO",CP115)</f>
        <v>2</v>
      </c>
      <c r="EA115" s="8">
        <f>IF(CQ115&gt;5, "INVALIDO",CQ115)</f>
        <v>2</v>
      </c>
      <c r="EB115" s="8">
        <f>IF(CR115&gt;5, "INVALIDO",CR115)</f>
        <v>2</v>
      </c>
      <c r="EC115" s="7">
        <f>IF(CR115&gt;5, "INVALIDO",CR115)</f>
        <v>2</v>
      </c>
      <c r="ED11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1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5">
        <f>IF(CC115=1,5,IF(CC115=2,4,IF(CC115=3,3,IF(CC115=4,2,IF(CC115=5,1,IF(CC115&gt;5,"Inválido",0))))))</f>
        <v>2</v>
      </c>
      <c r="EG115">
        <f>IF(CW115=1,6,IF(CW115=2,5.4,IF(CW115=3,4.2,IF(CW115=4,3.1,IF(CW115=5,2.2,IF(CW115=6,1,IF(CW115&gt;6,"Inválido",0)))))))</f>
        <v>4.2</v>
      </c>
      <c r="EH115">
        <f>IF(AND(CX115=1,CW115=1),6,IF(AND(CX115=1,CW115&lt;7),5,IF(AND(CX115&gt;1,CW115=1),"Inválido",IF(AND(CX115=2,CW115&lt;7),4,IF(AND(CX115=3,CW115&lt;7),3,IF(AND(CX115=4,CW115&lt;7),2,IF(AND(CX115=5,CW115&lt;7),1,0)))))))</f>
        <v>4</v>
      </c>
      <c r="EI115">
        <f>IF(CV115=1,6,IF(CV115=2,5,IF(CV115=3,3,IF(CV115=4,3,IF(CV115=5,2,IF(CV115=6,1,IF(CV115&gt;6,"iNVÁLIDO",0)))))))</f>
        <v>5</v>
      </c>
      <c r="EJ115" s="7">
        <f>IF(CZ115&gt;6,"Inválido",CZ115)</f>
        <v>5</v>
      </c>
      <c r="EK115" s="7">
        <f>IF(DA115&gt;6,"Inválido",DA115)</f>
        <v>5</v>
      </c>
      <c r="EL115">
        <f>IF(DB115=1,6,IF(DB115=2,5,IF(DB115=3,3,IF(DB115=4,3,IF(DB115=5,2,IF(DB115=6,1,IF(DB115&gt;6,"iNVÁLIDO",0)))))))</f>
        <v>3</v>
      </c>
      <c r="EM115">
        <f>IF(DC115=1,6,IF(DC115=2,5,IF(DC115=3,3,IF(DC115=4,3,IF(DC115=5,2,IF(DC115=6,1,IF(DC115&gt;6,"iNVÁLIDO",0)))))))</f>
        <v>3</v>
      </c>
      <c r="EN115" s="7">
        <f>IF(DD115&gt;6,"Inválido",DD115)</f>
        <v>6</v>
      </c>
      <c r="EO115">
        <f>IF(DE115&gt;6,"Inválido",DE115)</f>
        <v>6</v>
      </c>
      <c r="EP115">
        <f>IF(DF115=1,6,IF(DF115=2,5,IF(DF115=3,3,IF(DF115=4,3,IF(DF115=5,2,IF(DF115=6,1,IF(DF115&gt;6,"iNVÁLIDO",0)))))))</f>
        <v>3</v>
      </c>
      <c r="EQ115" s="7">
        <f>IF(DG115&gt;6,"Inválido",DG115)</f>
        <v>6</v>
      </c>
      <c r="ER115">
        <f>IF(DH115&gt;5,"Inválido",DH115)</f>
        <v>5</v>
      </c>
      <c r="ES115">
        <f>IF(DI115&gt;5,"Inválido",DI115)</f>
        <v>3</v>
      </c>
      <c r="ET115">
        <f>IF(DJ115=1,5,IF(DJ115=2,4,IF(DJ115=3,3,IF(DJ115=4,2,IF(DJ115=5,1,IF(DJ115&gt;5,"Inválido",0))))))</f>
        <v>3</v>
      </c>
      <c r="EU115">
        <f>IF(DK115&gt;5,"Inválido",DK115)</f>
        <v>3</v>
      </c>
      <c r="EV115">
        <f>IF(DL115=1,5,IF(DL115=2,4,IF(DL115=3,3,IF(DL115=4,2,IF(DL115=5,1,IF(DL115&gt;5,"Inválido",0))))))</f>
        <v>3</v>
      </c>
      <c r="EW115" s="7">
        <f>SUM(DO115,DP115,DQ115,DR115,DS115,DT115,DU115,DV115,DW115,DX115)</f>
        <v>27</v>
      </c>
      <c r="EX115" s="7">
        <f>(EW115-10)/20*100</f>
        <v>85</v>
      </c>
      <c r="EY115">
        <f>SUM(DY115,DZ115,EA115,EB115)</f>
        <v>8</v>
      </c>
      <c r="EZ115">
        <f>(_2022___Atividade_física__sintomas_de_ansiedade_e_depressão_e_qualidade_de_vida_e[[#This Row],[Aspecto físico]]-4)/4*100</f>
        <v>100</v>
      </c>
      <c r="FA115">
        <f>SUM(EG115,EH115)</f>
        <v>8.1999999999999993</v>
      </c>
      <c r="FB115">
        <f>(FA115-2)/10*100</f>
        <v>61.999999999999986</v>
      </c>
      <c r="FC115">
        <f>SUM(DM115,ES115,ET115,EU115,EV115)</f>
        <v>14</v>
      </c>
      <c r="FD115" s="7">
        <f>(FC115-5)/20*100</f>
        <v>45</v>
      </c>
      <c r="FE115">
        <f>SUM(EI115,EM115,EO115,EQ115)</f>
        <v>20</v>
      </c>
      <c r="FF115" s="7">
        <f>(FE115-4)/20*100</f>
        <v>80</v>
      </c>
      <c r="FG115">
        <f>SUM(EF115,ER115)</f>
        <v>7</v>
      </c>
      <c r="FH115">
        <f>(FG115-2)/8*100</f>
        <v>62.5</v>
      </c>
      <c r="FI115">
        <f>SUM(EC115,ED115,EE115)</f>
        <v>6</v>
      </c>
      <c r="FJ115" s="7">
        <f>(FI115-3)/3*100</f>
        <v>100</v>
      </c>
      <c r="FK115">
        <f>SUM(EJ115,EK115,EL115,EN115,EP115)</f>
        <v>22</v>
      </c>
      <c r="FL115">
        <f>(FK115-5)/25*100</f>
        <v>68</v>
      </c>
      <c r="FM115">
        <f t="shared" si="3"/>
        <v>4</v>
      </c>
      <c r="FN115" s="7">
        <f t="shared" si="4"/>
        <v>73</v>
      </c>
      <c r="FO115" s="7">
        <f t="shared" si="5"/>
        <v>77.625</v>
      </c>
    </row>
    <row r="116" spans="1:171" ht="15" thickBot="1" x14ac:dyDescent="0.35">
      <c r="A116" t="s">
        <v>184</v>
      </c>
      <c r="B116" t="s">
        <v>185</v>
      </c>
      <c r="C116" t="s">
        <v>68</v>
      </c>
      <c r="D116" s="5">
        <v>34601</v>
      </c>
      <c r="E116" s="5">
        <v>44682</v>
      </c>
      <c r="F116" s="1">
        <f>DATEDIF(D115,E115,"Y")</f>
        <v>38</v>
      </c>
      <c r="G116">
        <v>2</v>
      </c>
      <c r="H116">
        <v>2</v>
      </c>
      <c r="I116" t="s">
        <v>186</v>
      </c>
      <c r="J116">
        <v>11</v>
      </c>
      <c r="K116">
        <v>2</v>
      </c>
      <c r="L116" t="s">
        <v>187</v>
      </c>
      <c r="M116" s="1">
        <v>2</v>
      </c>
      <c r="N116">
        <v>1</v>
      </c>
      <c r="O116">
        <v>3</v>
      </c>
      <c r="P116">
        <v>1</v>
      </c>
      <c r="Q116" s="16">
        <v>2</v>
      </c>
      <c r="R116">
        <v>2</v>
      </c>
      <c r="S116">
        <v>2</v>
      </c>
      <c r="T116">
        <v>1</v>
      </c>
      <c r="U116" t="s">
        <v>71</v>
      </c>
      <c r="V116">
        <v>7</v>
      </c>
      <c r="W116">
        <v>15</v>
      </c>
      <c r="X11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16">
        <v>0</v>
      </c>
      <c r="Z116">
        <v>0</v>
      </c>
      <c r="AA11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6">
        <v>0</v>
      </c>
      <c r="AC116">
        <v>0</v>
      </c>
      <c r="AD11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6">
        <v>10</v>
      </c>
      <c r="AF116">
        <v>3</v>
      </c>
      <c r="AG116" s="1">
        <f>AVERAGE(_2022___Atividade_física__sintomas_de_ansiedade_e_depressão_e_qualidade_de_vida_e[[#This Row],[a.	Quantas horas no total você gasta sentado durante um dia de semana? ]:[b.	Quantas horas no total você gasta sentado durante um dia de fim de semana?]])</f>
        <v>6.5</v>
      </c>
      <c r="AH116" s="1">
        <f>_2022___Atividade_física__sintomas_de_ansiedade_e_depressão_e_qualidade_de_vida_e[[#This Row],[AFV por semana]]+_2022___Atividade_física__sintomas_de_ansiedade_e_depressão_e_qualidade_de_vida_e[[#This Row],[Média AFM na semana]]</f>
        <v>0</v>
      </c>
      <c r="AI116">
        <v>1</v>
      </c>
      <c r="AJ116">
        <v>1</v>
      </c>
      <c r="AK116">
        <v>1</v>
      </c>
      <c r="AL116">
        <v>1</v>
      </c>
      <c r="AM116">
        <v>1</v>
      </c>
      <c r="AN116">
        <v>0</v>
      </c>
      <c r="AO116">
        <v>1</v>
      </c>
      <c r="AP116">
        <v>1</v>
      </c>
      <c r="AQ116">
        <v>0</v>
      </c>
      <c r="AR116">
        <v>1</v>
      </c>
      <c r="AS116">
        <v>1</v>
      </c>
      <c r="AT116">
        <v>1</v>
      </c>
      <c r="AU116">
        <v>1</v>
      </c>
      <c r="AV116">
        <v>1</v>
      </c>
      <c r="AW116">
        <v>0</v>
      </c>
      <c r="AX116">
        <v>0</v>
      </c>
      <c r="AY116">
        <v>0</v>
      </c>
      <c r="AZ116">
        <v>1</v>
      </c>
      <c r="BA116">
        <v>0</v>
      </c>
      <c r="BB116">
        <v>0</v>
      </c>
      <c r="BC116">
        <v>0</v>
      </c>
      <c r="BD11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116">
        <v>1</v>
      </c>
      <c r="BF116">
        <v>3</v>
      </c>
      <c r="BG116">
        <v>3</v>
      </c>
      <c r="BH116">
        <v>3</v>
      </c>
      <c r="BI116">
        <v>0</v>
      </c>
      <c r="BJ116">
        <v>0</v>
      </c>
      <c r="BK116">
        <v>2</v>
      </c>
      <c r="BL116">
        <v>2</v>
      </c>
      <c r="BM116">
        <v>1</v>
      </c>
      <c r="BN116">
        <v>0</v>
      </c>
      <c r="BO116">
        <v>2</v>
      </c>
      <c r="BP116">
        <v>0</v>
      </c>
      <c r="BQ116">
        <v>0</v>
      </c>
      <c r="BR116">
        <v>3</v>
      </c>
      <c r="BS116">
        <v>0</v>
      </c>
      <c r="BT116">
        <v>1</v>
      </c>
      <c r="BU116">
        <v>1</v>
      </c>
      <c r="BV116">
        <v>3</v>
      </c>
      <c r="BW116">
        <v>0</v>
      </c>
      <c r="BX116">
        <v>2</v>
      </c>
      <c r="BY116">
        <f>_2022___Atividade_física__sintomas_de_ansiedade_e_depressão_e_qualidade_de_vida_e[[#This Row],[_18]]</f>
        <v>0</v>
      </c>
      <c r="BZ116">
        <v>0</v>
      </c>
      <c r="CA116">
        <v>1</v>
      </c>
      <c r="CB116" s="1">
        <f>SUM(BE116:BV116,_2022___Atividade_física__sintomas_de_ansiedade_e_depressão_e_qualidade_de_vida_e[[#This Row],[18 considerar essa]:[_20]])</f>
        <v>26</v>
      </c>
      <c r="CC116">
        <v>3</v>
      </c>
      <c r="CD116">
        <v>4</v>
      </c>
      <c r="CE116">
        <v>3</v>
      </c>
      <c r="CF116">
        <v>3</v>
      </c>
      <c r="CG116">
        <v>3</v>
      </c>
      <c r="CH116">
        <v>2</v>
      </c>
      <c r="CI116">
        <v>2</v>
      </c>
      <c r="CJ116">
        <v>3</v>
      </c>
      <c r="CK116">
        <v>1</v>
      </c>
      <c r="CL116">
        <v>1</v>
      </c>
      <c r="CM116">
        <v>1</v>
      </c>
      <c r="CN116">
        <v>3</v>
      </c>
      <c r="CO116">
        <v>2</v>
      </c>
      <c r="CP116">
        <v>1</v>
      </c>
      <c r="CQ116">
        <v>1</v>
      </c>
      <c r="CR116">
        <v>2</v>
      </c>
      <c r="CS116">
        <v>2</v>
      </c>
      <c r="CT116">
        <v>1</v>
      </c>
      <c r="CU116">
        <v>1</v>
      </c>
      <c r="CV116">
        <v>5</v>
      </c>
      <c r="CW116">
        <v>3</v>
      </c>
      <c r="CX116">
        <v>2</v>
      </c>
      <c r="CY116">
        <v>4</v>
      </c>
      <c r="CZ116">
        <v>1</v>
      </c>
      <c r="DA116">
        <v>3</v>
      </c>
      <c r="DB116">
        <v>4</v>
      </c>
      <c r="DC116">
        <v>3</v>
      </c>
      <c r="DD116">
        <v>3</v>
      </c>
      <c r="DE116">
        <v>3</v>
      </c>
      <c r="DF116">
        <v>3</v>
      </c>
      <c r="DG116">
        <v>3</v>
      </c>
      <c r="DH116">
        <v>3</v>
      </c>
      <c r="DI116">
        <v>5</v>
      </c>
      <c r="DJ116">
        <v>2</v>
      </c>
      <c r="DK116">
        <v>5</v>
      </c>
      <c r="DL116">
        <v>5</v>
      </c>
      <c r="DM116">
        <f>IF(CC116=1,5,IF(CC116=2,4.4,IF(CC116=3,3.4,IF(CC116=4,2,IF(CC116=5,1,IF(CC116&gt;5,"Inválido",0))))))</f>
        <v>3.4</v>
      </c>
      <c r="DN116">
        <f>IF(CD116&gt;5,"Inválido",CD116)</f>
        <v>4</v>
      </c>
      <c r="DO116" s="7">
        <f>IF(CE116&gt;3,"Inválido",CE116)</f>
        <v>3</v>
      </c>
      <c r="DP116" s="7">
        <f>IF(CF116&gt;3,"Inválido",CF116)</f>
        <v>3</v>
      </c>
      <c r="DQ116" s="6">
        <f>IF(CG116&gt;3,"Inválido",CG116)</f>
        <v>3</v>
      </c>
      <c r="DR116" s="6">
        <f>IF(CH116&gt;3,"Inválido",CH116)</f>
        <v>2</v>
      </c>
      <c r="DS116" s="6">
        <f>IF(CI116&gt;3,"Inválido",CI116)</f>
        <v>2</v>
      </c>
      <c r="DT116" s="6">
        <f>IF(CJ116&gt;3,"Inválido",CJ116)</f>
        <v>3</v>
      </c>
      <c r="DU116" s="6">
        <f>IF(CK116&gt;3,"Inválido",CK116)</f>
        <v>1</v>
      </c>
      <c r="DV116" s="6">
        <f>IF(CL116&gt;3,"Inválido",CL116)</f>
        <v>1</v>
      </c>
      <c r="DW116" s="6">
        <f>IF(CM116&gt;3,"Inválido",CM116)</f>
        <v>1</v>
      </c>
      <c r="DX116" s="6">
        <f>IF(CN116&gt;3,"Inválido",CN116)</f>
        <v>3</v>
      </c>
      <c r="DY116" s="8">
        <f>IF(CO116&gt;5, "INVALIDO",CO116)</f>
        <v>2</v>
      </c>
      <c r="DZ116" s="8">
        <f>IF(CP116&gt;5, "INVALIDO",CP116)</f>
        <v>1</v>
      </c>
      <c r="EA116" s="8">
        <f>IF(CQ116&gt;5, "INVALIDO",CQ116)</f>
        <v>1</v>
      </c>
      <c r="EB116" s="8">
        <f>IF(CR116&gt;5, "INVALIDO",CR116)</f>
        <v>2</v>
      </c>
      <c r="EC116" s="7">
        <f>IF(CR116&gt;5, "INVALIDO",CR116)</f>
        <v>2</v>
      </c>
      <c r="ED11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16">
        <f>IF(CC116=1,5,IF(CC116=2,4,IF(CC116=3,3,IF(CC116=4,2,IF(CC116=5,1,IF(CC116&gt;5,"Inválido",0))))))</f>
        <v>3</v>
      </c>
      <c r="EG116">
        <f>IF(CW116=1,6,IF(CW116=2,5.4,IF(CW116=3,4.2,IF(CW116=4,3.1,IF(CW116=5,2.2,IF(CW116=6,1,IF(CW116&gt;6,"Inválido",0)))))))</f>
        <v>4.2</v>
      </c>
      <c r="EH116">
        <f>IF(AND(CX116=1,CW116=1),6,IF(AND(CX116=1,CW116&lt;7),5,IF(AND(CX116&gt;1,CW116=1),"Inválido",IF(AND(CX116=2,CW116&lt;7),4,IF(AND(CX116=3,CW116&lt;7),3,IF(AND(CX116=4,CW116&lt;7),2,IF(AND(CX116=5,CW116&lt;7),1,0)))))))</f>
        <v>4</v>
      </c>
      <c r="EI116">
        <f>IF(CV116=1,6,IF(CV116=2,5,IF(CV116=3,3,IF(CV116=4,3,IF(CV116=5,2,IF(CV116=6,1,IF(CV116&gt;6,"iNVÁLIDO",0)))))))</f>
        <v>2</v>
      </c>
      <c r="EJ116" s="7">
        <f>IF(CZ116&gt;6,"Inválido",CZ116)</f>
        <v>1</v>
      </c>
      <c r="EK116" s="7">
        <f>IF(DA116&gt;6,"Inválido",DA116)</f>
        <v>3</v>
      </c>
      <c r="EL116">
        <f>IF(DB116=1,6,IF(DB116=2,5,IF(DB116=3,3,IF(DB116=4,3,IF(DB116=5,2,IF(DB116=6,1,IF(DB116&gt;6,"iNVÁLIDO",0)))))))</f>
        <v>3</v>
      </c>
      <c r="EM116">
        <f>IF(DC116=1,6,IF(DC116=2,5,IF(DC116=3,3,IF(DC116=4,3,IF(DC116=5,2,IF(DC116=6,1,IF(DC116&gt;6,"iNVÁLIDO",0)))))))</f>
        <v>3</v>
      </c>
      <c r="EN116" s="7">
        <f>IF(DD116&gt;6,"Inválido",DD116)</f>
        <v>3</v>
      </c>
      <c r="EO116">
        <f>IF(DE116&gt;6,"Inválido",DE116)</f>
        <v>3</v>
      </c>
      <c r="EP116">
        <f>IF(DF116=1,6,IF(DF116=2,5,IF(DF116=3,3,IF(DF116=4,3,IF(DF116=5,2,IF(DF116=6,1,IF(DF116&gt;6,"iNVÁLIDO",0)))))))</f>
        <v>3</v>
      </c>
      <c r="EQ116" s="7">
        <f>IF(DG116&gt;6,"Inválido",DG116)</f>
        <v>3</v>
      </c>
      <c r="ER116">
        <f>IF(DH116&gt;5,"Inválido",DH116)</f>
        <v>3</v>
      </c>
      <c r="ES116">
        <f>IF(DI116&gt;5,"Inválido",DI116)</f>
        <v>5</v>
      </c>
      <c r="ET116">
        <f>IF(DJ116=1,5,IF(DJ116=2,4,IF(DJ116=3,3,IF(DJ116=4,2,IF(DJ116=5,1,IF(DJ116&gt;5,"Inválido",0))))))</f>
        <v>4</v>
      </c>
      <c r="EU116">
        <f>IF(DK116&gt;5,"Inválido",DK116)</f>
        <v>5</v>
      </c>
      <c r="EV116">
        <f>IF(DL116=1,5,IF(DL116=2,4,IF(DL116=3,3,IF(DL116=4,2,IF(DL116=5,1,IF(DL116&gt;5,"Inválido",0))))))</f>
        <v>1</v>
      </c>
      <c r="EW116" s="7">
        <f>SUM(DO116,DP116,DQ116,DR116,DS116,DT116,DU116,DV116,DW116,DX116)</f>
        <v>22</v>
      </c>
      <c r="EX116" s="7">
        <f>(EW116-10)/20*100</f>
        <v>60</v>
      </c>
      <c r="EY116">
        <f>SUM(DY116,DZ116,EA116,EB116)</f>
        <v>6</v>
      </c>
      <c r="EZ116">
        <f>(_2022___Atividade_física__sintomas_de_ansiedade_e_depressão_e_qualidade_de_vida_e[[#This Row],[Aspecto físico]]-4)/4*100</f>
        <v>50</v>
      </c>
      <c r="FA116">
        <f>SUM(EG116,EH116)</f>
        <v>8.1999999999999993</v>
      </c>
      <c r="FB116">
        <f>(FA116-2)/10*100</f>
        <v>61.999999999999986</v>
      </c>
      <c r="FC116">
        <f>SUM(DM116,ES116,ET116,EU116,EV116)</f>
        <v>18.399999999999999</v>
      </c>
      <c r="FD116" s="7">
        <f>(FC116-5)/20*100</f>
        <v>67</v>
      </c>
      <c r="FE116">
        <f>SUM(EI116,EM116,EO116,EQ116)</f>
        <v>11</v>
      </c>
      <c r="FF116" s="7">
        <f>(FE116-4)/20*100</f>
        <v>35</v>
      </c>
      <c r="FG116">
        <f>SUM(EF116,ER116)</f>
        <v>6</v>
      </c>
      <c r="FH116">
        <f>(FG116-2)/8*100</f>
        <v>50</v>
      </c>
      <c r="FI116">
        <f>SUM(EC116,ED116,EE116)</f>
        <v>4</v>
      </c>
      <c r="FJ116" s="7">
        <f>(FI116-3)/3*100</f>
        <v>33.333333333333329</v>
      </c>
      <c r="FK116">
        <f>SUM(EJ116,EK116,EL116,EN116,EP116)</f>
        <v>13</v>
      </c>
      <c r="FL116">
        <f>(FK116-5)/25*100</f>
        <v>32</v>
      </c>
      <c r="FM116">
        <f t="shared" si="3"/>
        <v>4</v>
      </c>
      <c r="FN116" s="7">
        <f t="shared" si="4"/>
        <v>59.75</v>
      </c>
      <c r="FO116" s="7">
        <f t="shared" si="5"/>
        <v>37.583333333333329</v>
      </c>
    </row>
    <row r="117" spans="1:171" ht="15" thickBot="1" x14ac:dyDescent="0.35">
      <c r="A117" t="s">
        <v>191</v>
      </c>
      <c r="B117" t="s">
        <v>192</v>
      </c>
      <c r="C117" t="s">
        <v>68</v>
      </c>
      <c r="D117" s="5">
        <v>34101</v>
      </c>
      <c r="E117" s="5">
        <v>44682</v>
      </c>
      <c r="F117" s="1">
        <f>DATEDIF(D116,E116,"Y")</f>
        <v>27</v>
      </c>
      <c r="G117">
        <v>1</v>
      </c>
      <c r="H117">
        <v>4</v>
      </c>
      <c r="I117" t="s">
        <v>193</v>
      </c>
      <c r="J117">
        <v>1</v>
      </c>
      <c r="K117">
        <v>2</v>
      </c>
      <c r="L117" t="s">
        <v>194</v>
      </c>
      <c r="M117" s="1">
        <v>2</v>
      </c>
      <c r="N117">
        <v>1</v>
      </c>
      <c r="O117">
        <v>1</v>
      </c>
      <c r="P117">
        <v>1</v>
      </c>
      <c r="Q117" s="16">
        <v>3</v>
      </c>
      <c r="R117">
        <v>1</v>
      </c>
      <c r="S117">
        <v>2</v>
      </c>
      <c r="T117">
        <v>2</v>
      </c>
      <c r="U117" t="s">
        <v>86</v>
      </c>
      <c r="V117">
        <v>0</v>
      </c>
      <c r="W117">
        <v>0</v>
      </c>
      <c r="X11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17">
        <v>0</v>
      </c>
      <c r="Z117">
        <v>0</v>
      </c>
      <c r="AA11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7">
        <v>0</v>
      </c>
      <c r="AC117">
        <v>0</v>
      </c>
      <c r="AD11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7">
        <v>7</v>
      </c>
      <c r="AF117">
        <v>3</v>
      </c>
      <c r="AG117" s="1">
        <f>AVERAGE(_2022___Atividade_física__sintomas_de_ansiedade_e_depressão_e_qualidade_de_vida_e[[#This Row],[a.	Quantas horas no total você gasta sentado durante um dia de semana? ]:[b.	Quantas horas no total você gasta sentado durante um dia de fim de semana?]])</f>
        <v>5</v>
      </c>
      <c r="AH117" s="1">
        <f>_2022___Atividade_física__sintomas_de_ansiedade_e_depressão_e_qualidade_de_vida_e[[#This Row],[AFV por semana]]+_2022___Atividade_física__sintomas_de_ansiedade_e_depressão_e_qualidade_de_vida_e[[#This Row],[Média AFM na semana]]</f>
        <v>0</v>
      </c>
      <c r="AI117">
        <v>1</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2</v>
      </c>
      <c r="BY117">
        <f>_2022___Atividade_física__sintomas_de_ansiedade_e_depressão_e_qualidade_de_vida_e[[#This Row],[_18]]</f>
        <v>0</v>
      </c>
      <c r="BZ117">
        <v>2</v>
      </c>
      <c r="CA117">
        <v>0</v>
      </c>
      <c r="CB117" s="1">
        <f>SUM(BE117:BV117,_2022___Atividade_física__sintomas_de_ansiedade_e_depressão_e_qualidade_de_vida_e[[#This Row],[18 considerar essa]:[_20]])</f>
        <v>2</v>
      </c>
      <c r="CC117">
        <v>4</v>
      </c>
      <c r="CD117">
        <v>3</v>
      </c>
      <c r="CE117">
        <v>1</v>
      </c>
      <c r="CF117">
        <v>1</v>
      </c>
      <c r="CG117">
        <v>2</v>
      </c>
      <c r="CH117">
        <v>2</v>
      </c>
      <c r="CI117">
        <v>2</v>
      </c>
      <c r="CJ117">
        <v>2</v>
      </c>
      <c r="CK117">
        <v>2</v>
      </c>
      <c r="CL117">
        <v>2</v>
      </c>
      <c r="CM117">
        <v>2</v>
      </c>
      <c r="CN117">
        <v>3</v>
      </c>
      <c r="CO117">
        <v>1</v>
      </c>
      <c r="CP117">
        <v>1</v>
      </c>
      <c r="CQ117">
        <v>1</v>
      </c>
      <c r="CR117">
        <v>1</v>
      </c>
      <c r="CS117">
        <v>1</v>
      </c>
      <c r="CT117">
        <v>1</v>
      </c>
      <c r="CU117">
        <v>1</v>
      </c>
      <c r="CV117">
        <v>3</v>
      </c>
      <c r="CW117">
        <v>3</v>
      </c>
      <c r="CX117">
        <v>2</v>
      </c>
      <c r="CY117">
        <v>5</v>
      </c>
      <c r="CZ117">
        <v>5</v>
      </c>
      <c r="DA117">
        <v>5</v>
      </c>
      <c r="DB117">
        <v>2</v>
      </c>
      <c r="DC117">
        <v>4</v>
      </c>
      <c r="DD117">
        <v>2</v>
      </c>
      <c r="DE117">
        <v>2</v>
      </c>
      <c r="DF117">
        <v>2</v>
      </c>
      <c r="DG117">
        <v>2</v>
      </c>
      <c r="DH117">
        <v>3</v>
      </c>
      <c r="DI117">
        <v>4</v>
      </c>
      <c r="DJ117">
        <v>3</v>
      </c>
      <c r="DK117">
        <v>4</v>
      </c>
      <c r="DL117">
        <v>4</v>
      </c>
      <c r="DM117">
        <f>IF(CC117=1,5,IF(CC117=2,4.4,IF(CC117=3,3.4,IF(CC117=4,2,IF(CC117=5,1,IF(CC117&gt;5,"Inválido",0))))))</f>
        <v>2</v>
      </c>
      <c r="DN117">
        <f>IF(CD117&gt;5,"Inválido",CD117)</f>
        <v>3</v>
      </c>
      <c r="DO117" s="7">
        <f>IF(CE117&gt;3,"Inválido",CE117)</f>
        <v>1</v>
      </c>
      <c r="DP117" s="7">
        <f>IF(CF117&gt;3,"Inválido",CF117)</f>
        <v>1</v>
      </c>
      <c r="DQ117" s="6">
        <f>IF(CG117&gt;3,"Inválido",CG117)</f>
        <v>2</v>
      </c>
      <c r="DR117" s="6">
        <f>IF(CH117&gt;3,"Inválido",CH117)</f>
        <v>2</v>
      </c>
      <c r="DS117" s="6">
        <f>IF(CI117&gt;3,"Inválido",CI117)</f>
        <v>2</v>
      </c>
      <c r="DT117" s="6">
        <f>IF(CJ117&gt;3,"Inválido",CJ117)</f>
        <v>2</v>
      </c>
      <c r="DU117" s="6">
        <f>IF(CK117&gt;3,"Inválido",CK117)</f>
        <v>2</v>
      </c>
      <c r="DV117" s="6">
        <f>IF(CL117&gt;3,"Inválido",CL117)</f>
        <v>2</v>
      </c>
      <c r="DW117" s="6">
        <f>IF(CM117&gt;3,"Inválido",CM117)</f>
        <v>2</v>
      </c>
      <c r="DX117" s="6">
        <f>IF(CN117&gt;3,"Inválido",CN117)</f>
        <v>3</v>
      </c>
      <c r="DY117" s="8">
        <f>IF(CO117&gt;5, "INVALIDO",CO117)</f>
        <v>1</v>
      </c>
      <c r="DZ117" s="8">
        <f>IF(CP117&gt;5, "INVALIDO",CP117)</f>
        <v>1</v>
      </c>
      <c r="EA117" s="8">
        <f>IF(CQ117&gt;5, "INVALIDO",CQ117)</f>
        <v>1</v>
      </c>
      <c r="EB117" s="8">
        <f>IF(CR117&gt;5, "INVALIDO",CR117)</f>
        <v>1</v>
      </c>
      <c r="EC117" s="7">
        <f>IF(CR117&gt;5, "INVALIDO",CR117)</f>
        <v>1</v>
      </c>
      <c r="ED11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17">
        <f>IF(CC117=1,5,IF(CC117=2,4,IF(CC117=3,3,IF(CC117=4,2,IF(CC117=5,1,IF(CC117&gt;5,"Inválido",0))))))</f>
        <v>2</v>
      </c>
      <c r="EG117">
        <f>IF(CW117=1,6,IF(CW117=2,5.4,IF(CW117=3,4.2,IF(CW117=4,3.1,IF(CW117=5,2.2,IF(CW117=6,1,IF(CW117&gt;6,"Inválido",0)))))))</f>
        <v>4.2</v>
      </c>
      <c r="EH117">
        <f>IF(AND(CX117=1,CW117=1),6,IF(AND(CX117=1,CW117&lt;7),5,IF(AND(CX117&gt;1,CW117=1),"Inválido",IF(AND(CX117=2,CW117&lt;7),4,IF(AND(CX117=3,CW117&lt;7),3,IF(AND(CX117=4,CW117&lt;7),2,IF(AND(CX117=5,CW117&lt;7),1,0)))))))</f>
        <v>4</v>
      </c>
      <c r="EI117">
        <f>IF(CV117=1,6,IF(CV117=2,5,IF(CV117=3,3,IF(CV117=4,3,IF(CV117=5,2,IF(CV117=6,1,IF(CV117&gt;6,"iNVÁLIDO",0)))))))</f>
        <v>3</v>
      </c>
      <c r="EJ117" s="7">
        <f>IF(CZ117&gt;6,"Inválido",CZ117)</f>
        <v>5</v>
      </c>
      <c r="EK117" s="7">
        <f>IF(DA117&gt;6,"Inválido",DA117)</f>
        <v>5</v>
      </c>
      <c r="EL117">
        <f>IF(DB117=1,6,IF(DB117=2,5,IF(DB117=3,3,IF(DB117=4,3,IF(DB117=5,2,IF(DB117=6,1,IF(DB117&gt;6,"iNVÁLIDO",0)))))))</f>
        <v>5</v>
      </c>
      <c r="EM117">
        <f>IF(DC117=1,6,IF(DC117=2,5,IF(DC117=3,3,IF(DC117=4,3,IF(DC117=5,2,IF(DC117=6,1,IF(DC117&gt;6,"iNVÁLIDO",0)))))))</f>
        <v>3</v>
      </c>
      <c r="EN117" s="7">
        <f>IF(DD117&gt;6,"Inválido",DD117)</f>
        <v>2</v>
      </c>
      <c r="EO117">
        <f>IF(DE117&gt;6,"Inválido",DE117)</f>
        <v>2</v>
      </c>
      <c r="EP117">
        <f>IF(DF117=1,6,IF(DF117=2,5,IF(DF117=3,3,IF(DF117=4,3,IF(DF117=5,2,IF(DF117=6,1,IF(DF117&gt;6,"iNVÁLIDO",0)))))))</f>
        <v>5</v>
      </c>
      <c r="EQ117" s="7">
        <f>IF(DG117&gt;6,"Inválido",DG117)</f>
        <v>2</v>
      </c>
      <c r="ER117">
        <f>IF(DH117&gt;5,"Inválido",DH117)</f>
        <v>3</v>
      </c>
      <c r="ES117">
        <f>IF(DI117&gt;5,"Inválido",DI117)</f>
        <v>4</v>
      </c>
      <c r="ET117">
        <f>IF(DJ117=1,5,IF(DJ117=2,4,IF(DJ117=3,3,IF(DJ117=4,2,IF(DJ117=5,1,IF(DJ117&gt;5,"Inválido",0))))))</f>
        <v>3</v>
      </c>
      <c r="EU117">
        <f>IF(DK117&gt;5,"Inválido",DK117)</f>
        <v>4</v>
      </c>
      <c r="EV117">
        <f>IF(DL117=1,5,IF(DL117=2,4,IF(DL117=3,3,IF(DL117=4,2,IF(DL117=5,1,IF(DL117&gt;5,"Inválido",0))))))</f>
        <v>2</v>
      </c>
      <c r="EW117" s="7">
        <f>SUM(DO117,DP117,DQ117,DR117,DS117,DT117,DU117,DV117,DW117,DX117)</f>
        <v>19</v>
      </c>
      <c r="EX117" s="7">
        <f>(EW117-10)/20*100</f>
        <v>45</v>
      </c>
      <c r="EY117">
        <f>SUM(DY117,DZ117,EA117,EB117)</f>
        <v>4</v>
      </c>
      <c r="EZ117">
        <f>(_2022___Atividade_física__sintomas_de_ansiedade_e_depressão_e_qualidade_de_vida_e[[#This Row],[Aspecto físico]]-4)/4*100</f>
        <v>0</v>
      </c>
      <c r="FA117">
        <f>SUM(EG117,EH117)</f>
        <v>8.1999999999999993</v>
      </c>
      <c r="FB117">
        <f>(FA117-2)/10*100</f>
        <v>61.999999999999986</v>
      </c>
      <c r="FC117">
        <f>SUM(DM117,ES117,ET117,EU117,EV117)</f>
        <v>15</v>
      </c>
      <c r="FD117" s="7">
        <f>(FC117-5)/20*100</f>
        <v>50</v>
      </c>
      <c r="FE117">
        <f>SUM(EI117,EM117,EO117,EQ117)</f>
        <v>10</v>
      </c>
      <c r="FF117" s="7">
        <f>(FE117-4)/20*100</f>
        <v>30</v>
      </c>
      <c r="FG117">
        <f>SUM(EF117,ER117)</f>
        <v>5</v>
      </c>
      <c r="FH117">
        <f>(FG117-2)/8*100</f>
        <v>37.5</v>
      </c>
      <c r="FI117">
        <f>SUM(EC117,ED117,EE117)</f>
        <v>3</v>
      </c>
      <c r="FJ117" s="7">
        <f>(FI117-3)/3*100</f>
        <v>0</v>
      </c>
      <c r="FK117">
        <f>SUM(EJ117,EK117,EL117,EN117,EP117)</f>
        <v>22</v>
      </c>
      <c r="FL117">
        <f>(FK117-5)/25*100</f>
        <v>68</v>
      </c>
      <c r="FM117">
        <f t="shared" si="3"/>
        <v>3</v>
      </c>
      <c r="FN117" s="7">
        <f t="shared" si="4"/>
        <v>39.25</v>
      </c>
      <c r="FO117" s="7">
        <f t="shared" si="5"/>
        <v>33.875</v>
      </c>
    </row>
    <row r="118" spans="1:171" ht="15" thickBot="1" x14ac:dyDescent="0.35">
      <c r="A118" t="s">
        <v>195</v>
      </c>
      <c r="B118" t="s">
        <v>196</v>
      </c>
      <c r="C118" t="s">
        <v>68</v>
      </c>
      <c r="D118" s="5">
        <v>30063</v>
      </c>
      <c r="E118" s="5">
        <v>44682</v>
      </c>
      <c r="F118" s="1">
        <f>DATEDIF(D117,E117,"Y")</f>
        <v>28</v>
      </c>
      <c r="G118">
        <v>1</v>
      </c>
      <c r="H118">
        <v>1</v>
      </c>
      <c r="I118" t="s">
        <v>125</v>
      </c>
      <c r="J118">
        <v>1</v>
      </c>
      <c r="K118">
        <v>1</v>
      </c>
      <c r="L118" t="s">
        <v>197</v>
      </c>
      <c r="M118" s="1">
        <v>2</v>
      </c>
      <c r="N118">
        <v>1</v>
      </c>
      <c r="O118">
        <v>2</v>
      </c>
      <c r="P118">
        <v>1</v>
      </c>
      <c r="Q118" s="16">
        <v>2</v>
      </c>
      <c r="R118">
        <v>2</v>
      </c>
      <c r="S118">
        <v>2</v>
      </c>
      <c r="T118">
        <v>1</v>
      </c>
      <c r="U118" t="s">
        <v>164</v>
      </c>
      <c r="V118">
        <v>0</v>
      </c>
      <c r="W118">
        <v>15</v>
      </c>
      <c r="X11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18">
        <v>0</v>
      </c>
      <c r="Z118">
        <v>0</v>
      </c>
      <c r="AA11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8">
        <v>0</v>
      </c>
      <c r="AC118">
        <v>0</v>
      </c>
      <c r="AD11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8">
        <v>14</v>
      </c>
      <c r="AF118">
        <v>2</v>
      </c>
      <c r="AG118" s="1">
        <f>AVERAGE(_2022___Atividade_física__sintomas_de_ansiedade_e_depressão_e_qualidade_de_vida_e[[#This Row],[a.	Quantas horas no total você gasta sentado durante um dia de semana? ]:[b.	Quantas horas no total você gasta sentado durante um dia de fim de semana?]])</f>
        <v>8</v>
      </c>
      <c r="AH118" s="1">
        <f>_2022___Atividade_física__sintomas_de_ansiedade_e_depressão_e_qualidade_de_vida_e[[#This Row],[AFV por semana]]+_2022___Atividade_física__sintomas_de_ansiedade_e_depressão_e_qualidade_de_vida_e[[#This Row],[Média AFM na semana]]</f>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18">
        <v>0</v>
      </c>
      <c r="BF118">
        <v>0</v>
      </c>
      <c r="BG118">
        <v>0</v>
      </c>
      <c r="BH118">
        <v>0</v>
      </c>
      <c r="BI118">
        <v>0</v>
      </c>
      <c r="BJ118">
        <v>0</v>
      </c>
      <c r="BK118">
        <v>0</v>
      </c>
      <c r="BL118">
        <v>0</v>
      </c>
      <c r="BM118">
        <v>0</v>
      </c>
      <c r="BN118">
        <v>0</v>
      </c>
      <c r="BO118">
        <v>0</v>
      </c>
      <c r="BP118">
        <v>0</v>
      </c>
      <c r="BQ118">
        <v>0</v>
      </c>
      <c r="BR118">
        <v>0</v>
      </c>
      <c r="BS118">
        <v>0</v>
      </c>
      <c r="BT118">
        <v>0</v>
      </c>
      <c r="BU118">
        <v>1</v>
      </c>
      <c r="BV118">
        <v>0</v>
      </c>
      <c r="BW118">
        <v>0</v>
      </c>
      <c r="BX118">
        <v>1</v>
      </c>
      <c r="BY118">
        <v>0</v>
      </c>
      <c r="BZ118">
        <v>0</v>
      </c>
      <c r="CA118">
        <v>0</v>
      </c>
      <c r="CB118" s="1">
        <f>SUM(BE118:BV118,_2022___Atividade_física__sintomas_de_ansiedade_e_depressão_e_qualidade_de_vida_e[[#This Row],[18 considerar essa]:[_20]])</f>
        <v>1</v>
      </c>
      <c r="CC118">
        <v>3</v>
      </c>
      <c r="CD118">
        <v>2</v>
      </c>
      <c r="CE118">
        <v>1</v>
      </c>
      <c r="CF118">
        <v>3</v>
      </c>
      <c r="CG118">
        <v>3</v>
      </c>
      <c r="CH118">
        <v>1</v>
      </c>
      <c r="CI118">
        <v>3</v>
      </c>
      <c r="CJ118">
        <v>1</v>
      </c>
      <c r="CK118">
        <v>3</v>
      </c>
      <c r="CL118">
        <v>1</v>
      </c>
      <c r="CM118">
        <v>1</v>
      </c>
      <c r="CN118">
        <v>3</v>
      </c>
      <c r="CO118">
        <v>2</v>
      </c>
      <c r="CP118">
        <v>2</v>
      </c>
      <c r="CQ118">
        <v>2</v>
      </c>
      <c r="CR118">
        <v>2</v>
      </c>
      <c r="CS118">
        <v>2</v>
      </c>
      <c r="CT118">
        <v>2</v>
      </c>
      <c r="CU118">
        <v>2</v>
      </c>
      <c r="CV118">
        <v>1</v>
      </c>
      <c r="CW118">
        <v>1</v>
      </c>
      <c r="CX118">
        <v>1</v>
      </c>
      <c r="CY118">
        <v>2</v>
      </c>
      <c r="CZ118">
        <v>4</v>
      </c>
      <c r="DA118">
        <v>4</v>
      </c>
      <c r="DB118">
        <v>1</v>
      </c>
      <c r="DC118">
        <v>2</v>
      </c>
      <c r="DD118">
        <v>4</v>
      </c>
      <c r="DE118">
        <v>4</v>
      </c>
      <c r="DF118">
        <v>2</v>
      </c>
      <c r="DG118">
        <v>4</v>
      </c>
      <c r="DH118">
        <v>5</v>
      </c>
      <c r="DI118">
        <v>3</v>
      </c>
      <c r="DJ118">
        <v>1</v>
      </c>
      <c r="DK118">
        <v>3</v>
      </c>
      <c r="DL118">
        <v>1</v>
      </c>
      <c r="DM118">
        <f>IF(CC118=1,5,IF(CC118=2,4.4,IF(CC118=3,3.4,IF(CC118=4,2,IF(CC118=5,1,IF(CC118&gt;5,"Inválido",0))))))</f>
        <v>3.4</v>
      </c>
      <c r="DN118">
        <f>IF(CD118&gt;5,"Inválido",CD118)</f>
        <v>2</v>
      </c>
      <c r="DO118" s="7">
        <f>IF(CE118&gt;3,"Inválido",CE118)</f>
        <v>1</v>
      </c>
      <c r="DP118" s="7">
        <f>IF(CF118&gt;3,"Inválido",CF118)</f>
        <v>3</v>
      </c>
      <c r="DQ118" s="6">
        <f>IF(CG118&gt;3,"Inválido",CG118)</f>
        <v>3</v>
      </c>
      <c r="DR118" s="6">
        <f>IF(CH118&gt;3,"Inválido",CH118)</f>
        <v>1</v>
      </c>
      <c r="DS118" s="6">
        <f>IF(CI118&gt;3,"Inválido",CI118)</f>
        <v>3</v>
      </c>
      <c r="DT118" s="6">
        <f>IF(CJ118&gt;3,"Inválido",CJ118)</f>
        <v>1</v>
      </c>
      <c r="DU118" s="6">
        <f>IF(CK118&gt;3,"Inválido",CK118)</f>
        <v>3</v>
      </c>
      <c r="DV118" s="6">
        <f>IF(CL118&gt;3,"Inválido",CL118)</f>
        <v>1</v>
      </c>
      <c r="DW118" s="6">
        <f>IF(CM118&gt;3,"Inválido",CM118)</f>
        <v>1</v>
      </c>
      <c r="DX118" s="6">
        <f>IF(CN118&gt;3,"Inválido",CN118)</f>
        <v>3</v>
      </c>
      <c r="DY118" s="8">
        <f>IF(CO118&gt;5, "INVALIDO",CO118)</f>
        <v>2</v>
      </c>
      <c r="DZ118" s="8">
        <f>IF(CP118&gt;5, "INVALIDO",CP118)</f>
        <v>2</v>
      </c>
      <c r="EA118" s="8">
        <f>IF(CQ118&gt;5, "INVALIDO",CQ118)</f>
        <v>2</v>
      </c>
      <c r="EB118" s="8">
        <f>IF(CR118&gt;5, "INVALIDO",CR118)</f>
        <v>2</v>
      </c>
      <c r="EC118" s="7">
        <f>IF(CR118&gt;5, "INVALIDO",CR118)</f>
        <v>2</v>
      </c>
      <c r="ED11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1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8">
        <f>IF(CC118=1,5,IF(CC118=2,4,IF(CC118=3,3,IF(CC118=4,2,IF(CC118=5,1,IF(CC118&gt;5,"Inválido",0))))))</f>
        <v>3</v>
      </c>
      <c r="EG118">
        <f>IF(CW118=1,6,IF(CW118=2,5.4,IF(CW118=3,4.2,IF(CW118=4,3.1,IF(CW118=5,2.2,IF(CW118=6,1,IF(CW118&gt;6,"Inválido",0)))))))</f>
        <v>6</v>
      </c>
      <c r="EH118">
        <f>IF(AND(CX118=1,CW118=1),6,IF(AND(CX118=1,CW118&lt;7),5,IF(AND(CX118&gt;1,CW118=1),"Inválido",IF(AND(CX118=2,CW118&lt;7),4,IF(AND(CX118=3,CW118&lt;7),3,IF(AND(CX118=4,CW118&lt;7),2,IF(AND(CX118=5,CW118&lt;7),1,0)))))))</f>
        <v>6</v>
      </c>
      <c r="EI118">
        <f>IF(CV118=1,6,IF(CV118=2,5,IF(CV118=3,3,IF(CV118=4,3,IF(CV118=5,2,IF(CV118=6,1,IF(CV118&gt;6,"iNVÁLIDO",0)))))))</f>
        <v>6</v>
      </c>
      <c r="EJ118" s="7">
        <f>IF(CZ118&gt;6,"Inválido",CZ118)</f>
        <v>4</v>
      </c>
      <c r="EK118" s="7">
        <f>IF(DA118&gt;6,"Inválido",DA118)</f>
        <v>4</v>
      </c>
      <c r="EL118">
        <f>IF(DB118=1,6,IF(DB118=2,5,IF(DB118=3,3,IF(DB118=4,3,IF(DB118=5,2,IF(DB118=6,1,IF(DB118&gt;6,"iNVÁLIDO",0)))))))</f>
        <v>6</v>
      </c>
      <c r="EM118">
        <f>IF(DC118=1,6,IF(DC118=2,5,IF(DC118=3,3,IF(DC118=4,3,IF(DC118=5,2,IF(DC118=6,1,IF(DC118&gt;6,"iNVÁLIDO",0)))))))</f>
        <v>5</v>
      </c>
      <c r="EN118" s="7">
        <f>IF(DD118&gt;6,"Inválido",DD118)</f>
        <v>4</v>
      </c>
      <c r="EO118">
        <f>IF(DE118&gt;6,"Inválido",DE118)</f>
        <v>4</v>
      </c>
      <c r="EP118">
        <f>IF(DF118=1,6,IF(DF118=2,5,IF(DF118=3,3,IF(DF118=4,3,IF(DF118=5,2,IF(DF118=6,1,IF(DF118&gt;6,"iNVÁLIDO",0)))))))</f>
        <v>5</v>
      </c>
      <c r="EQ118" s="7">
        <f>IF(DG118&gt;6,"Inválido",DG118)</f>
        <v>4</v>
      </c>
      <c r="ER118">
        <f>IF(DH118&gt;5,"Inválido",DH118)</f>
        <v>5</v>
      </c>
      <c r="ES118">
        <f>IF(DI118&gt;5,"Inválido",DI118)</f>
        <v>3</v>
      </c>
      <c r="ET118">
        <f>IF(DJ118=1,5,IF(DJ118=2,4,IF(DJ118=3,3,IF(DJ118=4,2,IF(DJ118=5,1,IF(DJ118&gt;5,"Inválido",0))))))</f>
        <v>5</v>
      </c>
      <c r="EU118">
        <f>IF(DK118&gt;5,"Inválido",DK118)</f>
        <v>3</v>
      </c>
      <c r="EV118">
        <f>IF(DL118=1,5,IF(DL118=2,4,IF(DL118=3,3,IF(DL118=4,2,IF(DL118=5,1,IF(DL118&gt;5,"Inválido",0))))))</f>
        <v>5</v>
      </c>
      <c r="EW118" s="7">
        <f>SUM(DO118,DP118,DQ118,DR118,DS118,DT118,DU118,DV118,DW118,DX118)</f>
        <v>20</v>
      </c>
      <c r="EX118" s="7">
        <f>(EW118-10)/20*100</f>
        <v>50</v>
      </c>
      <c r="EY118">
        <f>SUM(DY118,DZ118,EA118,EB118)</f>
        <v>8</v>
      </c>
      <c r="EZ118">
        <f>(_2022___Atividade_física__sintomas_de_ansiedade_e_depressão_e_qualidade_de_vida_e[[#This Row],[Aspecto físico]]-4)/4*100</f>
        <v>100</v>
      </c>
      <c r="FA118">
        <f>SUM(EG118,EH118)</f>
        <v>12</v>
      </c>
      <c r="FB118">
        <f>(FA118-2)/10*100</f>
        <v>100</v>
      </c>
      <c r="FC118">
        <f>SUM(DM118,ES118,ET118,EU118,EV118)</f>
        <v>19.399999999999999</v>
      </c>
      <c r="FD118" s="7">
        <f>(FC118-5)/20*100</f>
        <v>72</v>
      </c>
      <c r="FE118">
        <f>SUM(EI118,EM118,EO118,EQ118)</f>
        <v>19</v>
      </c>
      <c r="FF118" s="7">
        <f>(FE118-4)/20*100</f>
        <v>75</v>
      </c>
      <c r="FG118">
        <f>SUM(EF118,ER118)</f>
        <v>8</v>
      </c>
      <c r="FH118">
        <f>(FG118-2)/8*100</f>
        <v>75</v>
      </c>
      <c r="FI118">
        <f>SUM(EC118,ED118,EE118)</f>
        <v>6</v>
      </c>
      <c r="FJ118" s="7">
        <f>(FI118-3)/3*100</f>
        <v>100</v>
      </c>
      <c r="FK118">
        <f>SUM(EJ118,EK118,EL118,EN118,EP118)</f>
        <v>23</v>
      </c>
      <c r="FL118">
        <f>(FK118-5)/25*100</f>
        <v>72</v>
      </c>
      <c r="FM118">
        <f t="shared" si="3"/>
        <v>2</v>
      </c>
      <c r="FN118" s="7">
        <f t="shared" si="4"/>
        <v>80.5</v>
      </c>
      <c r="FO118" s="7">
        <f t="shared" si="5"/>
        <v>80.5</v>
      </c>
    </row>
    <row r="119" spans="1:171" ht="15" thickBot="1" x14ac:dyDescent="0.35">
      <c r="A119" t="s">
        <v>198</v>
      </c>
      <c r="B119" t="s">
        <v>199</v>
      </c>
      <c r="C119" t="s">
        <v>68</v>
      </c>
      <c r="D119" s="5">
        <v>36964</v>
      </c>
      <c r="E119" s="5">
        <v>44682</v>
      </c>
      <c r="F119" s="1">
        <f>DATEDIF(D118,E118,"Y")</f>
        <v>40</v>
      </c>
      <c r="G119">
        <v>1</v>
      </c>
      <c r="H119">
        <v>4</v>
      </c>
      <c r="I119" t="s">
        <v>200</v>
      </c>
      <c r="J119">
        <v>1</v>
      </c>
      <c r="K119">
        <v>2</v>
      </c>
      <c r="L119" t="s">
        <v>201</v>
      </c>
      <c r="M119" s="1">
        <v>2</v>
      </c>
      <c r="N119">
        <v>2</v>
      </c>
      <c r="O119">
        <v>1</v>
      </c>
      <c r="P119">
        <v>1</v>
      </c>
      <c r="Q119" s="16">
        <v>2</v>
      </c>
      <c r="R119">
        <v>1</v>
      </c>
      <c r="S119">
        <v>1</v>
      </c>
      <c r="T119">
        <v>1</v>
      </c>
      <c r="U119" t="s">
        <v>71</v>
      </c>
      <c r="V119">
        <v>0</v>
      </c>
      <c r="W119">
        <v>49</v>
      </c>
      <c r="X11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19">
        <v>1</v>
      </c>
      <c r="Z119">
        <v>60</v>
      </c>
      <c r="AA11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19">
        <v>0</v>
      </c>
      <c r="AC119">
        <v>0</v>
      </c>
      <c r="AD11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9">
        <v>12</v>
      </c>
      <c r="AF119">
        <v>12</v>
      </c>
      <c r="AG119" s="1">
        <f>AVERAGE(_2022___Atividade_física__sintomas_de_ansiedade_e_depressão_e_qualidade_de_vida_e[[#This Row],[a.	Quantas horas no total você gasta sentado durante um dia de semana? ]:[b.	Quantas horas no total você gasta sentado durante um dia de fim de semana?]])</f>
        <v>12</v>
      </c>
      <c r="AH119" s="1">
        <f>_2022___Atividade_física__sintomas_de_ansiedade_e_depressão_e_qualidade_de_vida_e[[#This Row],[AFV por semana]]+_2022___Atividade_física__sintomas_de_ansiedade_e_depressão_e_qualidade_de_vida_e[[#This Row],[Média AFM na semana]]</f>
        <v>60</v>
      </c>
      <c r="AI119">
        <v>2</v>
      </c>
      <c r="AJ119">
        <v>2</v>
      </c>
      <c r="AK119">
        <v>1</v>
      </c>
      <c r="AL119">
        <v>2</v>
      </c>
      <c r="AM119">
        <v>3</v>
      </c>
      <c r="AN119">
        <v>2</v>
      </c>
      <c r="AO119">
        <v>1</v>
      </c>
      <c r="AP119">
        <v>1</v>
      </c>
      <c r="AQ119">
        <v>2</v>
      </c>
      <c r="AR119">
        <v>3</v>
      </c>
      <c r="AS119">
        <v>1</v>
      </c>
      <c r="AT119">
        <v>1</v>
      </c>
      <c r="AU119">
        <v>0</v>
      </c>
      <c r="AV119">
        <v>3</v>
      </c>
      <c r="AW119">
        <v>0</v>
      </c>
      <c r="AX119">
        <v>3</v>
      </c>
      <c r="AY119">
        <v>3</v>
      </c>
      <c r="AZ119">
        <v>1</v>
      </c>
      <c r="BA119">
        <v>0</v>
      </c>
      <c r="BB119">
        <v>0</v>
      </c>
      <c r="BC119">
        <v>1</v>
      </c>
      <c r="BD11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119">
        <v>2</v>
      </c>
      <c r="BF119">
        <v>2</v>
      </c>
      <c r="BG119">
        <v>2</v>
      </c>
      <c r="BH119">
        <v>2</v>
      </c>
      <c r="BI119">
        <v>3</v>
      </c>
      <c r="BJ119">
        <v>3</v>
      </c>
      <c r="BK119">
        <v>2</v>
      </c>
      <c r="BL119">
        <v>2</v>
      </c>
      <c r="BM119">
        <v>1</v>
      </c>
      <c r="BN119">
        <v>3</v>
      </c>
      <c r="BO119">
        <v>1</v>
      </c>
      <c r="BP119">
        <v>2</v>
      </c>
      <c r="BQ119">
        <v>3</v>
      </c>
      <c r="BR119">
        <v>2</v>
      </c>
      <c r="BS119">
        <v>3</v>
      </c>
      <c r="BT119">
        <v>3</v>
      </c>
      <c r="BU119">
        <v>2</v>
      </c>
      <c r="BV119">
        <v>2</v>
      </c>
      <c r="BW119">
        <v>1</v>
      </c>
      <c r="BX119">
        <v>2</v>
      </c>
      <c r="BY119">
        <f>_2022___Atividade_física__sintomas_de_ansiedade_e_depressão_e_qualidade_de_vida_e[[#This Row],[_18]]</f>
        <v>1</v>
      </c>
      <c r="BZ119">
        <v>0</v>
      </c>
      <c r="CA119">
        <v>0</v>
      </c>
      <c r="CB119" s="1">
        <f>SUM(BE119:BV119,_2022___Atividade_física__sintomas_de_ansiedade_e_depressão_e_qualidade_de_vida_e[[#This Row],[18 considerar essa]:[_20]])</f>
        <v>41</v>
      </c>
      <c r="CC119">
        <v>3</v>
      </c>
      <c r="CD119">
        <v>5</v>
      </c>
      <c r="CE119">
        <v>2</v>
      </c>
      <c r="CF119">
        <v>3</v>
      </c>
      <c r="CG119">
        <v>3</v>
      </c>
      <c r="CH119">
        <v>3</v>
      </c>
      <c r="CI119">
        <v>3</v>
      </c>
      <c r="CJ119">
        <v>3</v>
      </c>
      <c r="CK119">
        <v>2</v>
      </c>
      <c r="CL119">
        <v>2</v>
      </c>
      <c r="CM119">
        <v>3</v>
      </c>
      <c r="CN119">
        <v>2</v>
      </c>
      <c r="CO119">
        <v>1</v>
      </c>
      <c r="CP119">
        <v>1</v>
      </c>
      <c r="CQ119">
        <v>1</v>
      </c>
      <c r="CR119">
        <v>2</v>
      </c>
      <c r="CS119">
        <v>1</v>
      </c>
      <c r="CT119">
        <v>1</v>
      </c>
      <c r="CU119">
        <v>1</v>
      </c>
      <c r="CV119">
        <v>5</v>
      </c>
      <c r="CW119">
        <v>3</v>
      </c>
      <c r="CX119">
        <v>3</v>
      </c>
      <c r="CY119">
        <v>5</v>
      </c>
      <c r="CZ119">
        <v>3</v>
      </c>
      <c r="DA119">
        <v>2</v>
      </c>
      <c r="DB119">
        <v>5</v>
      </c>
      <c r="DC119">
        <v>5</v>
      </c>
      <c r="DD119">
        <v>1</v>
      </c>
      <c r="DE119">
        <v>2</v>
      </c>
      <c r="DF119">
        <v>5</v>
      </c>
      <c r="DG119">
        <v>1</v>
      </c>
      <c r="DH119">
        <v>1</v>
      </c>
      <c r="DI119">
        <v>5</v>
      </c>
      <c r="DJ119">
        <v>1</v>
      </c>
      <c r="DK119">
        <v>3</v>
      </c>
      <c r="DL119">
        <v>3</v>
      </c>
      <c r="DM119">
        <f>IF(CC119=1,5,IF(CC119=2,4.4,IF(CC119=3,3.4,IF(CC119=4,2,IF(CC119=5,1,IF(CC119&gt;5,"Inválido",0))))))</f>
        <v>3.4</v>
      </c>
      <c r="DN119">
        <f>IF(CD119&gt;5,"Inválido",CD119)</f>
        <v>5</v>
      </c>
      <c r="DO119" s="7">
        <f>IF(CE119&gt;3,"Inválido",CE119)</f>
        <v>2</v>
      </c>
      <c r="DP119" s="7">
        <f>IF(CF119&gt;3,"Inválido",CF119)</f>
        <v>3</v>
      </c>
      <c r="DQ119" s="6">
        <f>IF(CG119&gt;3,"Inválido",CG119)</f>
        <v>3</v>
      </c>
      <c r="DR119" s="6">
        <f>IF(CH119&gt;3,"Inválido",CH119)</f>
        <v>3</v>
      </c>
      <c r="DS119" s="6">
        <f>IF(CI119&gt;3,"Inválido",CI119)</f>
        <v>3</v>
      </c>
      <c r="DT119" s="6">
        <f>IF(CJ119&gt;3,"Inválido",CJ119)</f>
        <v>3</v>
      </c>
      <c r="DU119" s="6">
        <f>IF(CK119&gt;3,"Inválido",CK119)</f>
        <v>2</v>
      </c>
      <c r="DV119" s="6">
        <f>IF(CL119&gt;3,"Inválido",CL119)</f>
        <v>2</v>
      </c>
      <c r="DW119" s="6">
        <f>IF(CM119&gt;3,"Inválido",CM119)</f>
        <v>3</v>
      </c>
      <c r="DX119" s="6">
        <f>IF(CN119&gt;3,"Inválido",CN119)</f>
        <v>2</v>
      </c>
      <c r="DY119" s="8">
        <f>IF(CO119&gt;5, "INVALIDO",CO119)</f>
        <v>1</v>
      </c>
      <c r="DZ119" s="8">
        <f>IF(CP119&gt;5, "INVALIDO",CP119)</f>
        <v>1</v>
      </c>
      <c r="EA119" s="8">
        <f>IF(CQ119&gt;5, "INVALIDO",CQ119)</f>
        <v>1</v>
      </c>
      <c r="EB119" s="8">
        <f>IF(CR119&gt;5, "INVALIDO",CR119)</f>
        <v>2</v>
      </c>
      <c r="EC119" s="7">
        <f>IF(CR119&gt;5, "INVALIDO",CR119)</f>
        <v>2</v>
      </c>
      <c r="ED11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19">
        <f>IF(CC119=1,5,IF(CC119=2,4,IF(CC119=3,3,IF(CC119=4,2,IF(CC119=5,1,IF(CC119&gt;5,"Inválido",0))))))</f>
        <v>3</v>
      </c>
      <c r="EG119">
        <f>IF(CW119=1,6,IF(CW119=2,5.4,IF(CW119=3,4.2,IF(CW119=4,3.1,IF(CW119=5,2.2,IF(CW119=6,1,IF(CW119&gt;6,"Inválido",0)))))))</f>
        <v>4.2</v>
      </c>
      <c r="EH119">
        <f>IF(AND(CX119=1,CW119=1),6,IF(AND(CX119=1,CW119&lt;7),5,IF(AND(CX119&gt;1,CW119=1),"Inválido",IF(AND(CX119=2,CW119&lt;7),4,IF(AND(CX119=3,CW119&lt;7),3,IF(AND(CX119=4,CW119&lt;7),2,IF(AND(CX119=5,CW119&lt;7),1,0)))))))</f>
        <v>3</v>
      </c>
      <c r="EI119">
        <f>IF(CV119=1,6,IF(CV119=2,5,IF(CV119=3,3,IF(CV119=4,3,IF(CV119=5,2,IF(CV119=6,1,IF(CV119&gt;6,"iNVÁLIDO",0)))))))</f>
        <v>2</v>
      </c>
      <c r="EJ119" s="7">
        <f>IF(CZ119&gt;6,"Inválido",CZ119)</f>
        <v>3</v>
      </c>
      <c r="EK119" s="7">
        <f>IF(DA119&gt;6,"Inválido",DA119)</f>
        <v>2</v>
      </c>
      <c r="EL119">
        <f>IF(DB119=1,6,IF(DB119=2,5,IF(DB119=3,3,IF(DB119=4,3,IF(DB119=5,2,IF(DB119=6,1,IF(DB119&gt;6,"iNVÁLIDO",0)))))))</f>
        <v>2</v>
      </c>
      <c r="EM119">
        <f>IF(DC119=1,6,IF(DC119=2,5,IF(DC119=3,3,IF(DC119=4,3,IF(DC119=5,2,IF(DC119=6,1,IF(DC119&gt;6,"iNVÁLIDO",0)))))))</f>
        <v>2</v>
      </c>
      <c r="EN119" s="7">
        <f>IF(DD119&gt;6,"Inválido",DD119)</f>
        <v>1</v>
      </c>
      <c r="EO119">
        <f>IF(DE119&gt;6,"Inválido",DE119)</f>
        <v>2</v>
      </c>
      <c r="EP119">
        <f>IF(DF119=1,6,IF(DF119=2,5,IF(DF119=3,3,IF(DF119=4,3,IF(DF119=5,2,IF(DF119=6,1,IF(DF119&gt;6,"iNVÁLIDO",0)))))))</f>
        <v>2</v>
      </c>
      <c r="EQ119" s="7">
        <f>IF(DG119&gt;6,"Inválido",DG119)</f>
        <v>1</v>
      </c>
      <c r="ER119">
        <f>IF(DH119&gt;5,"Inválido",DH119)</f>
        <v>1</v>
      </c>
      <c r="ES119">
        <f>IF(DI119&gt;5,"Inválido",DI119)</f>
        <v>5</v>
      </c>
      <c r="ET119">
        <f>IF(DJ119=1,5,IF(DJ119=2,4,IF(DJ119=3,3,IF(DJ119=4,2,IF(DJ119=5,1,IF(DJ119&gt;5,"Inválido",0))))))</f>
        <v>5</v>
      </c>
      <c r="EU119">
        <f>IF(DK119&gt;5,"Inválido",DK119)</f>
        <v>3</v>
      </c>
      <c r="EV119">
        <f>IF(DL119=1,5,IF(DL119=2,4,IF(DL119=3,3,IF(DL119=4,2,IF(DL119=5,1,IF(DL119&gt;5,"Inválido",0))))))</f>
        <v>3</v>
      </c>
      <c r="EW119" s="7">
        <f>SUM(DO119,DP119,DQ119,DR119,DS119,DT119,DU119,DV119,DW119,DX119)</f>
        <v>26</v>
      </c>
      <c r="EX119" s="7">
        <f>(EW119-10)/20*100</f>
        <v>80</v>
      </c>
      <c r="EY119">
        <f>SUM(DY119,DZ119,EA119,EB119)</f>
        <v>5</v>
      </c>
      <c r="EZ119">
        <f>(_2022___Atividade_física__sintomas_de_ansiedade_e_depressão_e_qualidade_de_vida_e[[#This Row],[Aspecto físico]]-4)/4*100</f>
        <v>25</v>
      </c>
      <c r="FA119">
        <f>SUM(EG119,EH119)</f>
        <v>7.2</v>
      </c>
      <c r="FB119">
        <f>(FA119-2)/10*100</f>
        <v>52</v>
      </c>
      <c r="FC119">
        <f>SUM(DM119,ES119,ET119,EU119,EV119)</f>
        <v>19.399999999999999</v>
      </c>
      <c r="FD119" s="7">
        <f>(FC119-5)/20*100</f>
        <v>72</v>
      </c>
      <c r="FE119">
        <f>SUM(EI119,EM119,EO119,EQ119)</f>
        <v>7</v>
      </c>
      <c r="FF119" s="7">
        <f>(FE119-4)/20*100</f>
        <v>15</v>
      </c>
      <c r="FG119">
        <f>SUM(EF119,ER119)</f>
        <v>4</v>
      </c>
      <c r="FH119">
        <f>(FG119-2)/8*100</f>
        <v>25</v>
      </c>
      <c r="FI119">
        <f>SUM(EC119,ED119,EE119)</f>
        <v>4</v>
      </c>
      <c r="FJ119" s="7">
        <f>(FI119-3)/3*100</f>
        <v>33.333333333333329</v>
      </c>
      <c r="FK119">
        <f>SUM(EJ119,EK119,EL119,EN119,EP119)</f>
        <v>10</v>
      </c>
      <c r="FL119">
        <f>(FK119-5)/25*100</f>
        <v>20</v>
      </c>
      <c r="FM119">
        <f t="shared" si="3"/>
        <v>5</v>
      </c>
      <c r="FN119" s="7">
        <f t="shared" si="4"/>
        <v>57.25</v>
      </c>
      <c r="FO119" s="7">
        <f t="shared" si="5"/>
        <v>23.333333333333332</v>
      </c>
    </row>
    <row r="120" spans="1:171" ht="15" thickBot="1" x14ac:dyDescent="0.35">
      <c r="A120" t="s">
        <v>202</v>
      </c>
      <c r="B120" t="s">
        <v>203</v>
      </c>
      <c r="C120" t="s">
        <v>68</v>
      </c>
      <c r="D120" s="5">
        <v>33589</v>
      </c>
      <c r="E120" s="5">
        <v>44682</v>
      </c>
      <c r="F120" s="1">
        <f>DATEDIF(D119,E119,"Y")</f>
        <v>21</v>
      </c>
      <c r="G120">
        <v>2</v>
      </c>
      <c r="H120">
        <v>1</v>
      </c>
      <c r="I120" t="s">
        <v>204</v>
      </c>
      <c r="J120">
        <v>7</v>
      </c>
      <c r="K120">
        <v>2</v>
      </c>
      <c r="L120" t="s">
        <v>100</v>
      </c>
      <c r="M120" s="1">
        <v>1</v>
      </c>
      <c r="N120">
        <v>2</v>
      </c>
      <c r="O120">
        <v>1</v>
      </c>
      <c r="P120">
        <v>1</v>
      </c>
      <c r="Q120" s="16">
        <v>2</v>
      </c>
      <c r="R120">
        <v>2</v>
      </c>
      <c r="S120">
        <v>2</v>
      </c>
      <c r="T120">
        <v>2</v>
      </c>
      <c r="U120" t="s">
        <v>86</v>
      </c>
      <c r="V120">
        <v>5</v>
      </c>
      <c r="W120">
        <v>25</v>
      </c>
      <c r="X12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125</v>
      </c>
      <c r="Y120">
        <v>0</v>
      </c>
      <c r="Z120">
        <v>0</v>
      </c>
      <c r="AA12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20">
        <v>0</v>
      </c>
      <c r="AC120">
        <v>0</v>
      </c>
      <c r="AD12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0">
        <v>5</v>
      </c>
      <c r="AF120">
        <v>10</v>
      </c>
      <c r="AG120" s="1">
        <f>AVERAGE(_2022___Atividade_física__sintomas_de_ansiedade_e_depressão_e_qualidade_de_vida_e[[#This Row],[a.	Quantas horas no total você gasta sentado durante um dia de semana? ]:[b.	Quantas horas no total você gasta sentado durante um dia de fim de semana?]])</f>
        <v>7.5</v>
      </c>
      <c r="AH120" s="1">
        <f>_2022___Atividade_física__sintomas_de_ansiedade_e_depressão_e_qualidade_de_vida_e[[#This Row],[AFV por semana]]+_2022___Atividade_física__sintomas_de_ansiedade_e_depressão_e_qualidade_de_vida_e[[#This Row],[Média AFM na semana]]</f>
        <v>0</v>
      </c>
      <c r="AI120">
        <v>1</v>
      </c>
      <c r="AJ120">
        <v>0</v>
      </c>
      <c r="AK120">
        <v>0</v>
      </c>
      <c r="AL120">
        <v>2</v>
      </c>
      <c r="AM120">
        <v>3</v>
      </c>
      <c r="AN120">
        <v>2</v>
      </c>
      <c r="AO120">
        <v>1</v>
      </c>
      <c r="AP120">
        <v>1</v>
      </c>
      <c r="AQ120">
        <v>2</v>
      </c>
      <c r="AR120">
        <v>3</v>
      </c>
      <c r="AS120">
        <v>2</v>
      </c>
      <c r="AT120">
        <v>2</v>
      </c>
      <c r="AU120">
        <v>0</v>
      </c>
      <c r="AV120">
        <v>3</v>
      </c>
      <c r="AW120">
        <v>0</v>
      </c>
      <c r="AX120">
        <v>1</v>
      </c>
      <c r="AY120">
        <v>3</v>
      </c>
      <c r="AZ120">
        <v>3</v>
      </c>
      <c r="BA120">
        <v>1</v>
      </c>
      <c r="BB120">
        <v>0</v>
      </c>
      <c r="BC120">
        <v>0</v>
      </c>
      <c r="BD12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120">
        <v>2</v>
      </c>
      <c r="BF120">
        <v>1</v>
      </c>
      <c r="BG120">
        <v>1</v>
      </c>
      <c r="BH120">
        <v>1</v>
      </c>
      <c r="BI120">
        <v>3</v>
      </c>
      <c r="BJ120">
        <v>3</v>
      </c>
      <c r="BK120">
        <v>1</v>
      </c>
      <c r="BL120">
        <v>3</v>
      </c>
      <c r="BM120">
        <v>1</v>
      </c>
      <c r="BN120">
        <v>1</v>
      </c>
      <c r="BO120">
        <v>1</v>
      </c>
      <c r="BP120">
        <v>1</v>
      </c>
      <c r="BQ120">
        <v>2</v>
      </c>
      <c r="BR120">
        <v>2</v>
      </c>
      <c r="BS120">
        <v>0</v>
      </c>
      <c r="BT120">
        <v>2</v>
      </c>
      <c r="BU120">
        <v>1</v>
      </c>
      <c r="BV120">
        <v>1</v>
      </c>
      <c r="BW120">
        <v>0</v>
      </c>
      <c r="BX120">
        <v>2</v>
      </c>
      <c r="BY120">
        <f>_2022___Atividade_física__sintomas_de_ansiedade_e_depressão_e_qualidade_de_vida_e[[#This Row],[_18]]</f>
        <v>0</v>
      </c>
      <c r="BZ120">
        <v>1</v>
      </c>
      <c r="CA120">
        <v>1</v>
      </c>
      <c r="CB120" s="1">
        <f>SUM(BE120:BV120,_2022___Atividade_física__sintomas_de_ansiedade_e_depressão_e_qualidade_de_vida_e[[#This Row],[18 considerar essa]:[_20]])</f>
        <v>29</v>
      </c>
      <c r="CC120">
        <v>3</v>
      </c>
      <c r="CD120">
        <v>3</v>
      </c>
      <c r="CE120">
        <v>3</v>
      </c>
      <c r="CF120">
        <v>3</v>
      </c>
      <c r="CG120">
        <v>3</v>
      </c>
      <c r="CH120">
        <v>3</v>
      </c>
      <c r="CI120">
        <v>3</v>
      </c>
      <c r="CJ120">
        <v>3</v>
      </c>
      <c r="CK120">
        <v>3</v>
      </c>
      <c r="CL120">
        <v>3</v>
      </c>
      <c r="CM120">
        <v>3</v>
      </c>
      <c r="CN120">
        <v>3</v>
      </c>
      <c r="CO120">
        <v>1</v>
      </c>
      <c r="CP120">
        <v>1</v>
      </c>
      <c r="CQ120">
        <v>2</v>
      </c>
      <c r="CR120">
        <v>2</v>
      </c>
      <c r="CS120">
        <v>1</v>
      </c>
      <c r="CT120">
        <v>1</v>
      </c>
      <c r="CU120">
        <v>2</v>
      </c>
      <c r="CV120">
        <v>3</v>
      </c>
      <c r="CW120">
        <v>3</v>
      </c>
      <c r="CX120">
        <v>2</v>
      </c>
      <c r="CY120">
        <v>6</v>
      </c>
      <c r="CZ120">
        <v>1</v>
      </c>
      <c r="DA120">
        <v>2</v>
      </c>
      <c r="DB120">
        <v>6</v>
      </c>
      <c r="DC120">
        <v>6</v>
      </c>
      <c r="DD120">
        <v>1</v>
      </c>
      <c r="DE120">
        <v>1</v>
      </c>
      <c r="DF120">
        <v>4</v>
      </c>
      <c r="DG120">
        <v>4</v>
      </c>
      <c r="DH120">
        <v>1</v>
      </c>
      <c r="DI120">
        <v>4</v>
      </c>
      <c r="DJ120">
        <v>2</v>
      </c>
      <c r="DK120">
        <v>3</v>
      </c>
      <c r="DL120">
        <v>2</v>
      </c>
      <c r="DM120">
        <f>IF(CC120=1,5,IF(CC120=2,4.4,IF(CC120=3,3.4,IF(CC120=4,2,IF(CC120=5,1,IF(CC120&gt;5,"Inválido",0))))))</f>
        <v>3.4</v>
      </c>
      <c r="DN120">
        <f>IF(CD120&gt;5,"Inválido",CD120)</f>
        <v>3</v>
      </c>
      <c r="DO120" s="7">
        <f>IF(CE120&gt;3,"Inválido",CE120)</f>
        <v>3</v>
      </c>
      <c r="DP120" s="7">
        <f>IF(CF120&gt;3,"Inválido",CF120)</f>
        <v>3</v>
      </c>
      <c r="DQ120" s="6">
        <f>IF(CG120&gt;3,"Inválido",CG120)</f>
        <v>3</v>
      </c>
      <c r="DR120" s="6">
        <f>IF(CH120&gt;3,"Inválido",CH120)</f>
        <v>3</v>
      </c>
      <c r="DS120" s="6">
        <f>IF(CI120&gt;3,"Inválido",CI120)</f>
        <v>3</v>
      </c>
      <c r="DT120" s="6">
        <f>IF(CJ120&gt;3,"Inválido",CJ120)</f>
        <v>3</v>
      </c>
      <c r="DU120" s="6">
        <f>IF(CK120&gt;3,"Inválido",CK120)</f>
        <v>3</v>
      </c>
      <c r="DV120" s="6">
        <f>IF(CL120&gt;3,"Inválido",CL120)</f>
        <v>3</v>
      </c>
      <c r="DW120" s="6">
        <f>IF(CM120&gt;3,"Inválido",CM120)</f>
        <v>3</v>
      </c>
      <c r="DX120" s="6">
        <f>IF(CN120&gt;3,"Inválido",CN120)</f>
        <v>3</v>
      </c>
      <c r="DY120" s="8">
        <f>IF(CO120&gt;5, "INVALIDO",CO120)</f>
        <v>1</v>
      </c>
      <c r="DZ120" s="8">
        <f>IF(CP120&gt;5, "INVALIDO",CP120)</f>
        <v>1</v>
      </c>
      <c r="EA120" s="8">
        <f>IF(CQ120&gt;5, "INVALIDO",CQ120)</f>
        <v>2</v>
      </c>
      <c r="EB120" s="8">
        <f>IF(CR120&gt;5, "INVALIDO",CR120)</f>
        <v>2</v>
      </c>
      <c r="EC120" s="7">
        <f>IF(CR120&gt;5, "INVALIDO",CR120)</f>
        <v>2</v>
      </c>
      <c r="ED12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0">
        <f>IF(CC120=1,5,IF(CC120=2,4,IF(CC120=3,3,IF(CC120=4,2,IF(CC120=5,1,IF(CC120&gt;5,"Inválido",0))))))</f>
        <v>3</v>
      </c>
      <c r="EG120">
        <f>IF(CW120=1,6,IF(CW120=2,5.4,IF(CW120=3,4.2,IF(CW120=4,3.1,IF(CW120=5,2.2,IF(CW120=6,1,IF(CW120&gt;6,"Inválido",0)))))))</f>
        <v>4.2</v>
      </c>
      <c r="EH120">
        <f>IF(AND(CX120=1,CW120=1),6,IF(AND(CX120=1,CW120&lt;7),5,IF(AND(CX120&gt;1,CW120=1),"Inválido",IF(AND(CX120=2,CW120&lt;7),4,IF(AND(CX120=3,CW120&lt;7),3,IF(AND(CX120=4,CW120&lt;7),2,IF(AND(CX120=5,CW120&lt;7),1,0)))))))</f>
        <v>4</v>
      </c>
      <c r="EI120">
        <f>IF(CV120=1,6,IF(CV120=2,5,IF(CV120=3,3,IF(CV120=4,3,IF(CV120=5,2,IF(CV120=6,1,IF(CV120&gt;6,"iNVÁLIDO",0)))))))</f>
        <v>3</v>
      </c>
      <c r="EJ120" s="7">
        <f>IF(CZ120&gt;6,"Inválido",CZ120)</f>
        <v>1</v>
      </c>
      <c r="EK120" s="7">
        <f>IF(DA120&gt;6,"Inválido",DA120)</f>
        <v>2</v>
      </c>
      <c r="EL120">
        <f>IF(DB120=1,6,IF(DB120=2,5,IF(DB120=3,3,IF(DB120=4,3,IF(DB120=5,2,IF(DB120=6,1,IF(DB120&gt;6,"iNVÁLIDO",0)))))))</f>
        <v>1</v>
      </c>
      <c r="EM120">
        <f>IF(DC120=1,6,IF(DC120=2,5,IF(DC120=3,3,IF(DC120=4,3,IF(DC120=5,2,IF(DC120=6,1,IF(DC120&gt;6,"iNVÁLIDO",0)))))))</f>
        <v>1</v>
      </c>
      <c r="EN120" s="7">
        <f>IF(DD120&gt;6,"Inválido",DD120)</f>
        <v>1</v>
      </c>
      <c r="EO120">
        <f>IF(DE120&gt;6,"Inválido",DE120)</f>
        <v>1</v>
      </c>
      <c r="EP120">
        <f>IF(DF120=1,6,IF(DF120=2,5,IF(DF120=3,3,IF(DF120=4,3,IF(DF120=5,2,IF(DF120=6,1,IF(DF120&gt;6,"iNVÁLIDO",0)))))))</f>
        <v>3</v>
      </c>
      <c r="EQ120" s="7">
        <f>IF(DG120&gt;6,"Inválido",DG120)</f>
        <v>4</v>
      </c>
      <c r="ER120">
        <f>IF(DH120&gt;5,"Inválido",DH120)</f>
        <v>1</v>
      </c>
      <c r="ES120">
        <f>IF(DI120&gt;5,"Inválido",DI120)</f>
        <v>4</v>
      </c>
      <c r="ET120">
        <f>IF(DJ120=1,5,IF(DJ120=2,4,IF(DJ120=3,3,IF(DJ120=4,2,IF(DJ120=5,1,IF(DJ120&gt;5,"Inválido",0))))))</f>
        <v>4</v>
      </c>
      <c r="EU120">
        <f>IF(DK120&gt;5,"Inválido",DK120)</f>
        <v>3</v>
      </c>
      <c r="EV120">
        <f>IF(DL120=1,5,IF(DL120=2,4,IF(DL120=3,3,IF(DL120=4,2,IF(DL120=5,1,IF(DL120&gt;5,"Inválido",0))))))</f>
        <v>4</v>
      </c>
      <c r="EW120" s="7">
        <f>SUM(DO120,DP120,DQ120,DR120,DS120,DT120,DU120,DV120,DW120,DX120)</f>
        <v>30</v>
      </c>
      <c r="EX120" s="7">
        <f>(EW120-10)/20*100</f>
        <v>100</v>
      </c>
      <c r="EY120">
        <f>SUM(DY120,DZ120,EA120,EB120)</f>
        <v>6</v>
      </c>
      <c r="EZ120">
        <f>(_2022___Atividade_física__sintomas_de_ansiedade_e_depressão_e_qualidade_de_vida_e[[#This Row],[Aspecto físico]]-4)/4*100</f>
        <v>50</v>
      </c>
      <c r="FA120">
        <f>SUM(EG120,EH120)</f>
        <v>8.1999999999999993</v>
      </c>
      <c r="FB120">
        <f>(FA120-2)/10*100</f>
        <v>61.999999999999986</v>
      </c>
      <c r="FC120">
        <f>SUM(DM120,ES120,ET120,EU120,EV120)</f>
        <v>18.399999999999999</v>
      </c>
      <c r="FD120" s="7">
        <f>(FC120-5)/20*100</f>
        <v>67</v>
      </c>
      <c r="FE120">
        <f>SUM(EI120,EM120,EO120,EQ120)</f>
        <v>9</v>
      </c>
      <c r="FF120" s="7">
        <f>(FE120-4)/20*100</f>
        <v>25</v>
      </c>
      <c r="FG120">
        <f>SUM(EF120,ER120)</f>
        <v>4</v>
      </c>
      <c r="FH120">
        <f>(FG120-2)/8*100</f>
        <v>25</v>
      </c>
      <c r="FI120">
        <f>SUM(EC120,ED120,EE120)</f>
        <v>5</v>
      </c>
      <c r="FJ120" s="7">
        <f>(FI120-3)/3*100</f>
        <v>66.666666666666657</v>
      </c>
      <c r="FK120">
        <f>SUM(EJ120,EK120,EL120,EN120,EP120)</f>
        <v>8</v>
      </c>
      <c r="FL120">
        <f>(FK120-5)/25*100</f>
        <v>12</v>
      </c>
      <c r="FM120">
        <f t="shared" si="3"/>
        <v>3</v>
      </c>
      <c r="FN120" s="7">
        <f t="shared" si="4"/>
        <v>69.75</v>
      </c>
      <c r="FO120" s="7">
        <f t="shared" si="5"/>
        <v>32.166666666666664</v>
      </c>
    </row>
    <row r="121" spans="1:171" ht="15" thickBot="1" x14ac:dyDescent="0.35">
      <c r="A121" t="s">
        <v>207</v>
      </c>
      <c r="B121" t="s">
        <v>208</v>
      </c>
      <c r="C121" t="s">
        <v>68</v>
      </c>
      <c r="D121" s="5">
        <v>30571</v>
      </c>
      <c r="E121" s="5">
        <v>44682</v>
      </c>
      <c r="F121" s="1">
        <f>DATEDIF(D120,E120,"Y")</f>
        <v>30</v>
      </c>
      <c r="G121">
        <v>2</v>
      </c>
      <c r="H121">
        <v>4</v>
      </c>
      <c r="I121" t="s">
        <v>209</v>
      </c>
      <c r="J121">
        <v>3</v>
      </c>
      <c r="K121">
        <v>2</v>
      </c>
      <c r="L121" t="s">
        <v>210</v>
      </c>
      <c r="M121" s="1">
        <v>2</v>
      </c>
      <c r="N121">
        <v>1</v>
      </c>
      <c r="O121">
        <v>3</v>
      </c>
      <c r="P121">
        <v>1</v>
      </c>
      <c r="Q121" s="16">
        <v>2</v>
      </c>
      <c r="R121">
        <v>2</v>
      </c>
      <c r="S121">
        <v>2</v>
      </c>
      <c r="T121">
        <v>1</v>
      </c>
      <c r="U121" t="s">
        <v>115</v>
      </c>
      <c r="V121">
        <v>0</v>
      </c>
      <c r="W121">
        <v>0</v>
      </c>
      <c r="X12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21">
        <v>0</v>
      </c>
      <c r="Z121">
        <v>0</v>
      </c>
      <c r="AA12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21">
        <v>0</v>
      </c>
      <c r="AC121">
        <v>0</v>
      </c>
      <c r="AD12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1">
        <v>8</v>
      </c>
      <c r="AF121">
        <v>8</v>
      </c>
      <c r="AG121" s="1">
        <f>AVERAGE(_2022___Atividade_física__sintomas_de_ansiedade_e_depressão_e_qualidade_de_vida_e[[#This Row],[a.	Quantas horas no total você gasta sentado durante um dia de semana? ]:[b.	Quantas horas no total você gasta sentado durante um dia de fim de semana?]])</f>
        <v>8</v>
      </c>
      <c r="AH121" s="1">
        <f>_2022___Atividade_física__sintomas_de_ansiedade_e_depressão_e_qualidade_de_vida_e[[#This Row],[AFV por semana]]+_2022___Atividade_física__sintomas_de_ansiedade_e_depressão_e_qualidade_de_vida_e[[#This Row],[Média AFM na semana]]</f>
        <v>0</v>
      </c>
      <c r="AI121">
        <v>0</v>
      </c>
      <c r="AJ121">
        <v>0</v>
      </c>
      <c r="AK121">
        <v>0</v>
      </c>
      <c r="AL121">
        <v>1</v>
      </c>
      <c r="AM121">
        <v>1</v>
      </c>
      <c r="AN121">
        <v>0</v>
      </c>
      <c r="AO121">
        <v>0</v>
      </c>
      <c r="AP121">
        <v>0</v>
      </c>
      <c r="AQ121">
        <v>0</v>
      </c>
      <c r="AR121">
        <v>1</v>
      </c>
      <c r="AS121">
        <v>0</v>
      </c>
      <c r="AT121">
        <v>0</v>
      </c>
      <c r="AU121">
        <v>0</v>
      </c>
      <c r="AV121">
        <v>1</v>
      </c>
      <c r="AW121">
        <v>0</v>
      </c>
      <c r="AX121">
        <v>1</v>
      </c>
      <c r="AY121">
        <v>1</v>
      </c>
      <c r="AZ121">
        <v>0</v>
      </c>
      <c r="BA121">
        <v>0</v>
      </c>
      <c r="BB121">
        <v>0</v>
      </c>
      <c r="BC121">
        <v>0</v>
      </c>
      <c r="BD12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121">
        <v>1</v>
      </c>
      <c r="BF121">
        <v>1</v>
      </c>
      <c r="BG121">
        <v>1</v>
      </c>
      <c r="BH121">
        <v>0</v>
      </c>
      <c r="BI121">
        <v>1</v>
      </c>
      <c r="BJ121">
        <v>0</v>
      </c>
      <c r="BK121">
        <v>1</v>
      </c>
      <c r="BL121">
        <v>0</v>
      </c>
      <c r="BM121">
        <v>0</v>
      </c>
      <c r="BN121">
        <v>1</v>
      </c>
      <c r="BO121">
        <v>0</v>
      </c>
      <c r="BP121">
        <v>0</v>
      </c>
      <c r="BQ121">
        <v>0</v>
      </c>
      <c r="BR121">
        <v>0</v>
      </c>
      <c r="BS121">
        <v>1</v>
      </c>
      <c r="BT121">
        <v>1</v>
      </c>
      <c r="BU121">
        <v>1</v>
      </c>
      <c r="BV121">
        <v>1</v>
      </c>
      <c r="BW121">
        <v>0</v>
      </c>
      <c r="BX121">
        <v>1</v>
      </c>
      <c r="BY121">
        <v>0</v>
      </c>
      <c r="BZ121">
        <v>1</v>
      </c>
      <c r="CA121">
        <v>1</v>
      </c>
      <c r="CB121" s="1">
        <f>SUM(BE121:BV121,_2022___Atividade_física__sintomas_de_ansiedade_e_depressão_e_qualidade_de_vida_e[[#This Row],[18 considerar essa]:[_20]])</f>
        <v>12</v>
      </c>
      <c r="CC121">
        <v>4</v>
      </c>
      <c r="CD121">
        <v>2</v>
      </c>
      <c r="CE121">
        <v>1</v>
      </c>
      <c r="CF121">
        <v>1</v>
      </c>
      <c r="CG121">
        <v>1</v>
      </c>
      <c r="CH121">
        <v>1</v>
      </c>
      <c r="CI121">
        <v>1</v>
      </c>
      <c r="CJ121">
        <v>1</v>
      </c>
      <c r="CK121">
        <v>1</v>
      </c>
      <c r="CL121">
        <v>1</v>
      </c>
      <c r="CM121">
        <v>1</v>
      </c>
      <c r="CN121">
        <v>3</v>
      </c>
      <c r="CO121">
        <v>1</v>
      </c>
      <c r="CP121">
        <v>1</v>
      </c>
      <c r="CQ121">
        <v>1</v>
      </c>
      <c r="CR121">
        <v>1</v>
      </c>
      <c r="CS121">
        <v>1</v>
      </c>
      <c r="CT121">
        <v>1</v>
      </c>
      <c r="CU121">
        <v>1</v>
      </c>
      <c r="CV121">
        <v>3</v>
      </c>
      <c r="CW121">
        <v>2</v>
      </c>
      <c r="CX121">
        <v>1</v>
      </c>
      <c r="CY121">
        <v>5</v>
      </c>
      <c r="CZ121">
        <v>5</v>
      </c>
      <c r="DA121">
        <v>5</v>
      </c>
      <c r="DB121">
        <v>5</v>
      </c>
      <c r="DC121">
        <v>5</v>
      </c>
      <c r="DD121">
        <v>5</v>
      </c>
      <c r="DE121">
        <v>5</v>
      </c>
      <c r="DF121">
        <v>5</v>
      </c>
      <c r="DG121">
        <v>5</v>
      </c>
      <c r="DH121">
        <v>4</v>
      </c>
      <c r="DI121">
        <v>5</v>
      </c>
      <c r="DJ121">
        <v>5</v>
      </c>
      <c r="DK121">
        <v>2</v>
      </c>
      <c r="DL121">
        <v>2</v>
      </c>
      <c r="DM121">
        <f>IF(CC121=1,5,IF(CC121=2,4.4,IF(CC121=3,3.4,IF(CC121=4,2,IF(CC121=5,1,IF(CC121&gt;5,"Inválido",0))))))</f>
        <v>2</v>
      </c>
      <c r="DN121">
        <f>IF(CD121&gt;5,"Inválido",CD121)</f>
        <v>2</v>
      </c>
      <c r="DO121" s="7">
        <f>IF(CE121&gt;3,"Inválido",CE121)</f>
        <v>1</v>
      </c>
      <c r="DP121" s="7">
        <f>IF(CF121&gt;3,"Inválido",CF121)</f>
        <v>1</v>
      </c>
      <c r="DQ121" s="6">
        <f>IF(CG121&gt;3,"Inválido",CG121)</f>
        <v>1</v>
      </c>
      <c r="DR121" s="6">
        <f>IF(CH121&gt;3,"Inválido",CH121)</f>
        <v>1</v>
      </c>
      <c r="DS121" s="6">
        <f>IF(CI121&gt;3,"Inválido",CI121)</f>
        <v>1</v>
      </c>
      <c r="DT121" s="6">
        <f>IF(CJ121&gt;3,"Inválido",CJ121)</f>
        <v>1</v>
      </c>
      <c r="DU121" s="6">
        <f>IF(CK121&gt;3,"Inválido",CK121)</f>
        <v>1</v>
      </c>
      <c r="DV121" s="6">
        <f>IF(CL121&gt;3,"Inválido",CL121)</f>
        <v>1</v>
      </c>
      <c r="DW121" s="6">
        <f>IF(CM121&gt;3,"Inválido",CM121)</f>
        <v>1</v>
      </c>
      <c r="DX121" s="6">
        <f>IF(CN121&gt;3,"Inválido",CN121)</f>
        <v>3</v>
      </c>
      <c r="DY121" s="8">
        <f>IF(CO121&gt;5, "INVALIDO",CO121)</f>
        <v>1</v>
      </c>
      <c r="DZ121" s="8">
        <f>IF(CP121&gt;5, "INVALIDO",CP121)</f>
        <v>1</v>
      </c>
      <c r="EA121" s="8">
        <f>IF(CQ121&gt;5, "INVALIDO",CQ121)</f>
        <v>1</v>
      </c>
      <c r="EB121" s="8">
        <f>IF(CR121&gt;5, "INVALIDO",CR121)</f>
        <v>1</v>
      </c>
      <c r="EC121" s="7">
        <f>IF(CR121&gt;5, "INVALIDO",CR121)</f>
        <v>1</v>
      </c>
      <c r="ED12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21">
        <f>IF(CC121=1,5,IF(CC121=2,4,IF(CC121=3,3,IF(CC121=4,2,IF(CC121=5,1,IF(CC121&gt;5,"Inválido",0))))))</f>
        <v>2</v>
      </c>
      <c r="EG121">
        <f>IF(CW121=1,6,IF(CW121=2,5.4,IF(CW121=3,4.2,IF(CW121=4,3.1,IF(CW121=5,2.2,IF(CW121=6,1,IF(CW121&gt;6,"Inválido",0)))))))</f>
        <v>5.4</v>
      </c>
      <c r="EH121">
        <f>IF(AND(CX121=1,CW121=1),6,IF(AND(CX121=1,CW121&lt;7),5,IF(AND(CX121&gt;1,CW121=1),"Inválido",IF(AND(CX121=2,CW121&lt;7),4,IF(AND(CX121=3,CW121&lt;7),3,IF(AND(CX121=4,CW121&lt;7),2,IF(AND(CX121=5,CW121&lt;7),1,0)))))))</f>
        <v>5</v>
      </c>
      <c r="EI121">
        <f>IF(CV121=1,6,IF(CV121=2,5,IF(CV121=3,3,IF(CV121=4,3,IF(CV121=5,2,IF(CV121=6,1,IF(CV121&gt;6,"iNVÁLIDO",0)))))))</f>
        <v>3</v>
      </c>
      <c r="EJ121" s="7">
        <f>IF(CZ121&gt;6,"Inválido",CZ121)</f>
        <v>5</v>
      </c>
      <c r="EK121" s="7">
        <f>IF(DA121&gt;6,"Inválido",DA121)</f>
        <v>5</v>
      </c>
      <c r="EL121">
        <f>IF(DB121=1,6,IF(DB121=2,5,IF(DB121=3,3,IF(DB121=4,3,IF(DB121=5,2,IF(DB121=6,1,IF(DB121&gt;6,"iNVÁLIDO",0)))))))</f>
        <v>2</v>
      </c>
      <c r="EM121">
        <f>IF(DC121=1,6,IF(DC121=2,5,IF(DC121=3,3,IF(DC121=4,3,IF(DC121=5,2,IF(DC121=6,1,IF(DC121&gt;6,"iNVÁLIDO",0)))))))</f>
        <v>2</v>
      </c>
      <c r="EN121" s="7">
        <f>IF(DD121&gt;6,"Inválido",DD121)</f>
        <v>5</v>
      </c>
      <c r="EO121">
        <f>IF(DE121&gt;6,"Inválido",DE121)</f>
        <v>5</v>
      </c>
      <c r="EP121">
        <f>IF(DF121=1,6,IF(DF121=2,5,IF(DF121=3,3,IF(DF121=4,3,IF(DF121=5,2,IF(DF121=6,1,IF(DF121&gt;6,"iNVÁLIDO",0)))))))</f>
        <v>2</v>
      </c>
      <c r="EQ121" s="7">
        <f>IF(DG121&gt;6,"Inválido",DG121)</f>
        <v>5</v>
      </c>
      <c r="ER121">
        <f>IF(DH121&gt;5,"Inválido",DH121)</f>
        <v>4</v>
      </c>
      <c r="ES121">
        <f>IF(DI121&gt;5,"Inválido",DI121)</f>
        <v>5</v>
      </c>
      <c r="ET121">
        <f>IF(DJ121=1,5,IF(DJ121=2,4,IF(DJ121=3,3,IF(DJ121=4,2,IF(DJ121=5,1,IF(DJ121&gt;5,"Inválido",0))))))</f>
        <v>1</v>
      </c>
      <c r="EU121">
        <f>IF(DK121&gt;5,"Inválido",DK121)</f>
        <v>2</v>
      </c>
      <c r="EV121">
        <f>IF(DL121=1,5,IF(DL121=2,4,IF(DL121=3,3,IF(DL121=4,2,IF(DL121=5,1,IF(DL121&gt;5,"Inválido",0))))))</f>
        <v>4</v>
      </c>
      <c r="EW121" s="7">
        <f>SUM(DO121,DP121,DQ121,DR121,DS121,DT121,DU121,DV121,DW121,DX121)</f>
        <v>12</v>
      </c>
      <c r="EX121" s="7">
        <f>(EW121-10)/20*100</f>
        <v>10</v>
      </c>
      <c r="EY121">
        <f>SUM(DY121,DZ121,EA121,EB121)</f>
        <v>4</v>
      </c>
      <c r="EZ121">
        <f>(_2022___Atividade_física__sintomas_de_ansiedade_e_depressão_e_qualidade_de_vida_e[[#This Row],[Aspecto físico]]-4)/4*100</f>
        <v>0</v>
      </c>
      <c r="FA121">
        <f>SUM(EG121,EH121)</f>
        <v>10.4</v>
      </c>
      <c r="FB121">
        <f>(FA121-2)/10*100</f>
        <v>84.000000000000014</v>
      </c>
      <c r="FC121">
        <f>SUM(DM121,ES121,ET121,EU121,EV121)</f>
        <v>14</v>
      </c>
      <c r="FD121" s="7">
        <f>(FC121-5)/20*100</f>
        <v>45</v>
      </c>
      <c r="FE121">
        <f>SUM(EI121,EM121,EO121,EQ121)</f>
        <v>15</v>
      </c>
      <c r="FF121" s="7">
        <f>(FE121-4)/20*100</f>
        <v>55.000000000000007</v>
      </c>
      <c r="FG121">
        <f>SUM(EF121,ER121)</f>
        <v>6</v>
      </c>
      <c r="FH121">
        <f>(FG121-2)/8*100</f>
        <v>50</v>
      </c>
      <c r="FI121">
        <f>SUM(EC121,ED121,EE121)</f>
        <v>3</v>
      </c>
      <c r="FJ121" s="7">
        <f>(FI121-3)/3*100</f>
        <v>0</v>
      </c>
      <c r="FK121">
        <f>SUM(EJ121,EK121,EL121,EN121,EP121)</f>
        <v>19</v>
      </c>
      <c r="FL121">
        <f>(FK121-5)/25*100</f>
        <v>56.000000000000007</v>
      </c>
      <c r="FM121">
        <f t="shared" si="3"/>
        <v>2</v>
      </c>
      <c r="FN121" s="7">
        <f t="shared" si="4"/>
        <v>34.75</v>
      </c>
      <c r="FO121" s="7">
        <f t="shared" si="5"/>
        <v>40.25</v>
      </c>
    </row>
    <row r="122" spans="1:171" ht="15" thickBot="1" x14ac:dyDescent="0.35">
      <c r="A122" t="s">
        <v>211</v>
      </c>
      <c r="B122" t="s">
        <v>212</v>
      </c>
      <c r="C122" t="s">
        <v>68</v>
      </c>
      <c r="D122" s="5">
        <v>26037</v>
      </c>
      <c r="E122" s="5">
        <v>44682</v>
      </c>
      <c r="F122" s="1">
        <f>DATEDIF(D121,E121,"Y")</f>
        <v>38</v>
      </c>
      <c r="G122">
        <v>2</v>
      </c>
      <c r="H122">
        <v>1</v>
      </c>
      <c r="I122" t="s">
        <v>128</v>
      </c>
      <c r="J122">
        <v>3</v>
      </c>
      <c r="K122">
        <v>1</v>
      </c>
      <c r="L122" t="s">
        <v>100</v>
      </c>
      <c r="M122" s="1">
        <v>1</v>
      </c>
      <c r="N122">
        <v>1</v>
      </c>
      <c r="O122">
        <v>1</v>
      </c>
      <c r="P122">
        <v>1</v>
      </c>
      <c r="Q122" s="16">
        <v>2</v>
      </c>
      <c r="R122">
        <v>2</v>
      </c>
      <c r="S122">
        <v>2</v>
      </c>
      <c r="T122">
        <v>2</v>
      </c>
      <c r="U122" t="s">
        <v>86</v>
      </c>
      <c r="V122">
        <v>0</v>
      </c>
      <c r="W122">
        <v>0</v>
      </c>
      <c r="X12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22">
        <v>0</v>
      </c>
      <c r="Z122">
        <v>0</v>
      </c>
      <c r="AA12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22">
        <v>0</v>
      </c>
      <c r="AC122">
        <v>0</v>
      </c>
      <c r="AD12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2">
        <v>9</v>
      </c>
      <c r="AF122">
        <v>4</v>
      </c>
      <c r="AG122" s="1">
        <f>AVERAGE(_2022___Atividade_física__sintomas_de_ansiedade_e_depressão_e_qualidade_de_vida_e[[#This Row],[a.	Quantas horas no total você gasta sentado durante um dia de semana? ]:[b.	Quantas horas no total você gasta sentado durante um dia de fim de semana?]])</f>
        <v>6.5</v>
      </c>
      <c r="AH122" s="1">
        <f>_2022___Atividade_física__sintomas_de_ansiedade_e_depressão_e_qualidade_de_vida_e[[#This Row],[AFV por semana]]+_2022___Atividade_física__sintomas_de_ansiedade_e_depressão_e_qualidade_de_vida_e[[#This Row],[Média AFM na semana]]</f>
        <v>0</v>
      </c>
      <c r="AI122">
        <v>0</v>
      </c>
      <c r="AJ122">
        <v>1</v>
      </c>
      <c r="AK122">
        <v>0</v>
      </c>
      <c r="AL122">
        <v>1</v>
      </c>
      <c r="AM122">
        <v>0</v>
      </c>
      <c r="AN122">
        <v>0</v>
      </c>
      <c r="AO122">
        <v>0</v>
      </c>
      <c r="AP122">
        <v>0</v>
      </c>
      <c r="AQ122">
        <v>0</v>
      </c>
      <c r="AR122">
        <v>0</v>
      </c>
      <c r="AS122">
        <v>0</v>
      </c>
      <c r="AT122">
        <v>0</v>
      </c>
      <c r="AU122">
        <v>0</v>
      </c>
      <c r="AV122">
        <v>0</v>
      </c>
      <c r="AW122">
        <v>0</v>
      </c>
      <c r="AX122">
        <v>0</v>
      </c>
      <c r="AY122">
        <v>0</v>
      </c>
      <c r="AZ122">
        <v>1</v>
      </c>
      <c r="BA122">
        <v>0</v>
      </c>
      <c r="BB122">
        <v>0</v>
      </c>
      <c r="BC122">
        <v>0</v>
      </c>
      <c r="BD12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122">
        <v>0</v>
      </c>
      <c r="BF122">
        <v>0</v>
      </c>
      <c r="BG122">
        <v>0</v>
      </c>
      <c r="BH122">
        <v>0</v>
      </c>
      <c r="BI122">
        <v>1</v>
      </c>
      <c r="BJ122">
        <v>0</v>
      </c>
      <c r="BK122">
        <v>0</v>
      </c>
      <c r="BL122">
        <v>0</v>
      </c>
      <c r="BM122">
        <v>0</v>
      </c>
      <c r="BN122">
        <v>0</v>
      </c>
      <c r="BO122">
        <v>0</v>
      </c>
      <c r="BP122">
        <v>0</v>
      </c>
      <c r="BQ122">
        <v>0</v>
      </c>
      <c r="BR122">
        <v>0</v>
      </c>
      <c r="BS122">
        <v>0</v>
      </c>
      <c r="BT122">
        <v>0</v>
      </c>
      <c r="BU122">
        <v>1</v>
      </c>
      <c r="BV122">
        <v>0</v>
      </c>
      <c r="BW122">
        <v>0</v>
      </c>
      <c r="BX122">
        <v>2</v>
      </c>
      <c r="BY122">
        <f>_2022___Atividade_física__sintomas_de_ansiedade_e_depressão_e_qualidade_de_vida_e[[#This Row],[_18]]</f>
        <v>0</v>
      </c>
      <c r="BZ122">
        <v>0</v>
      </c>
      <c r="CA122">
        <v>0</v>
      </c>
      <c r="CB122" s="1">
        <f>SUM(BE122:BV122,_2022___Atividade_física__sintomas_de_ansiedade_e_depressão_e_qualidade_de_vida_e[[#This Row],[18 considerar essa]:[_20]])</f>
        <v>2</v>
      </c>
      <c r="CC122">
        <v>2</v>
      </c>
      <c r="CD122">
        <v>3</v>
      </c>
      <c r="CE122">
        <v>3</v>
      </c>
      <c r="CF122">
        <v>3</v>
      </c>
      <c r="CG122">
        <v>3</v>
      </c>
      <c r="CH122">
        <v>3</v>
      </c>
      <c r="CI122">
        <v>3</v>
      </c>
      <c r="CJ122">
        <v>3</v>
      </c>
      <c r="CK122">
        <v>3</v>
      </c>
      <c r="CL122">
        <v>3</v>
      </c>
      <c r="CM122">
        <v>3</v>
      </c>
      <c r="CN122">
        <v>3</v>
      </c>
      <c r="CO122">
        <v>2</v>
      </c>
      <c r="CP122">
        <v>1</v>
      </c>
      <c r="CQ122">
        <v>2</v>
      </c>
      <c r="CR122">
        <v>2</v>
      </c>
      <c r="CS122">
        <v>1</v>
      </c>
      <c r="CT122">
        <v>1</v>
      </c>
      <c r="CU122">
        <v>2</v>
      </c>
      <c r="CV122">
        <v>4</v>
      </c>
      <c r="CW122">
        <v>3</v>
      </c>
      <c r="CX122">
        <v>1</v>
      </c>
      <c r="CY122">
        <v>4</v>
      </c>
      <c r="CZ122">
        <v>5</v>
      </c>
      <c r="DA122">
        <v>6</v>
      </c>
      <c r="DB122">
        <v>3</v>
      </c>
      <c r="DC122">
        <v>5</v>
      </c>
      <c r="DD122">
        <v>5</v>
      </c>
      <c r="DE122">
        <v>3</v>
      </c>
      <c r="DF122">
        <v>2</v>
      </c>
      <c r="DG122">
        <v>3</v>
      </c>
      <c r="DH122">
        <v>5</v>
      </c>
      <c r="DI122">
        <v>5</v>
      </c>
      <c r="DJ122">
        <v>4</v>
      </c>
      <c r="DK122">
        <v>5</v>
      </c>
      <c r="DL122">
        <v>2</v>
      </c>
      <c r="DM122">
        <f>IF(CC122=1,5,IF(CC122=2,4.4,IF(CC122=3,3.4,IF(CC122=4,2,IF(CC122=5,1,IF(CC122&gt;5,"Inválido",0))))))</f>
        <v>4.4000000000000004</v>
      </c>
      <c r="DN122">
        <f>IF(CD122&gt;5,"Inválido",CD122)</f>
        <v>3</v>
      </c>
      <c r="DO122" s="7">
        <f>IF(CE122&gt;3,"Inválido",CE122)</f>
        <v>3</v>
      </c>
      <c r="DP122" s="7">
        <f>IF(CF122&gt;3,"Inválido",CF122)</f>
        <v>3</v>
      </c>
      <c r="DQ122" s="6">
        <f>IF(CG122&gt;3,"Inválido",CG122)</f>
        <v>3</v>
      </c>
      <c r="DR122" s="6">
        <f>IF(CH122&gt;3,"Inválido",CH122)</f>
        <v>3</v>
      </c>
      <c r="DS122" s="6">
        <f>IF(CI122&gt;3,"Inválido",CI122)</f>
        <v>3</v>
      </c>
      <c r="DT122" s="6">
        <f>IF(CJ122&gt;3,"Inválido",CJ122)</f>
        <v>3</v>
      </c>
      <c r="DU122" s="6">
        <f>IF(CK122&gt;3,"Inválido",CK122)</f>
        <v>3</v>
      </c>
      <c r="DV122" s="6">
        <f>IF(CL122&gt;3,"Inválido",CL122)</f>
        <v>3</v>
      </c>
      <c r="DW122" s="6">
        <f>IF(CM122&gt;3,"Inválido",CM122)</f>
        <v>3</v>
      </c>
      <c r="DX122" s="6">
        <f>IF(CN122&gt;3,"Inválido",CN122)</f>
        <v>3</v>
      </c>
      <c r="DY122" s="8">
        <f>IF(CO122&gt;5, "INVALIDO",CO122)</f>
        <v>2</v>
      </c>
      <c r="DZ122" s="8">
        <f>IF(CP122&gt;5, "INVALIDO",CP122)</f>
        <v>1</v>
      </c>
      <c r="EA122" s="8">
        <f>IF(CQ122&gt;5, "INVALIDO",CQ122)</f>
        <v>2</v>
      </c>
      <c r="EB122" s="8">
        <f>IF(CR122&gt;5, "INVALIDO",CR122)</f>
        <v>2</v>
      </c>
      <c r="EC122" s="7">
        <f>IF(CR122&gt;5, "INVALIDO",CR122)</f>
        <v>2</v>
      </c>
      <c r="ED12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2">
        <f>IF(CC122=1,5,IF(CC122=2,4,IF(CC122=3,3,IF(CC122=4,2,IF(CC122=5,1,IF(CC122&gt;5,"Inválido",0))))))</f>
        <v>4</v>
      </c>
      <c r="EG122">
        <f>IF(CW122=1,6,IF(CW122=2,5.4,IF(CW122=3,4.2,IF(CW122=4,3.1,IF(CW122=5,2.2,IF(CW122=6,1,IF(CW122&gt;6,"Inválido",0)))))))</f>
        <v>4.2</v>
      </c>
      <c r="EH122">
        <f>IF(AND(CX122=1,CW122=1),6,IF(AND(CX122=1,CW122&lt;7),5,IF(AND(CX122&gt;1,CW122=1),"Inválido",IF(AND(CX122=2,CW122&lt;7),4,IF(AND(CX122=3,CW122&lt;7),3,IF(AND(CX122=4,CW122&lt;7),2,IF(AND(CX122=5,CW122&lt;7),1,0)))))))</f>
        <v>5</v>
      </c>
      <c r="EI122">
        <f>IF(CV122=1,6,IF(CV122=2,5,IF(CV122=3,3,IF(CV122=4,3,IF(CV122=5,2,IF(CV122=6,1,IF(CV122&gt;6,"iNVÁLIDO",0)))))))</f>
        <v>3</v>
      </c>
      <c r="EJ122" s="7">
        <f>IF(CZ122&gt;6,"Inválido",CZ122)</f>
        <v>5</v>
      </c>
      <c r="EK122" s="7">
        <f>IF(DA122&gt;6,"Inválido",DA122)</f>
        <v>6</v>
      </c>
      <c r="EL122">
        <f>IF(DB122=1,6,IF(DB122=2,5,IF(DB122=3,3,IF(DB122=4,3,IF(DB122=5,2,IF(DB122=6,1,IF(DB122&gt;6,"iNVÁLIDO",0)))))))</f>
        <v>3</v>
      </c>
      <c r="EM122">
        <f>IF(DC122=1,6,IF(DC122=2,5,IF(DC122=3,3,IF(DC122=4,3,IF(DC122=5,2,IF(DC122=6,1,IF(DC122&gt;6,"iNVÁLIDO",0)))))))</f>
        <v>2</v>
      </c>
      <c r="EN122" s="7">
        <f>IF(DD122&gt;6,"Inválido",DD122)</f>
        <v>5</v>
      </c>
      <c r="EO122">
        <f>IF(DE122&gt;6,"Inválido",DE122)</f>
        <v>3</v>
      </c>
      <c r="EP122">
        <f>IF(DF122=1,6,IF(DF122=2,5,IF(DF122=3,3,IF(DF122=4,3,IF(DF122=5,2,IF(DF122=6,1,IF(DF122&gt;6,"iNVÁLIDO",0)))))))</f>
        <v>5</v>
      </c>
      <c r="EQ122" s="7">
        <f>IF(DG122&gt;6,"Inválido",DG122)</f>
        <v>3</v>
      </c>
      <c r="ER122">
        <f>IF(DH122&gt;5,"Inválido",DH122)</f>
        <v>5</v>
      </c>
      <c r="ES122">
        <f>IF(DI122&gt;5,"Inválido",DI122)</f>
        <v>5</v>
      </c>
      <c r="ET122">
        <f>IF(DJ122=1,5,IF(DJ122=2,4,IF(DJ122=3,3,IF(DJ122=4,2,IF(DJ122=5,1,IF(DJ122&gt;5,"Inválido",0))))))</f>
        <v>2</v>
      </c>
      <c r="EU122">
        <f>IF(DK122&gt;5,"Inválido",DK122)</f>
        <v>5</v>
      </c>
      <c r="EV122">
        <f>IF(DL122=1,5,IF(DL122=2,4,IF(DL122=3,3,IF(DL122=4,2,IF(DL122=5,1,IF(DL122&gt;5,"Inválido",0))))))</f>
        <v>4</v>
      </c>
      <c r="EW122" s="7">
        <f>SUM(DO122,DP122,DQ122,DR122,DS122,DT122,DU122,DV122,DW122,DX122)</f>
        <v>30</v>
      </c>
      <c r="EX122" s="7">
        <f>(EW122-10)/20*100</f>
        <v>100</v>
      </c>
      <c r="EY122">
        <f>SUM(DY122,DZ122,EA122,EB122)</f>
        <v>7</v>
      </c>
      <c r="EZ122">
        <f>(_2022___Atividade_física__sintomas_de_ansiedade_e_depressão_e_qualidade_de_vida_e[[#This Row],[Aspecto físico]]-4)/4*100</f>
        <v>75</v>
      </c>
      <c r="FA122">
        <f>SUM(EG122,EH122)</f>
        <v>9.1999999999999993</v>
      </c>
      <c r="FB122">
        <f>(FA122-2)/10*100</f>
        <v>72</v>
      </c>
      <c r="FC122">
        <f>SUM(DM122,ES122,ET122,EU122,EV122)</f>
        <v>20.399999999999999</v>
      </c>
      <c r="FD122" s="7">
        <f>(FC122-5)/20*100</f>
        <v>76.999999999999986</v>
      </c>
      <c r="FE122">
        <f>SUM(EI122,EM122,EO122,EQ122)</f>
        <v>11</v>
      </c>
      <c r="FF122" s="7">
        <f>(FE122-4)/20*100</f>
        <v>35</v>
      </c>
      <c r="FG122">
        <f>SUM(EF122,ER122)</f>
        <v>9</v>
      </c>
      <c r="FH122">
        <f>(FG122-2)/8*100</f>
        <v>87.5</v>
      </c>
      <c r="FI122">
        <f>SUM(EC122,ED122,EE122)</f>
        <v>5</v>
      </c>
      <c r="FJ122" s="7">
        <f>(FI122-3)/3*100</f>
        <v>66.666666666666657</v>
      </c>
      <c r="FK122">
        <f>SUM(EJ122,EK122,EL122,EN122,EP122)</f>
        <v>24</v>
      </c>
      <c r="FL122">
        <f>(FK122-5)/25*100</f>
        <v>76</v>
      </c>
      <c r="FM122">
        <f t="shared" si="3"/>
        <v>3</v>
      </c>
      <c r="FN122" s="7">
        <f t="shared" si="4"/>
        <v>81</v>
      </c>
      <c r="FO122" s="7">
        <f t="shared" si="5"/>
        <v>66.291666666666657</v>
      </c>
    </row>
    <row r="123" spans="1:171" ht="15" thickBot="1" x14ac:dyDescent="0.35">
      <c r="A123" t="s">
        <v>213</v>
      </c>
      <c r="B123" t="s">
        <v>214</v>
      </c>
      <c r="C123" t="s">
        <v>68</v>
      </c>
      <c r="D123" s="5">
        <v>35429</v>
      </c>
      <c r="E123" s="5">
        <v>44682</v>
      </c>
      <c r="F123" s="1">
        <f>DATEDIF(D122,E122,"Y")</f>
        <v>51</v>
      </c>
      <c r="G123">
        <v>2</v>
      </c>
      <c r="H123">
        <v>2</v>
      </c>
      <c r="I123" t="s">
        <v>215</v>
      </c>
      <c r="J123">
        <v>5</v>
      </c>
      <c r="K123">
        <v>2</v>
      </c>
      <c r="L123" t="s">
        <v>216</v>
      </c>
      <c r="M123" s="1">
        <v>2</v>
      </c>
      <c r="N123">
        <v>2</v>
      </c>
      <c r="O123">
        <v>1</v>
      </c>
      <c r="P123">
        <v>1</v>
      </c>
      <c r="Q123" s="16">
        <v>2</v>
      </c>
      <c r="R123">
        <v>2</v>
      </c>
      <c r="S123">
        <v>2</v>
      </c>
      <c r="T123">
        <v>1</v>
      </c>
      <c r="U123" t="s">
        <v>71</v>
      </c>
      <c r="V123">
        <v>2</v>
      </c>
      <c r="W123">
        <v>15</v>
      </c>
      <c r="X12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23">
        <v>0</v>
      </c>
      <c r="Z123">
        <v>0</v>
      </c>
      <c r="AA12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23">
        <v>0</v>
      </c>
      <c r="AC123">
        <v>0</v>
      </c>
      <c r="AD12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3">
        <v>13</v>
      </c>
      <c r="AF123">
        <v>10</v>
      </c>
      <c r="AG123" s="1">
        <f>AVERAGE(_2022___Atividade_física__sintomas_de_ansiedade_e_depressão_e_qualidade_de_vida_e[[#This Row],[a.	Quantas horas no total você gasta sentado durante um dia de semana? ]:[b.	Quantas horas no total você gasta sentado durante um dia de fim de semana?]])</f>
        <v>11.5</v>
      </c>
      <c r="AH123" s="1">
        <f>_2022___Atividade_física__sintomas_de_ansiedade_e_depressão_e_qualidade_de_vida_e[[#This Row],[AFV por semana]]+_2022___Atividade_física__sintomas_de_ansiedade_e_depressão_e_qualidade_de_vida_e[[#This Row],[Média AFM na semana]]</f>
        <v>0</v>
      </c>
      <c r="AI123">
        <v>0</v>
      </c>
      <c r="AJ123">
        <v>1</v>
      </c>
      <c r="AK123">
        <v>0</v>
      </c>
      <c r="AL123">
        <v>2</v>
      </c>
      <c r="AM123">
        <v>0</v>
      </c>
      <c r="AN123">
        <v>0</v>
      </c>
      <c r="AO123">
        <v>0</v>
      </c>
      <c r="AP123">
        <v>0</v>
      </c>
      <c r="AQ123">
        <v>0</v>
      </c>
      <c r="AR123">
        <v>1</v>
      </c>
      <c r="AS123">
        <v>0</v>
      </c>
      <c r="AT123">
        <v>0</v>
      </c>
      <c r="AU123">
        <v>0</v>
      </c>
      <c r="AV123">
        <v>0</v>
      </c>
      <c r="AW123">
        <v>0</v>
      </c>
      <c r="AX123">
        <v>0</v>
      </c>
      <c r="AY123">
        <v>0</v>
      </c>
      <c r="AZ123">
        <v>1</v>
      </c>
      <c r="BA123">
        <v>0</v>
      </c>
      <c r="BB123">
        <v>0</v>
      </c>
      <c r="BC123">
        <v>0</v>
      </c>
      <c r="BD12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23">
        <v>1</v>
      </c>
      <c r="BF123">
        <v>0</v>
      </c>
      <c r="BG123">
        <v>1</v>
      </c>
      <c r="BH123">
        <v>1</v>
      </c>
      <c r="BI123">
        <v>0</v>
      </c>
      <c r="BJ123">
        <v>0</v>
      </c>
      <c r="BK123">
        <v>1</v>
      </c>
      <c r="BL123">
        <v>1</v>
      </c>
      <c r="BM123">
        <v>1</v>
      </c>
      <c r="BN123">
        <v>0</v>
      </c>
      <c r="BO123">
        <v>0</v>
      </c>
      <c r="BP123">
        <v>1</v>
      </c>
      <c r="BQ123">
        <v>0</v>
      </c>
      <c r="BR123">
        <v>0</v>
      </c>
      <c r="BS123">
        <v>0</v>
      </c>
      <c r="BT123">
        <v>1</v>
      </c>
      <c r="BU123">
        <v>2</v>
      </c>
      <c r="BV123">
        <v>0</v>
      </c>
      <c r="BW123">
        <v>0</v>
      </c>
      <c r="BX123">
        <v>2</v>
      </c>
      <c r="BY123">
        <f>_2022___Atividade_física__sintomas_de_ansiedade_e_depressão_e_qualidade_de_vida_e[[#This Row],[_18]]</f>
        <v>0</v>
      </c>
      <c r="BZ123">
        <v>0</v>
      </c>
      <c r="CA123">
        <v>0</v>
      </c>
      <c r="CB123" s="1">
        <f>SUM(BE123:BV123,_2022___Atividade_física__sintomas_de_ansiedade_e_depressão_e_qualidade_de_vida_e[[#This Row],[18 considerar essa]:[_20]])</f>
        <v>10</v>
      </c>
      <c r="CC123">
        <v>3</v>
      </c>
      <c r="CD123">
        <v>3</v>
      </c>
      <c r="CE123">
        <v>1</v>
      </c>
      <c r="CF123">
        <v>2</v>
      </c>
      <c r="CG123">
        <v>3</v>
      </c>
      <c r="CH123">
        <v>1</v>
      </c>
      <c r="CI123">
        <v>2</v>
      </c>
      <c r="CJ123">
        <v>3</v>
      </c>
      <c r="CK123">
        <v>3</v>
      </c>
      <c r="CL123">
        <v>3</v>
      </c>
      <c r="CM123">
        <v>3</v>
      </c>
      <c r="CN123">
        <v>3</v>
      </c>
      <c r="CO123">
        <v>2</v>
      </c>
      <c r="CP123">
        <v>2</v>
      </c>
      <c r="CQ123">
        <v>2</v>
      </c>
      <c r="CR123">
        <v>2</v>
      </c>
      <c r="CS123">
        <v>2</v>
      </c>
      <c r="CT123">
        <v>2</v>
      </c>
      <c r="CU123">
        <v>2</v>
      </c>
      <c r="CV123">
        <v>1</v>
      </c>
      <c r="CW123">
        <v>2</v>
      </c>
      <c r="CX123">
        <v>1</v>
      </c>
      <c r="CY123">
        <v>5</v>
      </c>
      <c r="CZ123">
        <v>5</v>
      </c>
      <c r="DA123">
        <v>6</v>
      </c>
      <c r="DB123">
        <v>3</v>
      </c>
      <c r="DC123">
        <v>5</v>
      </c>
      <c r="DD123">
        <v>5</v>
      </c>
      <c r="DE123">
        <v>6</v>
      </c>
      <c r="DF123">
        <v>3</v>
      </c>
      <c r="DG123">
        <v>3</v>
      </c>
      <c r="DH123">
        <v>5</v>
      </c>
      <c r="DI123">
        <v>5</v>
      </c>
      <c r="DJ123">
        <v>1</v>
      </c>
      <c r="DK123">
        <v>5</v>
      </c>
      <c r="DL123">
        <v>1</v>
      </c>
      <c r="DM123">
        <f>IF(CC123=1,5,IF(CC123=2,4.4,IF(CC123=3,3.4,IF(CC123=4,2,IF(CC123=5,1,IF(CC123&gt;5,"Inválido",0))))))</f>
        <v>3.4</v>
      </c>
      <c r="DN123">
        <f>IF(CD123&gt;5,"Inválido",CD123)</f>
        <v>3</v>
      </c>
      <c r="DO123" s="7">
        <f>IF(CE123&gt;3,"Inválido",CE123)</f>
        <v>1</v>
      </c>
      <c r="DP123" s="7">
        <f>IF(CF123&gt;3,"Inválido",CF123)</f>
        <v>2</v>
      </c>
      <c r="DQ123" s="6">
        <f>IF(CG123&gt;3,"Inválido",CG123)</f>
        <v>3</v>
      </c>
      <c r="DR123" s="6">
        <f>IF(CH123&gt;3,"Inválido",CH123)</f>
        <v>1</v>
      </c>
      <c r="DS123" s="6">
        <f>IF(CI123&gt;3,"Inválido",CI123)</f>
        <v>2</v>
      </c>
      <c r="DT123" s="6">
        <f>IF(CJ123&gt;3,"Inválido",CJ123)</f>
        <v>3</v>
      </c>
      <c r="DU123" s="6">
        <f>IF(CK123&gt;3,"Inválido",CK123)</f>
        <v>3</v>
      </c>
      <c r="DV123" s="6">
        <f>IF(CL123&gt;3,"Inválido",CL123)</f>
        <v>3</v>
      </c>
      <c r="DW123" s="6">
        <f>IF(CM123&gt;3,"Inválido",CM123)</f>
        <v>3</v>
      </c>
      <c r="DX123" s="6">
        <f>IF(CN123&gt;3,"Inválido",CN123)</f>
        <v>3</v>
      </c>
      <c r="DY123" s="8">
        <f>IF(CO123&gt;5, "INVALIDO",CO123)</f>
        <v>2</v>
      </c>
      <c r="DZ123" s="8">
        <f>IF(CP123&gt;5, "INVALIDO",CP123)</f>
        <v>2</v>
      </c>
      <c r="EA123" s="8">
        <f>IF(CQ123&gt;5, "INVALIDO",CQ123)</f>
        <v>2</v>
      </c>
      <c r="EB123" s="8">
        <f>IF(CR123&gt;5, "INVALIDO",CR123)</f>
        <v>2</v>
      </c>
      <c r="EC123" s="7">
        <f>IF(CR123&gt;5, "INVALIDO",CR123)</f>
        <v>2</v>
      </c>
      <c r="ED12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2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3">
        <f>IF(CC123=1,5,IF(CC123=2,4,IF(CC123=3,3,IF(CC123=4,2,IF(CC123=5,1,IF(CC123&gt;5,"Inválido",0))))))</f>
        <v>3</v>
      </c>
      <c r="EG123">
        <f>IF(CW123=1,6,IF(CW123=2,5.4,IF(CW123=3,4.2,IF(CW123=4,3.1,IF(CW123=5,2.2,IF(CW123=6,1,IF(CW123&gt;6,"Inválido",0)))))))</f>
        <v>5.4</v>
      </c>
      <c r="EH123">
        <f>IF(AND(CX123=1,CW123=1),6,IF(AND(CX123=1,CW123&lt;7),5,IF(AND(CX123&gt;1,CW123=1),"Inválido",IF(AND(CX123=2,CW123&lt;7),4,IF(AND(CX123=3,CW123&lt;7),3,IF(AND(CX123=4,CW123&lt;7),2,IF(AND(CX123=5,CW123&lt;7),1,0)))))))</f>
        <v>5</v>
      </c>
      <c r="EI123">
        <f>IF(CV123=1,6,IF(CV123=2,5,IF(CV123=3,3,IF(CV123=4,3,IF(CV123=5,2,IF(CV123=6,1,IF(CV123&gt;6,"iNVÁLIDO",0)))))))</f>
        <v>6</v>
      </c>
      <c r="EJ123" s="7">
        <f>IF(CZ123&gt;6,"Inválido",CZ123)</f>
        <v>5</v>
      </c>
      <c r="EK123" s="7">
        <f>IF(DA123&gt;6,"Inválido",DA123)</f>
        <v>6</v>
      </c>
      <c r="EL123">
        <f>IF(DB123=1,6,IF(DB123=2,5,IF(DB123=3,3,IF(DB123=4,3,IF(DB123=5,2,IF(DB123=6,1,IF(DB123&gt;6,"iNVÁLIDO",0)))))))</f>
        <v>3</v>
      </c>
      <c r="EM123">
        <f>IF(DC123=1,6,IF(DC123=2,5,IF(DC123=3,3,IF(DC123=4,3,IF(DC123=5,2,IF(DC123=6,1,IF(DC123&gt;6,"iNVÁLIDO",0)))))))</f>
        <v>2</v>
      </c>
      <c r="EN123" s="7">
        <f>IF(DD123&gt;6,"Inválido",DD123)</f>
        <v>5</v>
      </c>
      <c r="EO123">
        <f>IF(DE123&gt;6,"Inválido",DE123)</f>
        <v>6</v>
      </c>
      <c r="EP123">
        <f>IF(DF123=1,6,IF(DF123=2,5,IF(DF123=3,3,IF(DF123=4,3,IF(DF123=5,2,IF(DF123=6,1,IF(DF123&gt;6,"iNVÁLIDO",0)))))))</f>
        <v>3</v>
      </c>
      <c r="EQ123" s="7">
        <f>IF(DG123&gt;6,"Inválido",DG123)</f>
        <v>3</v>
      </c>
      <c r="ER123">
        <f>IF(DH123&gt;5,"Inválido",DH123)</f>
        <v>5</v>
      </c>
      <c r="ES123">
        <f>IF(DI123&gt;5,"Inválido",DI123)</f>
        <v>5</v>
      </c>
      <c r="ET123">
        <f>IF(DJ123=1,5,IF(DJ123=2,4,IF(DJ123=3,3,IF(DJ123=4,2,IF(DJ123=5,1,IF(DJ123&gt;5,"Inválido",0))))))</f>
        <v>5</v>
      </c>
      <c r="EU123">
        <f>IF(DK123&gt;5,"Inválido",DK123)</f>
        <v>5</v>
      </c>
      <c r="EV123">
        <f>IF(DL123=1,5,IF(DL123=2,4,IF(DL123=3,3,IF(DL123=4,2,IF(DL123=5,1,IF(DL123&gt;5,"Inválido",0))))))</f>
        <v>5</v>
      </c>
      <c r="EW123" s="7">
        <f>SUM(DO123,DP123,DQ123,DR123,DS123,DT123,DU123,DV123,DW123,DX123)</f>
        <v>24</v>
      </c>
      <c r="EX123" s="7">
        <f>(EW123-10)/20*100</f>
        <v>70</v>
      </c>
      <c r="EY123">
        <f>SUM(DY123,DZ123,EA123,EB123)</f>
        <v>8</v>
      </c>
      <c r="EZ123">
        <f>(_2022___Atividade_física__sintomas_de_ansiedade_e_depressão_e_qualidade_de_vida_e[[#This Row],[Aspecto físico]]-4)/4*100</f>
        <v>100</v>
      </c>
      <c r="FA123">
        <f>SUM(EG123,EH123)</f>
        <v>10.4</v>
      </c>
      <c r="FB123">
        <f>(FA123-2)/10*100</f>
        <v>84.000000000000014</v>
      </c>
      <c r="FC123">
        <f>SUM(DM123,ES123,ET123,EU123,EV123)</f>
        <v>23.4</v>
      </c>
      <c r="FD123" s="7">
        <f>(FC123-5)/20*100</f>
        <v>92</v>
      </c>
      <c r="FE123">
        <f>SUM(EI123,EM123,EO123,EQ123)</f>
        <v>17</v>
      </c>
      <c r="FF123" s="7">
        <f>(FE123-4)/20*100</f>
        <v>65</v>
      </c>
      <c r="FG123">
        <f>SUM(EF123,ER123)</f>
        <v>8</v>
      </c>
      <c r="FH123">
        <f>(FG123-2)/8*100</f>
        <v>75</v>
      </c>
      <c r="FI123">
        <f>SUM(EC123,ED123,EE123)</f>
        <v>6</v>
      </c>
      <c r="FJ123" s="7">
        <f>(FI123-3)/3*100</f>
        <v>100</v>
      </c>
      <c r="FK123">
        <f>SUM(EJ123,EK123,EL123,EN123,EP123)</f>
        <v>22</v>
      </c>
      <c r="FL123">
        <f>(FK123-5)/25*100</f>
        <v>68</v>
      </c>
      <c r="FM123">
        <f t="shared" si="3"/>
        <v>3</v>
      </c>
      <c r="FN123" s="7">
        <f t="shared" si="4"/>
        <v>86.5</v>
      </c>
      <c r="FO123" s="7">
        <f t="shared" si="5"/>
        <v>77</v>
      </c>
    </row>
    <row r="124" spans="1:171" ht="15" thickBot="1" x14ac:dyDescent="0.35">
      <c r="A124" t="s">
        <v>217</v>
      </c>
      <c r="B124" t="s">
        <v>218</v>
      </c>
      <c r="C124" t="s">
        <v>68</v>
      </c>
      <c r="D124" s="5">
        <v>33594</v>
      </c>
      <c r="E124" s="5">
        <v>44682</v>
      </c>
      <c r="F124" s="1">
        <f>DATEDIF(D123,E123,"Y")</f>
        <v>25</v>
      </c>
      <c r="G124">
        <v>2</v>
      </c>
      <c r="H124">
        <v>1</v>
      </c>
      <c r="I124" t="s">
        <v>219</v>
      </c>
      <c r="J124">
        <v>3</v>
      </c>
      <c r="K124">
        <v>2</v>
      </c>
      <c r="L124" t="s">
        <v>100</v>
      </c>
      <c r="M124" s="1">
        <v>1</v>
      </c>
      <c r="N124">
        <v>1</v>
      </c>
      <c r="O124">
        <v>2</v>
      </c>
      <c r="P124">
        <v>1</v>
      </c>
      <c r="Q124" s="16">
        <v>2</v>
      </c>
      <c r="R124">
        <v>1</v>
      </c>
      <c r="S124">
        <v>2</v>
      </c>
      <c r="T124">
        <v>2</v>
      </c>
      <c r="U124" t="s">
        <v>86</v>
      </c>
      <c r="V124">
        <v>0</v>
      </c>
      <c r="W124">
        <v>0</v>
      </c>
      <c r="X12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24">
        <v>0</v>
      </c>
      <c r="Z124">
        <v>15</v>
      </c>
      <c r="AA12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24">
        <v>0</v>
      </c>
      <c r="AC124">
        <v>0</v>
      </c>
      <c r="AD12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4">
        <v>16</v>
      </c>
      <c r="AF124">
        <v>2</v>
      </c>
      <c r="AG124" s="1">
        <f>AVERAGE(_2022___Atividade_física__sintomas_de_ansiedade_e_depressão_e_qualidade_de_vida_e[[#This Row],[a.	Quantas horas no total você gasta sentado durante um dia de semana? ]:[b.	Quantas horas no total você gasta sentado durante um dia de fim de semana?]])</f>
        <v>9</v>
      </c>
      <c r="AH124" s="1">
        <f>_2022___Atividade_física__sintomas_de_ansiedade_e_depressão_e_qualidade_de_vida_e[[#This Row],[AFV por semana]]+_2022___Atividade_física__sintomas_de_ansiedade_e_depressão_e_qualidade_de_vida_e[[#This Row],[Média AFM na semana]]</f>
        <v>0</v>
      </c>
      <c r="AI124">
        <v>0</v>
      </c>
      <c r="AJ124">
        <v>2</v>
      </c>
      <c r="AK124">
        <v>2</v>
      </c>
      <c r="AL124">
        <v>3</v>
      </c>
      <c r="AM124">
        <v>2</v>
      </c>
      <c r="AN124">
        <v>0</v>
      </c>
      <c r="AO124">
        <v>3</v>
      </c>
      <c r="AP124">
        <v>1</v>
      </c>
      <c r="AQ124">
        <v>1</v>
      </c>
      <c r="AR124">
        <v>3</v>
      </c>
      <c r="AS124">
        <v>3</v>
      </c>
      <c r="AT124">
        <v>3</v>
      </c>
      <c r="AU124">
        <v>3</v>
      </c>
      <c r="AV124">
        <v>2</v>
      </c>
      <c r="AW124">
        <v>2</v>
      </c>
      <c r="AX124">
        <v>1</v>
      </c>
      <c r="AY124">
        <v>2</v>
      </c>
      <c r="AZ124">
        <v>2</v>
      </c>
      <c r="BA124">
        <v>1</v>
      </c>
      <c r="BB124">
        <v>1</v>
      </c>
      <c r="BC124">
        <v>1</v>
      </c>
      <c r="BD12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38</v>
      </c>
      <c r="BE124">
        <v>1</v>
      </c>
      <c r="BF124">
        <v>1</v>
      </c>
      <c r="BG124">
        <v>0</v>
      </c>
      <c r="BH124">
        <v>1</v>
      </c>
      <c r="BI124">
        <v>1</v>
      </c>
      <c r="BJ124">
        <v>0</v>
      </c>
      <c r="BK124">
        <v>1</v>
      </c>
      <c r="BL124">
        <v>1</v>
      </c>
      <c r="BM124">
        <v>0</v>
      </c>
      <c r="BN124">
        <v>3</v>
      </c>
      <c r="BO124">
        <v>3</v>
      </c>
      <c r="BP124">
        <v>2</v>
      </c>
      <c r="BQ124">
        <v>1</v>
      </c>
      <c r="BR124">
        <v>1</v>
      </c>
      <c r="BS124">
        <v>1</v>
      </c>
      <c r="BT124">
        <v>1</v>
      </c>
      <c r="BU124">
        <v>2</v>
      </c>
      <c r="BV124">
        <v>1</v>
      </c>
      <c r="BW124">
        <v>2</v>
      </c>
      <c r="BX124">
        <v>1</v>
      </c>
      <c r="BY124">
        <v>0</v>
      </c>
      <c r="BZ124">
        <v>0</v>
      </c>
      <c r="CA124">
        <v>1</v>
      </c>
      <c r="CB124" s="1">
        <f>SUM(BE124:BV124,_2022___Atividade_física__sintomas_de_ansiedade_e_depressão_e_qualidade_de_vida_e[[#This Row],[18 considerar essa]:[_20]])</f>
        <v>22</v>
      </c>
      <c r="CC124">
        <v>3</v>
      </c>
      <c r="CD124">
        <v>4</v>
      </c>
      <c r="CE124">
        <v>3</v>
      </c>
      <c r="CF124">
        <v>3</v>
      </c>
      <c r="CG124">
        <v>3</v>
      </c>
      <c r="CH124">
        <v>3</v>
      </c>
      <c r="CI124">
        <v>3</v>
      </c>
      <c r="CJ124">
        <v>3</v>
      </c>
      <c r="CK124">
        <v>3</v>
      </c>
      <c r="CL124">
        <v>3</v>
      </c>
      <c r="CM124">
        <v>3</v>
      </c>
      <c r="CN124">
        <v>3</v>
      </c>
      <c r="CO124">
        <v>2</v>
      </c>
      <c r="CP124">
        <v>1</v>
      </c>
      <c r="CQ124">
        <v>1</v>
      </c>
      <c r="CR124">
        <v>2</v>
      </c>
      <c r="CS124">
        <v>1</v>
      </c>
      <c r="CT124">
        <v>1</v>
      </c>
      <c r="CU124">
        <v>1</v>
      </c>
      <c r="CV124">
        <v>3</v>
      </c>
      <c r="CW124">
        <v>3</v>
      </c>
      <c r="CX124">
        <v>2</v>
      </c>
      <c r="CY124">
        <v>3</v>
      </c>
      <c r="CZ124">
        <v>4</v>
      </c>
      <c r="DA124">
        <v>4</v>
      </c>
      <c r="DB124">
        <v>3</v>
      </c>
      <c r="DC124">
        <v>4</v>
      </c>
      <c r="DD124">
        <v>4</v>
      </c>
      <c r="DE124">
        <v>4</v>
      </c>
      <c r="DF124">
        <v>4</v>
      </c>
      <c r="DG124">
        <v>4</v>
      </c>
      <c r="DH124">
        <v>1</v>
      </c>
      <c r="DI124">
        <v>3</v>
      </c>
      <c r="DJ124">
        <v>2</v>
      </c>
      <c r="DK124">
        <v>3</v>
      </c>
      <c r="DL124">
        <v>2</v>
      </c>
      <c r="DM124">
        <f>IF(CC124=1,5,IF(CC124=2,4.4,IF(CC124=3,3.4,IF(CC124=4,2,IF(CC124=5,1,IF(CC124&gt;5,"Inválido",0))))))</f>
        <v>3.4</v>
      </c>
      <c r="DN124">
        <f>IF(CD124&gt;5,"Inválido",CD124)</f>
        <v>4</v>
      </c>
      <c r="DO124" s="7">
        <f>IF(CE124&gt;3,"Inválido",CE124)</f>
        <v>3</v>
      </c>
      <c r="DP124" s="7">
        <f>IF(CF124&gt;3,"Inválido",CF124)</f>
        <v>3</v>
      </c>
      <c r="DQ124" s="6">
        <f>IF(CG124&gt;3,"Inválido",CG124)</f>
        <v>3</v>
      </c>
      <c r="DR124" s="6">
        <f>IF(CH124&gt;3,"Inválido",CH124)</f>
        <v>3</v>
      </c>
      <c r="DS124" s="6">
        <f>IF(CI124&gt;3,"Inválido",CI124)</f>
        <v>3</v>
      </c>
      <c r="DT124" s="6">
        <f>IF(CJ124&gt;3,"Inválido",CJ124)</f>
        <v>3</v>
      </c>
      <c r="DU124" s="6">
        <f>IF(CK124&gt;3,"Inválido",CK124)</f>
        <v>3</v>
      </c>
      <c r="DV124" s="6">
        <f>IF(CL124&gt;3,"Inválido",CL124)</f>
        <v>3</v>
      </c>
      <c r="DW124" s="6">
        <f>IF(CM124&gt;3,"Inválido",CM124)</f>
        <v>3</v>
      </c>
      <c r="DX124" s="6">
        <f>IF(CN124&gt;3,"Inválido",CN124)</f>
        <v>3</v>
      </c>
      <c r="DY124" s="8">
        <f>IF(CO124&gt;5, "INVALIDO",CO124)</f>
        <v>2</v>
      </c>
      <c r="DZ124" s="8">
        <f>IF(CP124&gt;5, "INVALIDO",CP124)</f>
        <v>1</v>
      </c>
      <c r="EA124" s="8">
        <f>IF(CQ124&gt;5, "INVALIDO",CQ124)</f>
        <v>1</v>
      </c>
      <c r="EB124" s="8">
        <f>IF(CR124&gt;5, "INVALIDO",CR124)</f>
        <v>2</v>
      </c>
      <c r="EC124" s="7">
        <f>IF(CR124&gt;5, "INVALIDO",CR124)</f>
        <v>2</v>
      </c>
      <c r="ED12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24">
        <f>IF(CC124=1,5,IF(CC124=2,4,IF(CC124=3,3,IF(CC124=4,2,IF(CC124=5,1,IF(CC124&gt;5,"Inválido",0))))))</f>
        <v>3</v>
      </c>
      <c r="EG124">
        <f>IF(CW124=1,6,IF(CW124=2,5.4,IF(CW124=3,4.2,IF(CW124=4,3.1,IF(CW124=5,2.2,IF(CW124=6,1,IF(CW124&gt;6,"Inválido",0)))))))</f>
        <v>4.2</v>
      </c>
      <c r="EH124">
        <f>IF(AND(CX124=1,CW124=1),6,IF(AND(CX124=1,CW124&lt;7),5,IF(AND(CX124&gt;1,CW124=1),"Inválido",IF(AND(CX124=2,CW124&lt;7),4,IF(AND(CX124=3,CW124&lt;7),3,IF(AND(CX124=4,CW124&lt;7),2,IF(AND(CX124=5,CW124&lt;7),1,0)))))))</f>
        <v>4</v>
      </c>
      <c r="EI124">
        <f>IF(CV124=1,6,IF(CV124=2,5,IF(CV124=3,3,IF(CV124=4,3,IF(CV124=5,2,IF(CV124=6,1,IF(CV124&gt;6,"iNVÁLIDO",0)))))))</f>
        <v>3</v>
      </c>
      <c r="EJ124" s="7">
        <f>IF(CZ124&gt;6,"Inválido",CZ124)</f>
        <v>4</v>
      </c>
      <c r="EK124" s="7">
        <f>IF(DA124&gt;6,"Inválido",DA124)</f>
        <v>4</v>
      </c>
      <c r="EL124">
        <f>IF(DB124=1,6,IF(DB124=2,5,IF(DB124=3,3,IF(DB124=4,3,IF(DB124=5,2,IF(DB124=6,1,IF(DB124&gt;6,"iNVÁLIDO",0)))))))</f>
        <v>3</v>
      </c>
      <c r="EM124">
        <f>IF(DC124=1,6,IF(DC124=2,5,IF(DC124=3,3,IF(DC124=4,3,IF(DC124=5,2,IF(DC124=6,1,IF(DC124&gt;6,"iNVÁLIDO",0)))))))</f>
        <v>3</v>
      </c>
      <c r="EN124" s="7">
        <f>IF(DD124&gt;6,"Inválido",DD124)</f>
        <v>4</v>
      </c>
      <c r="EO124">
        <f>IF(DE124&gt;6,"Inválido",DE124)</f>
        <v>4</v>
      </c>
      <c r="EP124">
        <f>IF(DF124=1,6,IF(DF124=2,5,IF(DF124=3,3,IF(DF124=4,3,IF(DF124=5,2,IF(DF124=6,1,IF(DF124&gt;6,"iNVÁLIDO",0)))))))</f>
        <v>3</v>
      </c>
      <c r="EQ124" s="7">
        <f>IF(DG124&gt;6,"Inválido",DG124)</f>
        <v>4</v>
      </c>
      <c r="ER124">
        <f>IF(DH124&gt;5,"Inválido",DH124)</f>
        <v>1</v>
      </c>
      <c r="ES124">
        <f>IF(DI124&gt;5,"Inválido",DI124)</f>
        <v>3</v>
      </c>
      <c r="ET124">
        <f>IF(DJ124=1,5,IF(DJ124=2,4,IF(DJ124=3,3,IF(DJ124=4,2,IF(DJ124=5,1,IF(DJ124&gt;5,"Inválido",0))))))</f>
        <v>4</v>
      </c>
      <c r="EU124">
        <f>IF(DK124&gt;5,"Inválido",DK124)</f>
        <v>3</v>
      </c>
      <c r="EV124">
        <f>IF(DL124=1,5,IF(DL124=2,4,IF(DL124=3,3,IF(DL124=4,2,IF(DL124=5,1,IF(DL124&gt;5,"Inválido",0))))))</f>
        <v>4</v>
      </c>
      <c r="EW124" s="7">
        <f>SUM(DO124,DP124,DQ124,DR124,DS124,DT124,DU124,DV124,DW124,DX124)</f>
        <v>30</v>
      </c>
      <c r="EX124" s="7">
        <f>(EW124-10)/20*100</f>
        <v>100</v>
      </c>
      <c r="EY124">
        <f>SUM(DY124,DZ124,EA124,EB124)</f>
        <v>6</v>
      </c>
      <c r="EZ124">
        <f>(_2022___Atividade_física__sintomas_de_ansiedade_e_depressão_e_qualidade_de_vida_e[[#This Row],[Aspecto físico]]-4)/4*100</f>
        <v>50</v>
      </c>
      <c r="FA124">
        <f>SUM(EG124,EH124)</f>
        <v>8.1999999999999993</v>
      </c>
      <c r="FB124">
        <f>(FA124-2)/10*100</f>
        <v>61.999999999999986</v>
      </c>
      <c r="FC124">
        <f>SUM(DM124,ES124,ET124,EU124,EV124)</f>
        <v>17.399999999999999</v>
      </c>
      <c r="FD124" s="7">
        <f>(FC124-5)/20*100</f>
        <v>61.999999999999986</v>
      </c>
      <c r="FE124">
        <f>SUM(EI124,EM124,EO124,EQ124)</f>
        <v>14</v>
      </c>
      <c r="FF124" s="7">
        <f>(FE124-4)/20*100</f>
        <v>50</v>
      </c>
      <c r="FG124">
        <f>SUM(EF124,ER124)</f>
        <v>4</v>
      </c>
      <c r="FH124">
        <f>(FG124-2)/8*100</f>
        <v>25</v>
      </c>
      <c r="FI124">
        <f>SUM(EC124,ED124,EE124)</f>
        <v>4</v>
      </c>
      <c r="FJ124" s="7">
        <f>(FI124-3)/3*100</f>
        <v>33.333333333333329</v>
      </c>
      <c r="FK124">
        <f>SUM(EJ124,EK124,EL124,EN124,EP124)</f>
        <v>18</v>
      </c>
      <c r="FL124">
        <f>(FK124-5)/25*100</f>
        <v>52</v>
      </c>
      <c r="FM124">
        <f t="shared" si="3"/>
        <v>4</v>
      </c>
      <c r="FN124" s="7">
        <f t="shared" si="4"/>
        <v>68.5</v>
      </c>
      <c r="FO124" s="7">
        <f t="shared" si="5"/>
        <v>40.083333333333329</v>
      </c>
    </row>
    <row r="125" spans="1:171" ht="15" thickBot="1" x14ac:dyDescent="0.35">
      <c r="A125" t="s">
        <v>222</v>
      </c>
      <c r="B125" t="s">
        <v>223</v>
      </c>
      <c r="C125" t="s">
        <v>68</v>
      </c>
      <c r="D125" s="5">
        <v>30883</v>
      </c>
      <c r="E125" s="5">
        <v>44682</v>
      </c>
      <c r="F125" s="1">
        <f>DATEDIF(D124,E124,"Y")</f>
        <v>30</v>
      </c>
      <c r="G125">
        <v>1</v>
      </c>
      <c r="H125">
        <v>3</v>
      </c>
      <c r="I125" t="s">
        <v>224</v>
      </c>
      <c r="J125">
        <v>3</v>
      </c>
      <c r="K125">
        <v>2</v>
      </c>
      <c r="L125" t="s">
        <v>225</v>
      </c>
      <c r="M125" s="1">
        <v>2</v>
      </c>
      <c r="N125">
        <v>1</v>
      </c>
      <c r="O125">
        <v>3</v>
      </c>
      <c r="P125">
        <v>1</v>
      </c>
      <c r="Q125" s="16">
        <v>3</v>
      </c>
      <c r="R125">
        <v>1</v>
      </c>
      <c r="S125">
        <v>1</v>
      </c>
      <c r="T125">
        <v>2</v>
      </c>
      <c r="U125" t="s">
        <v>86</v>
      </c>
      <c r="V125">
        <v>6</v>
      </c>
      <c r="W125">
        <v>60</v>
      </c>
      <c r="X12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125">
        <v>5</v>
      </c>
      <c r="Z125">
        <v>60</v>
      </c>
      <c r="AA12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125">
        <v>5</v>
      </c>
      <c r="AC125">
        <v>60</v>
      </c>
      <c r="AD12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125">
        <v>6</v>
      </c>
      <c r="AF125">
        <v>5</v>
      </c>
      <c r="AG125" s="1">
        <f>AVERAGE(_2022___Atividade_física__sintomas_de_ansiedade_e_depressão_e_qualidade_de_vida_e[[#This Row],[a.	Quantas horas no total você gasta sentado durante um dia de semana? ]:[b.	Quantas horas no total você gasta sentado durante um dia de fim de semana?]])</f>
        <v>5.5</v>
      </c>
      <c r="AH125" s="1">
        <f>_2022___Atividade_física__sintomas_de_ansiedade_e_depressão_e_qualidade_de_vida_e[[#This Row],[AFV por semana]]+_2022___Atividade_física__sintomas_de_ansiedade_e_depressão_e_qualidade_de_vida_e[[#This Row],[Média AFM na semana]]</f>
        <v>600</v>
      </c>
      <c r="AI125">
        <v>0</v>
      </c>
      <c r="AJ125">
        <v>0</v>
      </c>
      <c r="AK125">
        <v>0</v>
      </c>
      <c r="AL125">
        <v>0</v>
      </c>
      <c r="AM125">
        <v>0</v>
      </c>
      <c r="AN125">
        <v>0</v>
      </c>
      <c r="AO125">
        <v>1</v>
      </c>
      <c r="AP125">
        <v>0</v>
      </c>
      <c r="AQ125">
        <v>0</v>
      </c>
      <c r="AR125">
        <v>0</v>
      </c>
      <c r="AS125">
        <v>0</v>
      </c>
      <c r="AT125">
        <v>0</v>
      </c>
      <c r="AU125">
        <v>0</v>
      </c>
      <c r="AV125">
        <v>0</v>
      </c>
      <c r="AW125">
        <v>0</v>
      </c>
      <c r="AX125">
        <v>0</v>
      </c>
      <c r="AY125">
        <v>0</v>
      </c>
      <c r="AZ125">
        <v>0</v>
      </c>
      <c r="BA125">
        <v>0</v>
      </c>
      <c r="BB125">
        <v>0</v>
      </c>
      <c r="BC125">
        <v>0</v>
      </c>
      <c r="BD12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3</v>
      </c>
      <c r="BX125">
        <v>1</v>
      </c>
      <c r="BY125">
        <v>0</v>
      </c>
      <c r="BZ125">
        <v>1</v>
      </c>
      <c r="CA125">
        <v>0</v>
      </c>
      <c r="CB125" s="1">
        <f>SUM(BE125:BV125,_2022___Atividade_física__sintomas_de_ansiedade_e_depressão_e_qualidade_de_vida_e[[#This Row],[18 considerar essa]:[_20]])</f>
        <v>1</v>
      </c>
      <c r="CC125">
        <v>3</v>
      </c>
      <c r="CD125">
        <v>1</v>
      </c>
      <c r="CE125">
        <v>3</v>
      </c>
      <c r="CF125">
        <v>3</v>
      </c>
      <c r="CG125">
        <v>3</v>
      </c>
      <c r="CH125">
        <v>3</v>
      </c>
      <c r="CI125">
        <v>3</v>
      </c>
      <c r="CJ125">
        <v>3</v>
      </c>
      <c r="CK125">
        <v>3</v>
      </c>
      <c r="CL125">
        <v>3</v>
      </c>
      <c r="CM125">
        <v>3</v>
      </c>
      <c r="CN125">
        <v>3</v>
      </c>
      <c r="CO125">
        <v>2</v>
      </c>
      <c r="CP125">
        <v>2</v>
      </c>
      <c r="CQ125">
        <v>2</v>
      </c>
      <c r="CR125">
        <v>2</v>
      </c>
      <c r="CS125">
        <v>2</v>
      </c>
      <c r="CT125">
        <v>1</v>
      </c>
      <c r="CU125">
        <v>2</v>
      </c>
      <c r="CV125">
        <v>1</v>
      </c>
      <c r="CW125">
        <v>1</v>
      </c>
      <c r="CX125">
        <v>1</v>
      </c>
      <c r="CY125">
        <v>2</v>
      </c>
      <c r="CZ125">
        <v>4</v>
      </c>
      <c r="DA125">
        <v>6</v>
      </c>
      <c r="DB125">
        <v>2</v>
      </c>
      <c r="DC125">
        <v>2</v>
      </c>
      <c r="DD125">
        <v>6</v>
      </c>
      <c r="DE125">
        <v>6</v>
      </c>
      <c r="DF125">
        <v>3</v>
      </c>
      <c r="DG125">
        <v>4</v>
      </c>
      <c r="DH125">
        <v>5</v>
      </c>
      <c r="DI125">
        <v>5</v>
      </c>
      <c r="DJ125">
        <v>1</v>
      </c>
      <c r="DK125">
        <v>5</v>
      </c>
      <c r="DL125">
        <v>1</v>
      </c>
      <c r="DM125">
        <f>IF(CC125=1,5,IF(CC125=2,4.4,IF(CC125=3,3.4,IF(CC125=4,2,IF(CC125=5,1,IF(CC125&gt;5,"Inválido",0))))))</f>
        <v>3.4</v>
      </c>
      <c r="DN125">
        <f>IF(CD125&gt;5,"Inválido",CD125)</f>
        <v>1</v>
      </c>
      <c r="DO125" s="7">
        <f>IF(CE125&gt;3,"Inválido",CE125)</f>
        <v>3</v>
      </c>
      <c r="DP125" s="7">
        <f>IF(CF125&gt;3,"Inválido",CF125)</f>
        <v>3</v>
      </c>
      <c r="DQ125" s="6">
        <f>IF(CG125&gt;3,"Inválido",CG125)</f>
        <v>3</v>
      </c>
      <c r="DR125" s="6">
        <f>IF(CH125&gt;3,"Inválido",CH125)</f>
        <v>3</v>
      </c>
      <c r="DS125" s="6">
        <f>IF(CI125&gt;3,"Inválido",CI125)</f>
        <v>3</v>
      </c>
      <c r="DT125" s="6">
        <f>IF(CJ125&gt;3,"Inválido",CJ125)</f>
        <v>3</v>
      </c>
      <c r="DU125" s="6">
        <f>IF(CK125&gt;3,"Inválido",CK125)</f>
        <v>3</v>
      </c>
      <c r="DV125" s="6">
        <f>IF(CL125&gt;3,"Inválido",CL125)</f>
        <v>3</v>
      </c>
      <c r="DW125" s="6">
        <f>IF(CM125&gt;3,"Inválido",CM125)</f>
        <v>3</v>
      </c>
      <c r="DX125" s="6">
        <f>IF(CN125&gt;3,"Inválido",CN125)</f>
        <v>3</v>
      </c>
      <c r="DY125" s="8">
        <f>IF(CO125&gt;5, "INVALIDO",CO125)</f>
        <v>2</v>
      </c>
      <c r="DZ125" s="8">
        <f>IF(CP125&gt;5, "INVALIDO",CP125)</f>
        <v>2</v>
      </c>
      <c r="EA125" s="8">
        <f>IF(CQ125&gt;5, "INVALIDO",CQ125)</f>
        <v>2</v>
      </c>
      <c r="EB125" s="8">
        <f>IF(CR125&gt;5, "INVALIDO",CR125)</f>
        <v>2</v>
      </c>
      <c r="EC125" s="7">
        <f>IF(CR125&gt;5, "INVALIDO",CR125)</f>
        <v>2</v>
      </c>
      <c r="ED12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5">
        <f>IF(CC125=1,5,IF(CC125=2,4,IF(CC125=3,3,IF(CC125=4,2,IF(CC125=5,1,IF(CC125&gt;5,"Inválido",0))))))</f>
        <v>3</v>
      </c>
      <c r="EG125">
        <f>IF(CW125=1,6,IF(CW125=2,5.4,IF(CW125=3,4.2,IF(CW125=4,3.1,IF(CW125=5,2.2,IF(CW125=6,1,IF(CW125&gt;6,"Inválido",0)))))))</f>
        <v>6</v>
      </c>
      <c r="EH125">
        <f>IF(AND(CX125=1,CW125=1),6,IF(AND(CX125=1,CW125&lt;7),5,IF(AND(CX125&gt;1,CW125=1),"Inválido",IF(AND(CX125=2,CW125&lt;7),4,IF(AND(CX125=3,CW125&lt;7),3,IF(AND(CX125=4,CW125&lt;7),2,IF(AND(CX125=5,CW125&lt;7),1,0)))))))</f>
        <v>6</v>
      </c>
      <c r="EI125">
        <f>IF(CV125=1,6,IF(CV125=2,5,IF(CV125=3,3,IF(CV125=4,3,IF(CV125=5,2,IF(CV125=6,1,IF(CV125&gt;6,"iNVÁLIDO",0)))))))</f>
        <v>6</v>
      </c>
      <c r="EJ125" s="7">
        <f>IF(CZ125&gt;6,"Inválido",CZ125)</f>
        <v>4</v>
      </c>
      <c r="EK125" s="7">
        <f>IF(DA125&gt;6,"Inválido",DA125)</f>
        <v>6</v>
      </c>
      <c r="EL125">
        <f>IF(DB125=1,6,IF(DB125=2,5,IF(DB125=3,3,IF(DB125=4,3,IF(DB125=5,2,IF(DB125=6,1,IF(DB125&gt;6,"iNVÁLIDO",0)))))))</f>
        <v>5</v>
      </c>
      <c r="EM125">
        <f>IF(DC125=1,6,IF(DC125=2,5,IF(DC125=3,3,IF(DC125=4,3,IF(DC125=5,2,IF(DC125=6,1,IF(DC125&gt;6,"iNVÁLIDO",0)))))))</f>
        <v>5</v>
      </c>
      <c r="EN125" s="7">
        <f>IF(DD125&gt;6,"Inválido",DD125)</f>
        <v>6</v>
      </c>
      <c r="EO125">
        <f>IF(DE125&gt;6,"Inválido",DE125)</f>
        <v>6</v>
      </c>
      <c r="EP125">
        <f>IF(DF125=1,6,IF(DF125=2,5,IF(DF125=3,3,IF(DF125=4,3,IF(DF125=5,2,IF(DF125=6,1,IF(DF125&gt;6,"iNVÁLIDO",0)))))))</f>
        <v>3</v>
      </c>
      <c r="EQ125" s="7">
        <f>IF(DG125&gt;6,"Inválido",DG125)</f>
        <v>4</v>
      </c>
      <c r="ER125">
        <f>IF(DH125&gt;5,"Inválido",DH125)</f>
        <v>5</v>
      </c>
      <c r="ES125">
        <f>IF(DI125&gt;5,"Inválido",DI125)</f>
        <v>5</v>
      </c>
      <c r="ET125">
        <f>IF(DJ125=1,5,IF(DJ125=2,4,IF(DJ125=3,3,IF(DJ125=4,2,IF(DJ125=5,1,IF(DJ125&gt;5,"Inválido",0))))))</f>
        <v>5</v>
      </c>
      <c r="EU125">
        <f>IF(DK125&gt;5,"Inválido",DK125)</f>
        <v>5</v>
      </c>
      <c r="EV125">
        <f>IF(DL125=1,5,IF(DL125=2,4,IF(DL125=3,3,IF(DL125=4,2,IF(DL125=5,1,IF(DL125&gt;5,"Inválido",0))))))</f>
        <v>5</v>
      </c>
      <c r="EW125" s="7">
        <f>SUM(DO125,DP125,DQ125,DR125,DS125,DT125,DU125,DV125,DW125,DX125)</f>
        <v>30</v>
      </c>
      <c r="EX125" s="7">
        <f>(EW125-10)/20*100</f>
        <v>100</v>
      </c>
      <c r="EY125">
        <f>SUM(DY125,DZ125,EA125,EB125)</f>
        <v>8</v>
      </c>
      <c r="EZ125">
        <f>(_2022___Atividade_física__sintomas_de_ansiedade_e_depressão_e_qualidade_de_vida_e[[#This Row],[Aspecto físico]]-4)/4*100</f>
        <v>100</v>
      </c>
      <c r="FA125">
        <f>SUM(EG125,EH125)</f>
        <v>12</v>
      </c>
      <c r="FB125">
        <f>(FA125-2)/10*100</f>
        <v>100</v>
      </c>
      <c r="FC125">
        <f>SUM(DM125,ES125,ET125,EU125,EV125)</f>
        <v>23.4</v>
      </c>
      <c r="FD125" s="7">
        <f>(FC125-5)/20*100</f>
        <v>92</v>
      </c>
      <c r="FE125">
        <f>SUM(EI125,EM125,EO125,EQ125)</f>
        <v>21</v>
      </c>
      <c r="FF125" s="7">
        <f>(FE125-4)/20*100</f>
        <v>85</v>
      </c>
      <c r="FG125">
        <f>SUM(EF125,ER125)</f>
        <v>8</v>
      </c>
      <c r="FH125">
        <f>(FG125-2)/8*100</f>
        <v>75</v>
      </c>
      <c r="FI125">
        <f>SUM(EC125,ED125,EE125)</f>
        <v>5</v>
      </c>
      <c r="FJ125" s="7">
        <f>(FI125-3)/3*100</f>
        <v>66.666666666666657</v>
      </c>
      <c r="FK125">
        <f>SUM(EJ125,EK125,EL125,EN125,EP125)</f>
        <v>24</v>
      </c>
      <c r="FL125">
        <f>(FK125-5)/25*100</f>
        <v>76</v>
      </c>
      <c r="FM125">
        <f t="shared" si="3"/>
        <v>1</v>
      </c>
      <c r="FN125" s="7">
        <f t="shared" si="4"/>
        <v>98</v>
      </c>
      <c r="FO125" s="7">
        <f t="shared" si="5"/>
        <v>75.666666666666657</v>
      </c>
    </row>
    <row r="126" spans="1:171" ht="15" thickBot="1" x14ac:dyDescent="0.35">
      <c r="A126" t="s">
        <v>226</v>
      </c>
      <c r="B126" t="s">
        <v>227</v>
      </c>
      <c r="C126" t="s">
        <v>68</v>
      </c>
      <c r="D126" s="5">
        <v>33487</v>
      </c>
      <c r="E126" s="5">
        <v>44682</v>
      </c>
      <c r="F126" s="1">
        <f>DATEDIF(D125,E125,"Y")</f>
        <v>37</v>
      </c>
      <c r="G126">
        <v>2</v>
      </c>
      <c r="H126">
        <v>2</v>
      </c>
      <c r="I126" t="s">
        <v>144</v>
      </c>
      <c r="J126">
        <v>6</v>
      </c>
      <c r="K126">
        <v>2</v>
      </c>
      <c r="L126" t="s">
        <v>228</v>
      </c>
      <c r="M126" s="1">
        <v>2</v>
      </c>
      <c r="N126">
        <v>1</v>
      </c>
      <c r="O126">
        <v>1</v>
      </c>
      <c r="P126">
        <v>1</v>
      </c>
      <c r="Q126" s="16">
        <v>2</v>
      </c>
      <c r="R126">
        <v>1</v>
      </c>
      <c r="S126">
        <v>1</v>
      </c>
      <c r="T126">
        <v>2</v>
      </c>
      <c r="U126" t="s">
        <v>86</v>
      </c>
      <c r="V126">
        <v>5</v>
      </c>
      <c r="W126">
        <v>49</v>
      </c>
      <c r="X12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245</v>
      </c>
      <c r="Y126">
        <v>5</v>
      </c>
      <c r="Z126">
        <v>60</v>
      </c>
      <c r="AA12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126">
        <v>5</v>
      </c>
      <c r="AC126">
        <v>59</v>
      </c>
      <c r="AD12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295</v>
      </c>
      <c r="AE126">
        <v>6</v>
      </c>
      <c r="AF126">
        <v>20</v>
      </c>
      <c r="AG126" s="1">
        <f>AVERAGE(_2022___Atividade_física__sintomas_de_ansiedade_e_depressão_e_qualidade_de_vida_e[[#This Row],[a.	Quantas horas no total você gasta sentado durante um dia de semana? ]:[b.	Quantas horas no total você gasta sentado durante um dia de fim de semana?]])</f>
        <v>13</v>
      </c>
      <c r="AH126" s="1">
        <f>_2022___Atividade_física__sintomas_de_ansiedade_e_depressão_e_qualidade_de_vida_e[[#This Row],[AFV por semana]]+_2022___Atividade_física__sintomas_de_ansiedade_e_depressão_e_qualidade_de_vida_e[[#This Row],[Média AFM na semana]]</f>
        <v>595</v>
      </c>
      <c r="AI126">
        <v>1</v>
      </c>
      <c r="AJ126">
        <v>0</v>
      </c>
      <c r="AK126">
        <v>2</v>
      </c>
      <c r="AL126">
        <v>1</v>
      </c>
      <c r="AM126">
        <v>2</v>
      </c>
      <c r="AN126">
        <v>0</v>
      </c>
      <c r="AO126">
        <v>2</v>
      </c>
      <c r="AP126">
        <v>1</v>
      </c>
      <c r="AQ126">
        <v>1</v>
      </c>
      <c r="AR126">
        <v>2</v>
      </c>
      <c r="AS126">
        <v>1</v>
      </c>
      <c r="AT126">
        <v>0</v>
      </c>
      <c r="AU126">
        <v>0</v>
      </c>
      <c r="AV126">
        <v>2</v>
      </c>
      <c r="AW126">
        <v>0</v>
      </c>
      <c r="AX126">
        <v>2</v>
      </c>
      <c r="AY126">
        <v>1</v>
      </c>
      <c r="AZ126">
        <v>2</v>
      </c>
      <c r="BA126">
        <v>0</v>
      </c>
      <c r="BB126">
        <v>1</v>
      </c>
      <c r="BC126">
        <v>0</v>
      </c>
      <c r="BD12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126">
        <v>1</v>
      </c>
      <c r="BF126">
        <v>1</v>
      </c>
      <c r="BG126">
        <v>1</v>
      </c>
      <c r="BH126">
        <v>1</v>
      </c>
      <c r="BI126">
        <v>1</v>
      </c>
      <c r="BJ126">
        <v>1</v>
      </c>
      <c r="BK126">
        <v>1</v>
      </c>
      <c r="BL126">
        <v>1</v>
      </c>
      <c r="BM126">
        <v>0</v>
      </c>
      <c r="BN126">
        <v>1</v>
      </c>
      <c r="BO126">
        <v>1</v>
      </c>
      <c r="BP126">
        <v>1</v>
      </c>
      <c r="BQ126">
        <v>1</v>
      </c>
      <c r="BR126">
        <v>1</v>
      </c>
      <c r="BS126">
        <v>1</v>
      </c>
      <c r="BT126">
        <v>1</v>
      </c>
      <c r="BU126">
        <v>1</v>
      </c>
      <c r="BV126">
        <v>0</v>
      </c>
      <c r="BW126">
        <v>0</v>
      </c>
      <c r="BX126">
        <v>1</v>
      </c>
      <c r="BY126">
        <v>0</v>
      </c>
      <c r="BZ126">
        <v>0</v>
      </c>
      <c r="CA126">
        <v>1</v>
      </c>
      <c r="CB126" s="1">
        <f>SUM(BE126:BV126,_2022___Atividade_física__sintomas_de_ansiedade_e_depressão_e_qualidade_de_vida_e[[#This Row],[18 considerar essa]:[_20]])</f>
        <v>17</v>
      </c>
      <c r="CC126">
        <v>3</v>
      </c>
      <c r="CD126">
        <v>3</v>
      </c>
      <c r="CE126">
        <v>3</v>
      </c>
      <c r="CF126">
        <v>3</v>
      </c>
      <c r="CG126">
        <v>3</v>
      </c>
      <c r="CH126">
        <v>3</v>
      </c>
      <c r="CI126">
        <v>3</v>
      </c>
      <c r="CJ126">
        <v>2</v>
      </c>
      <c r="CK126">
        <v>3</v>
      </c>
      <c r="CL126">
        <v>3</v>
      </c>
      <c r="CM126">
        <v>3</v>
      </c>
      <c r="CN126">
        <v>3</v>
      </c>
      <c r="CO126">
        <v>2</v>
      </c>
      <c r="CP126">
        <v>1</v>
      </c>
      <c r="CQ126">
        <v>1</v>
      </c>
      <c r="CR126">
        <v>2</v>
      </c>
      <c r="CS126">
        <v>2</v>
      </c>
      <c r="CT126">
        <v>1</v>
      </c>
      <c r="CU126">
        <v>2</v>
      </c>
      <c r="CV126">
        <v>3</v>
      </c>
      <c r="CW126">
        <v>3</v>
      </c>
      <c r="CX126">
        <v>2</v>
      </c>
      <c r="CY126">
        <v>4</v>
      </c>
      <c r="CZ126">
        <v>3</v>
      </c>
      <c r="DA126">
        <v>5</v>
      </c>
      <c r="DB126">
        <v>4</v>
      </c>
      <c r="DC126">
        <v>2</v>
      </c>
      <c r="DD126">
        <v>4</v>
      </c>
      <c r="DE126">
        <v>3</v>
      </c>
      <c r="DF126">
        <v>4</v>
      </c>
      <c r="DG126">
        <v>3</v>
      </c>
      <c r="DH126">
        <v>3</v>
      </c>
      <c r="DI126">
        <v>3</v>
      </c>
      <c r="DJ126">
        <v>5</v>
      </c>
      <c r="DK126">
        <v>2</v>
      </c>
      <c r="DL126">
        <v>5</v>
      </c>
      <c r="DM126">
        <f>IF(CC126=1,5,IF(CC126=2,4.4,IF(CC126=3,3.4,IF(CC126=4,2,IF(CC126=5,1,IF(CC126&gt;5,"Inválido",0))))))</f>
        <v>3.4</v>
      </c>
      <c r="DN126">
        <f>IF(CD126&gt;5,"Inválido",CD126)</f>
        <v>3</v>
      </c>
      <c r="DO126" s="7">
        <f>IF(CE126&gt;3,"Inválido",CE126)</f>
        <v>3</v>
      </c>
      <c r="DP126" s="7">
        <f>IF(CF126&gt;3,"Inválido",CF126)</f>
        <v>3</v>
      </c>
      <c r="DQ126" s="6">
        <f>IF(CG126&gt;3,"Inválido",CG126)</f>
        <v>3</v>
      </c>
      <c r="DR126" s="6">
        <f>IF(CH126&gt;3,"Inválido",CH126)</f>
        <v>3</v>
      </c>
      <c r="DS126" s="6">
        <f>IF(CI126&gt;3,"Inválido",CI126)</f>
        <v>3</v>
      </c>
      <c r="DT126" s="6">
        <f>IF(CJ126&gt;3,"Inválido",CJ126)</f>
        <v>2</v>
      </c>
      <c r="DU126" s="6">
        <f>IF(CK126&gt;3,"Inválido",CK126)</f>
        <v>3</v>
      </c>
      <c r="DV126" s="6">
        <f>IF(CL126&gt;3,"Inválido",CL126)</f>
        <v>3</v>
      </c>
      <c r="DW126" s="6">
        <f>IF(CM126&gt;3,"Inválido",CM126)</f>
        <v>3</v>
      </c>
      <c r="DX126" s="6">
        <f>IF(CN126&gt;3,"Inválido",CN126)</f>
        <v>3</v>
      </c>
      <c r="DY126" s="8">
        <f>IF(CO126&gt;5, "INVALIDO",CO126)</f>
        <v>2</v>
      </c>
      <c r="DZ126" s="8">
        <f>IF(CP126&gt;5, "INVALIDO",CP126)</f>
        <v>1</v>
      </c>
      <c r="EA126" s="8">
        <f>IF(CQ126&gt;5, "INVALIDO",CQ126)</f>
        <v>1</v>
      </c>
      <c r="EB126" s="8">
        <f>IF(CR126&gt;5, "INVALIDO",CR126)</f>
        <v>2</v>
      </c>
      <c r="EC126" s="7">
        <f>IF(CR126&gt;5, "INVALIDO",CR126)</f>
        <v>2</v>
      </c>
      <c r="ED12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6">
        <f>IF(CC126=1,5,IF(CC126=2,4,IF(CC126=3,3,IF(CC126=4,2,IF(CC126=5,1,IF(CC126&gt;5,"Inválido",0))))))</f>
        <v>3</v>
      </c>
      <c r="EG126">
        <f>IF(CW126=1,6,IF(CW126=2,5.4,IF(CW126=3,4.2,IF(CW126=4,3.1,IF(CW126=5,2.2,IF(CW126=6,1,IF(CW126&gt;6,"Inválido",0)))))))</f>
        <v>4.2</v>
      </c>
      <c r="EH126">
        <f>IF(AND(CX126=1,CW126=1),6,IF(AND(CX126=1,CW126&lt;7),5,IF(AND(CX126&gt;1,CW126=1),"Inválido",IF(AND(CX126=2,CW126&lt;7),4,IF(AND(CX126=3,CW126&lt;7),3,IF(AND(CX126=4,CW126&lt;7),2,IF(AND(CX126=5,CW126&lt;7),1,0)))))))</f>
        <v>4</v>
      </c>
      <c r="EI126">
        <f>IF(CV126=1,6,IF(CV126=2,5,IF(CV126=3,3,IF(CV126=4,3,IF(CV126=5,2,IF(CV126=6,1,IF(CV126&gt;6,"iNVÁLIDO",0)))))))</f>
        <v>3</v>
      </c>
      <c r="EJ126" s="7">
        <f>IF(CZ126&gt;6,"Inválido",CZ126)</f>
        <v>3</v>
      </c>
      <c r="EK126" s="7">
        <f>IF(DA126&gt;6,"Inválido",DA126)</f>
        <v>5</v>
      </c>
      <c r="EL126">
        <f>IF(DB126=1,6,IF(DB126=2,5,IF(DB126=3,3,IF(DB126=4,3,IF(DB126=5,2,IF(DB126=6,1,IF(DB126&gt;6,"iNVÁLIDO",0)))))))</f>
        <v>3</v>
      </c>
      <c r="EM126">
        <f>IF(DC126=1,6,IF(DC126=2,5,IF(DC126=3,3,IF(DC126=4,3,IF(DC126=5,2,IF(DC126=6,1,IF(DC126&gt;6,"iNVÁLIDO",0)))))))</f>
        <v>5</v>
      </c>
      <c r="EN126" s="7">
        <f>IF(DD126&gt;6,"Inválido",DD126)</f>
        <v>4</v>
      </c>
      <c r="EO126">
        <f>IF(DE126&gt;6,"Inválido",DE126)</f>
        <v>3</v>
      </c>
      <c r="EP126">
        <f>IF(DF126=1,6,IF(DF126=2,5,IF(DF126=3,3,IF(DF126=4,3,IF(DF126=5,2,IF(DF126=6,1,IF(DF126&gt;6,"iNVÁLIDO",0)))))))</f>
        <v>3</v>
      </c>
      <c r="EQ126" s="7">
        <f>IF(DG126&gt;6,"Inválido",DG126)</f>
        <v>3</v>
      </c>
      <c r="ER126">
        <f>IF(DH126&gt;5,"Inválido",DH126)</f>
        <v>3</v>
      </c>
      <c r="ES126">
        <f>IF(DI126&gt;5,"Inválido",DI126)</f>
        <v>3</v>
      </c>
      <c r="ET126">
        <f>IF(DJ126=1,5,IF(DJ126=2,4,IF(DJ126=3,3,IF(DJ126=4,2,IF(DJ126=5,1,IF(DJ126&gt;5,"Inválido",0))))))</f>
        <v>1</v>
      </c>
      <c r="EU126">
        <f>IF(DK126&gt;5,"Inválido",DK126)</f>
        <v>2</v>
      </c>
      <c r="EV126">
        <f>IF(DL126=1,5,IF(DL126=2,4,IF(DL126=3,3,IF(DL126=4,2,IF(DL126=5,1,IF(DL126&gt;5,"Inválido",0))))))</f>
        <v>1</v>
      </c>
      <c r="EW126" s="7">
        <f>SUM(DO126,DP126,DQ126,DR126,DS126,DT126,DU126,DV126,DW126,DX126)</f>
        <v>29</v>
      </c>
      <c r="EX126" s="7">
        <f>(EW126-10)/20*100</f>
        <v>95</v>
      </c>
      <c r="EY126">
        <f>SUM(DY126,DZ126,EA126,EB126)</f>
        <v>6</v>
      </c>
      <c r="EZ126">
        <f>(_2022___Atividade_física__sintomas_de_ansiedade_e_depressão_e_qualidade_de_vida_e[[#This Row],[Aspecto físico]]-4)/4*100</f>
        <v>50</v>
      </c>
      <c r="FA126">
        <f>SUM(EG126,EH126)</f>
        <v>8.1999999999999993</v>
      </c>
      <c r="FB126">
        <f>(FA126-2)/10*100</f>
        <v>61.999999999999986</v>
      </c>
      <c r="FC126">
        <f>SUM(DM126,ES126,ET126,EU126,EV126)</f>
        <v>10.4</v>
      </c>
      <c r="FD126" s="7">
        <f>(FC126-5)/20*100</f>
        <v>27</v>
      </c>
      <c r="FE126">
        <f>SUM(EI126,EM126,EO126,EQ126)</f>
        <v>14</v>
      </c>
      <c r="FF126" s="7">
        <f>(FE126-4)/20*100</f>
        <v>50</v>
      </c>
      <c r="FG126">
        <f>SUM(EF126,ER126)</f>
        <v>6</v>
      </c>
      <c r="FH126">
        <f>(FG126-2)/8*100</f>
        <v>50</v>
      </c>
      <c r="FI126">
        <f>SUM(EC126,ED126,EE126)</f>
        <v>5</v>
      </c>
      <c r="FJ126" s="7">
        <f>(FI126-3)/3*100</f>
        <v>66.666666666666657</v>
      </c>
      <c r="FK126">
        <f>SUM(EJ126,EK126,EL126,EN126,EP126)</f>
        <v>18</v>
      </c>
      <c r="FL126">
        <f>(FK126-5)/25*100</f>
        <v>52</v>
      </c>
      <c r="FM126">
        <f t="shared" si="3"/>
        <v>3</v>
      </c>
      <c r="FN126" s="7">
        <f t="shared" si="4"/>
        <v>58.5</v>
      </c>
      <c r="FO126" s="7">
        <f t="shared" si="5"/>
        <v>54.666666666666664</v>
      </c>
    </row>
    <row r="127" spans="1:171" ht="15" thickBot="1" x14ac:dyDescent="0.35">
      <c r="A127" t="s">
        <v>229</v>
      </c>
      <c r="B127" t="s">
        <v>230</v>
      </c>
      <c r="C127" t="s">
        <v>68</v>
      </c>
      <c r="D127" s="5">
        <v>30231</v>
      </c>
      <c r="E127" s="5">
        <v>44682</v>
      </c>
      <c r="F127" s="1">
        <f>DATEDIF(D126,E126,"Y")</f>
        <v>30</v>
      </c>
      <c r="G127">
        <v>2</v>
      </c>
      <c r="H127">
        <v>2</v>
      </c>
      <c r="I127" t="s">
        <v>74</v>
      </c>
      <c r="J127">
        <v>6</v>
      </c>
      <c r="K127">
        <v>2</v>
      </c>
      <c r="L127" t="s">
        <v>231</v>
      </c>
      <c r="M127" s="1">
        <v>2</v>
      </c>
      <c r="N127">
        <v>2</v>
      </c>
      <c r="O127">
        <v>1</v>
      </c>
      <c r="P127">
        <v>1</v>
      </c>
      <c r="Q127" s="16">
        <v>2</v>
      </c>
      <c r="R127">
        <v>2</v>
      </c>
      <c r="S127">
        <v>1</v>
      </c>
      <c r="T127">
        <v>1</v>
      </c>
      <c r="U127" t="s">
        <v>115</v>
      </c>
      <c r="V127">
        <v>7</v>
      </c>
      <c r="W127">
        <v>49</v>
      </c>
      <c r="X12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127">
        <v>4</v>
      </c>
      <c r="Z127">
        <v>0</v>
      </c>
      <c r="AA12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27">
        <v>4</v>
      </c>
      <c r="AC127">
        <v>0</v>
      </c>
      <c r="AD12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7">
        <v>3</v>
      </c>
      <c r="AF127">
        <v>3</v>
      </c>
      <c r="AG127" s="1">
        <f>AVERAGE(_2022___Atividade_física__sintomas_de_ansiedade_e_depressão_e_qualidade_de_vida_e[[#This Row],[a.	Quantas horas no total você gasta sentado durante um dia de semana? ]:[b.	Quantas horas no total você gasta sentado durante um dia de fim de semana?]])</f>
        <v>3</v>
      </c>
      <c r="AH127" s="1">
        <f>_2022___Atividade_física__sintomas_de_ansiedade_e_depressão_e_qualidade_de_vida_e[[#This Row],[AFV por semana]]+_2022___Atividade_física__sintomas_de_ansiedade_e_depressão_e_qualidade_de_vida_e[[#This Row],[Média AFM na semana]]</f>
        <v>0</v>
      </c>
      <c r="AI127">
        <v>2</v>
      </c>
      <c r="AJ127">
        <v>1</v>
      </c>
      <c r="AK127">
        <v>1</v>
      </c>
      <c r="AL127">
        <v>2</v>
      </c>
      <c r="AM127">
        <v>3</v>
      </c>
      <c r="AN127">
        <v>1</v>
      </c>
      <c r="AO127">
        <v>2</v>
      </c>
      <c r="AP127">
        <v>0</v>
      </c>
      <c r="AQ127">
        <v>0</v>
      </c>
      <c r="AR127">
        <v>1</v>
      </c>
      <c r="AS127">
        <v>2</v>
      </c>
      <c r="AT127">
        <v>1</v>
      </c>
      <c r="AU127">
        <v>1</v>
      </c>
      <c r="AV127">
        <v>1</v>
      </c>
      <c r="AW127">
        <v>2</v>
      </c>
      <c r="AX127">
        <v>3</v>
      </c>
      <c r="AY127">
        <v>2</v>
      </c>
      <c r="AZ127">
        <v>2</v>
      </c>
      <c r="BA127">
        <v>2</v>
      </c>
      <c r="BB127">
        <v>1</v>
      </c>
      <c r="BC127">
        <v>2</v>
      </c>
      <c r="BD12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127">
        <v>1</v>
      </c>
      <c r="BF127">
        <v>0</v>
      </c>
      <c r="BG127">
        <v>0</v>
      </c>
      <c r="BH127">
        <v>1</v>
      </c>
      <c r="BI127">
        <v>0</v>
      </c>
      <c r="BJ127">
        <v>0</v>
      </c>
      <c r="BK127">
        <v>1</v>
      </c>
      <c r="BL127">
        <v>1</v>
      </c>
      <c r="BM127">
        <v>0</v>
      </c>
      <c r="BN127">
        <v>1</v>
      </c>
      <c r="BO127">
        <v>1</v>
      </c>
      <c r="BP127">
        <v>1</v>
      </c>
      <c r="BQ127">
        <v>2</v>
      </c>
      <c r="BR127">
        <v>2</v>
      </c>
      <c r="BS127">
        <v>1</v>
      </c>
      <c r="BT127">
        <v>0</v>
      </c>
      <c r="BU127">
        <v>1</v>
      </c>
      <c r="BV127">
        <v>1</v>
      </c>
      <c r="BW127">
        <v>2</v>
      </c>
      <c r="BX127">
        <v>2</v>
      </c>
      <c r="BY127">
        <f>_2022___Atividade_física__sintomas_de_ansiedade_e_depressão_e_qualidade_de_vida_e[[#This Row],[_18]]</f>
        <v>2</v>
      </c>
      <c r="BZ127">
        <v>1</v>
      </c>
      <c r="CA127">
        <v>1</v>
      </c>
      <c r="CB127" s="1">
        <f>SUM(BE127:BV127,_2022___Atividade_física__sintomas_de_ansiedade_e_depressão_e_qualidade_de_vida_e[[#This Row],[18 considerar essa]:[_20]])</f>
        <v>18</v>
      </c>
      <c r="CC127">
        <v>3</v>
      </c>
      <c r="CD127">
        <v>4</v>
      </c>
      <c r="CE127">
        <v>3</v>
      </c>
      <c r="CF127">
        <v>3</v>
      </c>
      <c r="CG127">
        <v>3</v>
      </c>
      <c r="CH127">
        <v>3</v>
      </c>
      <c r="CI127">
        <v>3</v>
      </c>
      <c r="CJ127">
        <v>3</v>
      </c>
      <c r="CK127">
        <v>3</v>
      </c>
      <c r="CL127">
        <v>3</v>
      </c>
      <c r="CM127">
        <v>3</v>
      </c>
      <c r="CN127">
        <v>3</v>
      </c>
      <c r="CO127">
        <v>1</v>
      </c>
      <c r="CP127">
        <v>1</v>
      </c>
      <c r="CQ127">
        <v>1</v>
      </c>
      <c r="CR127">
        <v>1</v>
      </c>
      <c r="CS127">
        <v>1</v>
      </c>
      <c r="CT127">
        <v>1</v>
      </c>
      <c r="CU127">
        <v>1</v>
      </c>
      <c r="CV127">
        <v>3</v>
      </c>
      <c r="CW127">
        <v>2</v>
      </c>
      <c r="CX127">
        <v>3</v>
      </c>
      <c r="CY127">
        <v>3</v>
      </c>
      <c r="CZ127">
        <v>5</v>
      </c>
      <c r="DA127">
        <v>5</v>
      </c>
      <c r="DB127">
        <v>4</v>
      </c>
      <c r="DC127">
        <v>4</v>
      </c>
      <c r="DD127">
        <v>5</v>
      </c>
      <c r="DE127">
        <v>5</v>
      </c>
      <c r="DF127">
        <v>3</v>
      </c>
      <c r="DG127">
        <v>3</v>
      </c>
      <c r="DH127">
        <v>3</v>
      </c>
      <c r="DI127">
        <v>4</v>
      </c>
      <c r="DJ127">
        <v>2</v>
      </c>
      <c r="DK127">
        <v>5</v>
      </c>
      <c r="DL127">
        <v>2</v>
      </c>
      <c r="DM127">
        <f>IF(CC127=1,5,IF(CC127=2,4.4,IF(CC127=3,3.4,IF(CC127=4,2,IF(CC127=5,1,IF(CC127&gt;5,"Inválido",0))))))</f>
        <v>3.4</v>
      </c>
      <c r="DN127">
        <f>IF(CD127&gt;5,"Inválido",CD127)</f>
        <v>4</v>
      </c>
      <c r="DO127" s="7">
        <f>IF(CE127&gt;3,"Inválido",CE127)</f>
        <v>3</v>
      </c>
      <c r="DP127" s="7">
        <f>IF(CF127&gt;3,"Inválido",CF127)</f>
        <v>3</v>
      </c>
      <c r="DQ127" s="6">
        <f>IF(CG127&gt;3,"Inválido",CG127)</f>
        <v>3</v>
      </c>
      <c r="DR127" s="6">
        <f>IF(CH127&gt;3,"Inválido",CH127)</f>
        <v>3</v>
      </c>
      <c r="DS127" s="6">
        <f>IF(CI127&gt;3,"Inválido",CI127)</f>
        <v>3</v>
      </c>
      <c r="DT127" s="6">
        <f>IF(CJ127&gt;3,"Inválido",CJ127)</f>
        <v>3</v>
      </c>
      <c r="DU127" s="6">
        <f>IF(CK127&gt;3,"Inválido",CK127)</f>
        <v>3</v>
      </c>
      <c r="DV127" s="6">
        <f>IF(CL127&gt;3,"Inválido",CL127)</f>
        <v>3</v>
      </c>
      <c r="DW127" s="6">
        <f>IF(CM127&gt;3,"Inválido",CM127)</f>
        <v>3</v>
      </c>
      <c r="DX127" s="6">
        <f>IF(CN127&gt;3,"Inválido",CN127)</f>
        <v>3</v>
      </c>
      <c r="DY127" s="8">
        <f>IF(CO127&gt;5, "INVALIDO",CO127)</f>
        <v>1</v>
      </c>
      <c r="DZ127" s="8">
        <f>IF(CP127&gt;5, "INVALIDO",CP127)</f>
        <v>1</v>
      </c>
      <c r="EA127" s="8">
        <f>IF(CQ127&gt;5, "INVALIDO",CQ127)</f>
        <v>1</v>
      </c>
      <c r="EB127" s="8">
        <f>IF(CR127&gt;5, "INVALIDO",CR127)</f>
        <v>1</v>
      </c>
      <c r="EC127" s="7">
        <f>IF(CR127&gt;5, "INVALIDO",CR127)</f>
        <v>1</v>
      </c>
      <c r="ED12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27">
        <f>IF(CC127=1,5,IF(CC127=2,4,IF(CC127=3,3,IF(CC127=4,2,IF(CC127=5,1,IF(CC127&gt;5,"Inválido",0))))))</f>
        <v>3</v>
      </c>
      <c r="EG127">
        <f>IF(CW127=1,6,IF(CW127=2,5.4,IF(CW127=3,4.2,IF(CW127=4,3.1,IF(CW127=5,2.2,IF(CW127=6,1,IF(CW127&gt;6,"Inválido",0)))))))</f>
        <v>5.4</v>
      </c>
      <c r="EH127">
        <f>IF(AND(CX127=1,CW127=1),6,IF(AND(CX127=1,CW127&lt;7),5,IF(AND(CX127&gt;1,CW127=1),"Inválido",IF(AND(CX127=2,CW127&lt;7),4,IF(AND(CX127=3,CW127&lt;7),3,IF(AND(CX127=4,CW127&lt;7),2,IF(AND(CX127=5,CW127&lt;7),1,0)))))))</f>
        <v>3</v>
      </c>
      <c r="EI127">
        <f>IF(CV127=1,6,IF(CV127=2,5,IF(CV127=3,3,IF(CV127=4,3,IF(CV127=5,2,IF(CV127=6,1,IF(CV127&gt;6,"iNVÁLIDO",0)))))))</f>
        <v>3</v>
      </c>
      <c r="EJ127" s="7">
        <f>IF(CZ127&gt;6,"Inválido",CZ127)</f>
        <v>5</v>
      </c>
      <c r="EK127" s="7">
        <f>IF(DA127&gt;6,"Inválido",DA127)</f>
        <v>5</v>
      </c>
      <c r="EL127">
        <f>IF(DB127=1,6,IF(DB127=2,5,IF(DB127=3,3,IF(DB127=4,3,IF(DB127=5,2,IF(DB127=6,1,IF(DB127&gt;6,"iNVÁLIDO",0)))))))</f>
        <v>3</v>
      </c>
      <c r="EM127">
        <f>IF(DC127=1,6,IF(DC127=2,5,IF(DC127=3,3,IF(DC127=4,3,IF(DC127=5,2,IF(DC127=6,1,IF(DC127&gt;6,"iNVÁLIDO",0)))))))</f>
        <v>3</v>
      </c>
      <c r="EN127" s="7">
        <f>IF(DD127&gt;6,"Inválido",DD127)</f>
        <v>5</v>
      </c>
      <c r="EO127">
        <f>IF(DE127&gt;6,"Inválido",DE127)</f>
        <v>5</v>
      </c>
      <c r="EP127">
        <f>IF(DF127=1,6,IF(DF127=2,5,IF(DF127=3,3,IF(DF127=4,3,IF(DF127=5,2,IF(DF127=6,1,IF(DF127&gt;6,"iNVÁLIDO",0)))))))</f>
        <v>3</v>
      </c>
      <c r="EQ127" s="7">
        <f>IF(DG127&gt;6,"Inválido",DG127)</f>
        <v>3</v>
      </c>
      <c r="ER127">
        <f>IF(DH127&gt;5,"Inválido",DH127)</f>
        <v>3</v>
      </c>
      <c r="ES127">
        <f>IF(DI127&gt;5,"Inválido",DI127)</f>
        <v>4</v>
      </c>
      <c r="ET127">
        <f>IF(DJ127=1,5,IF(DJ127=2,4,IF(DJ127=3,3,IF(DJ127=4,2,IF(DJ127=5,1,IF(DJ127&gt;5,"Inválido",0))))))</f>
        <v>4</v>
      </c>
      <c r="EU127">
        <f>IF(DK127&gt;5,"Inválido",DK127)</f>
        <v>5</v>
      </c>
      <c r="EV127">
        <f>IF(DL127=1,5,IF(DL127=2,4,IF(DL127=3,3,IF(DL127=4,2,IF(DL127=5,1,IF(DL127&gt;5,"Inválido",0))))))</f>
        <v>4</v>
      </c>
      <c r="EW127" s="7">
        <f>SUM(DO127,DP127,DQ127,DR127,DS127,DT127,DU127,DV127,DW127,DX127)</f>
        <v>30</v>
      </c>
      <c r="EX127" s="7">
        <f>(EW127-10)/20*100</f>
        <v>100</v>
      </c>
      <c r="EY127">
        <f>SUM(DY127,DZ127,EA127,EB127)</f>
        <v>4</v>
      </c>
      <c r="EZ127">
        <f>(_2022___Atividade_física__sintomas_de_ansiedade_e_depressão_e_qualidade_de_vida_e[[#This Row],[Aspecto físico]]-4)/4*100</f>
        <v>0</v>
      </c>
      <c r="FA127">
        <f>SUM(EG127,EH127)</f>
        <v>8.4</v>
      </c>
      <c r="FB127">
        <f>(FA127-2)/10*100</f>
        <v>64</v>
      </c>
      <c r="FC127">
        <f>SUM(DM127,ES127,ET127,EU127,EV127)</f>
        <v>20.399999999999999</v>
      </c>
      <c r="FD127" s="7">
        <f>(FC127-5)/20*100</f>
        <v>76.999999999999986</v>
      </c>
      <c r="FE127">
        <f>SUM(EI127,EM127,EO127,EQ127)</f>
        <v>14</v>
      </c>
      <c r="FF127" s="7">
        <f>(FE127-4)/20*100</f>
        <v>50</v>
      </c>
      <c r="FG127">
        <f>SUM(EF127,ER127)</f>
        <v>6</v>
      </c>
      <c r="FH127">
        <f>(FG127-2)/8*100</f>
        <v>50</v>
      </c>
      <c r="FI127">
        <f>SUM(EC127,ED127,EE127)</f>
        <v>3</v>
      </c>
      <c r="FJ127" s="7">
        <f>(FI127-3)/3*100</f>
        <v>0</v>
      </c>
      <c r="FK127">
        <f>SUM(EJ127,EK127,EL127,EN127,EP127)</f>
        <v>21</v>
      </c>
      <c r="FL127">
        <f>(FK127-5)/25*100</f>
        <v>64</v>
      </c>
      <c r="FM127">
        <f t="shared" si="3"/>
        <v>4</v>
      </c>
      <c r="FN127" s="7">
        <f t="shared" si="4"/>
        <v>60.25</v>
      </c>
      <c r="FO127" s="7">
        <f t="shared" si="5"/>
        <v>41</v>
      </c>
    </row>
    <row r="128" spans="1:171" ht="15" thickBot="1" x14ac:dyDescent="0.35">
      <c r="A128" t="s">
        <v>232</v>
      </c>
      <c r="B128" t="s">
        <v>233</v>
      </c>
      <c r="C128" t="s">
        <v>68</v>
      </c>
      <c r="D128" s="5">
        <v>27630</v>
      </c>
      <c r="E128" s="5">
        <v>44682</v>
      </c>
      <c r="F128" s="1">
        <f>DATEDIF(D127,E127,"Y")</f>
        <v>39</v>
      </c>
      <c r="G128">
        <v>1</v>
      </c>
      <c r="H128">
        <v>1</v>
      </c>
      <c r="I128" t="s">
        <v>150</v>
      </c>
      <c r="J128">
        <v>9</v>
      </c>
      <c r="K128">
        <v>2</v>
      </c>
      <c r="L128" t="s">
        <v>100</v>
      </c>
      <c r="M128" s="1">
        <v>1</v>
      </c>
      <c r="N128">
        <v>1</v>
      </c>
      <c r="O128">
        <v>1</v>
      </c>
      <c r="P128">
        <v>1</v>
      </c>
      <c r="Q128" s="16">
        <v>2</v>
      </c>
      <c r="R128">
        <v>2</v>
      </c>
      <c r="S128">
        <v>2</v>
      </c>
      <c r="T128">
        <v>2</v>
      </c>
      <c r="U128" t="s">
        <v>86</v>
      </c>
      <c r="V128">
        <v>0</v>
      </c>
      <c r="W128">
        <v>0</v>
      </c>
      <c r="X12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28">
        <v>0</v>
      </c>
      <c r="Z128">
        <v>0</v>
      </c>
      <c r="AA12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28">
        <v>0</v>
      </c>
      <c r="AC128">
        <v>0</v>
      </c>
      <c r="AD12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8">
        <v>8</v>
      </c>
      <c r="AF128">
        <v>10</v>
      </c>
      <c r="AG128" s="1">
        <f>AVERAGE(_2022___Atividade_física__sintomas_de_ansiedade_e_depressão_e_qualidade_de_vida_e[[#This Row],[a.	Quantas horas no total você gasta sentado durante um dia de semana? ]:[b.	Quantas horas no total você gasta sentado durante um dia de fim de semana?]])</f>
        <v>9</v>
      </c>
      <c r="AH128" s="1">
        <f>_2022___Atividade_física__sintomas_de_ansiedade_e_depressão_e_qualidade_de_vida_e[[#This Row],[AFV por semana]]+_2022___Atividade_física__sintomas_de_ansiedade_e_depressão_e_qualidade_de_vida_e[[#This Row],[Média AFM na semana]]</f>
        <v>0</v>
      </c>
      <c r="AI128">
        <v>1</v>
      </c>
      <c r="AJ128">
        <v>1</v>
      </c>
      <c r="AK128">
        <v>1</v>
      </c>
      <c r="AL128">
        <v>0</v>
      </c>
      <c r="AM128">
        <v>1</v>
      </c>
      <c r="AN128">
        <v>0</v>
      </c>
      <c r="AO128">
        <v>1</v>
      </c>
      <c r="AP128">
        <v>1</v>
      </c>
      <c r="AQ128">
        <v>0</v>
      </c>
      <c r="AR128">
        <v>1</v>
      </c>
      <c r="AS128">
        <v>0</v>
      </c>
      <c r="AT128">
        <v>0</v>
      </c>
      <c r="AU128">
        <v>0</v>
      </c>
      <c r="AV128">
        <v>0</v>
      </c>
      <c r="AW128">
        <v>0</v>
      </c>
      <c r="AX128">
        <v>0</v>
      </c>
      <c r="AY128">
        <v>0</v>
      </c>
      <c r="AZ128">
        <v>1</v>
      </c>
      <c r="BA128">
        <v>0</v>
      </c>
      <c r="BB128">
        <v>0</v>
      </c>
      <c r="BC128">
        <v>0</v>
      </c>
      <c r="BD12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128">
        <v>1</v>
      </c>
      <c r="BF128">
        <v>1</v>
      </c>
      <c r="BG128">
        <v>1</v>
      </c>
      <c r="BH128">
        <v>1</v>
      </c>
      <c r="BI128">
        <v>0</v>
      </c>
      <c r="BJ128">
        <v>0</v>
      </c>
      <c r="BK128">
        <v>0</v>
      </c>
      <c r="BL128">
        <v>1</v>
      </c>
      <c r="BM128">
        <v>0</v>
      </c>
      <c r="BN128">
        <v>0</v>
      </c>
      <c r="BO128">
        <v>0</v>
      </c>
      <c r="BP128">
        <v>1</v>
      </c>
      <c r="BQ128">
        <v>1</v>
      </c>
      <c r="BR128">
        <v>1</v>
      </c>
      <c r="BS128">
        <v>0</v>
      </c>
      <c r="BT128">
        <v>1</v>
      </c>
      <c r="BU128">
        <v>1</v>
      </c>
      <c r="BV128">
        <v>0</v>
      </c>
      <c r="BW128">
        <v>0</v>
      </c>
      <c r="BX128">
        <v>2</v>
      </c>
      <c r="BY128">
        <f>_2022___Atividade_física__sintomas_de_ansiedade_e_depressão_e_qualidade_de_vida_e[[#This Row],[_18]]</f>
        <v>0</v>
      </c>
      <c r="BZ128">
        <v>1</v>
      </c>
      <c r="CA128">
        <v>1</v>
      </c>
      <c r="CB128" s="1">
        <f>SUM(BE128:BV128,_2022___Atividade_física__sintomas_de_ansiedade_e_depressão_e_qualidade_de_vida_e[[#This Row],[18 considerar essa]:[_20]])</f>
        <v>12</v>
      </c>
      <c r="CC128">
        <v>3</v>
      </c>
      <c r="CD128">
        <v>1</v>
      </c>
      <c r="CE128">
        <v>1</v>
      </c>
      <c r="CF128">
        <v>2</v>
      </c>
      <c r="CG128">
        <v>2</v>
      </c>
      <c r="CH128">
        <v>3</v>
      </c>
      <c r="CI128">
        <v>3</v>
      </c>
      <c r="CJ128">
        <v>2</v>
      </c>
      <c r="CK128">
        <v>2</v>
      </c>
      <c r="CL128">
        <v>2</v>
      </c>
      <c r="CM128">
        <v>2</v>
      </c>
      <c r="CN128">
        <v>3</v>
      </c>
      <c r="CO128">
        <v>1</v>
      </c>
      <c r="CP128">
        <v>1</v>
      </c>
      <c r="CQ128">
        <v>1</v>
      </c>
      <c r="CR128">
        <v>2</v>
      </c>
      <c r="CS128">
        <v>1</v>
      </c>
      <c r="CT128">
        <v>1</v>
      </c>
      <c r="CU128">
        <v>1</v>
      </c>
      <c r="CV128">
        <v>2</v>
      </c>
      <c r="CW128">
        <v>3</v>
      </c>
      <c r="CX128">
        <v>3</v>
      </c>
      <c r="CY128">
        <v>3</v>
      </c>
      <c r="CZ128">
        <v>2</v>
      </c>
      <c r="DA128">
        <v>3</v>
      </c>
      <c r="DB128">
        <v>4</v>
      </c>
      <c r="DC128">
        <v>1</v>
      </c>
      <c r="DD128">
        <v>1</v>
      </c>
      <c r="DE128">
        <v>1</v>
      </c>
      <c r="DF128">
        <v>4</v>
      </c>
      <c r="DG128">
        <v>1</v>
      </c>
      <c r="DH128">
        <v>1</v>
      </c>
      <c r="DI128">
        <v>3</v>
      </c>
      <c r="DJ128">
        <v>2</v>
      </c>
      <c r="DK128">
        <v>5</v>
      </c>
      <c r="DL128">
        <v>1</v>
      </c>
      <c r="DM128">
        <f>IF(CC128=1,5,IF(CC128=2,4.4,IF(CC128=3,3.4,IF(CC128=4,2,IF(CC128=5,1,IF(CC128&gt;5,"Inválido",0))))))</f>
        <v>3.4</v>
      </c>
      <c r="DN128">
        <f>IF(CD128&gt;5,"Inválido",CD128)</f>
        <v>1</v>
      </c>
      <c r="DO128" s="7">
        <f>IF(CE128&gt;3,"Inválido",CE128)</f>
        <v>1</v>
      </c>
      <c r="DP128" s="7">
        <f>IF(CF128&gt;3,"Inválido",CF128)</f>
        <v>2</v>
      </c>
      <c r="DQ128" s="6">
        <f>IF(CG128&gt;3,"Inválido",CG128)</f>
        <v>2</v>
      </c>
      <c r="DR128" s="6">
        <f>IF(CH128&gt;3,"Inválido",CH128)</f>
        <v>3</v>
      </c>
      <c r="DS128" s="6">
        <f>IF(CI128&gt;3,"Inválido",CI128)</f>
        <v>3</v>
      </c>
      <c r="DT128" s="6">
        <f>IF(CJ128&gt;3,"Inválido",CJ128)</f>
        <v>2</v>
      </c>
      <c r="DU128" s="6">
        <f>IF(CK128&gt;3,"Inválido",CK128)</f>
        <v>2</v>
      </c>
      <c r="DV128" s="6">
        <f>IF(CL128&gt;3,"Inválido",CL128)</f>
        <v>2</v>
      </c>
      <c r="DW128" s="6">
        <f>IF(CM128&gt;3,"Inválido",CM128)</f>
        <v>2</v>
      </c>
      <c r="DX128" s="6">
        <f>IF(CN128&gt;3,"Inválido",CN128)</f>
        <v>3</v>
      </c>
      <c r="DY128" s="8">
        <f>IF(CO128&gt;5, "INVALIDO",CO128)</f>
        <v>1</v>
      </c>
      <c r="DZ128" s="8">
        <f>IF(CP128&gt;5, "INVALIDO",CP128)</f>
        <v>1</v>
      </c>
      <c r="EA128" s="8">
        <f>IF(CQ128&gt;5, "INVALIDO",CQ128)</f>
        <v>1</v>
      </c>
      <c r="EB128" s="8">
        <f>IF(CR128&gt;5, "INVALIDO",CR128)</f>
        <v>2</v>
      </c>
      <c r="EC128" s="7">
        <f>IF(CR128&gt;5, "INVALIDO",CR128)</f>
        <v>2</v>
      </c>
      <c r="ED12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28">
        <f>IF(CC128=1,5,IF(CC128=2,4,IF(CC128=3,3,IF(CC128=4,2,IF(CC128=5,1,IF(CC128&gt;5,"Inválido",0))))))</f>
        <v>3</v>
      </c>
      <c r="EG128">
        <f>IF(CW128=1,6,IF(CW128=2,5.4,IF(CW128=3,4.2,IF(CW128=4,3.1,IF(CW128=5,2.2,IF(CW128=6,1,IF(CW128&gt;6,"Inválido",0)))))))</f>
        <v>4.2</v>
      </c>
      <c r="EH128">
        <f>IF(AND(CX128=1,CW128=1),6,IF(AND(CX128=1,CW128&lt;7),5,IF(AND(CX128&gt;1,CW128=1),"Inválido",IF(AND(CX128=2,CW128&lt;7),4,IF(AND(CX128=3,CW128&lt;7),3,IF(AND(CX128=4,CW128&lt;7),2,IF(AND(CX128=5,CW128&lt;7),1,0)))))))</f>
        <v>3</v>
      </c>
      <c r="EI128">
        <f>IF(CV128=1,6,IF(CV128=2,5,IF(CV128=3,3,IF(CV128=4,3,IF(CV128=5,2,IF(CV128=6,1,IF(CV128&gt;6,"iNVÁLIDO",0)))))))</f>
        <v>5</v>
      </c>
      <c r="EJ128" s="7">
        <f>IF(CZ128&gt;6,"Inválido",CZ128)</f>
        <v>2</v>
      </c>
      <c r="EK128" s="7">
        <f>IF(DA128&gt;6,"Inválido",DA128)</f>
        <v>3</v>
      </c>
      <c r="EL128">
        <f>IF(DB128=1,6,IF(DB128=2,5,IF(DB128=3,3,IF(DB128=4,3,IF(DB128=5,2,IF(DB128=6,1,IF(DB128&gt;6,"iNVÁLIDO",0)))))))</f>
        <v>3</v>
      </c>
      <c r="EM128">
        <f>IF(DC128=1,6,IF(DC128=2,5,IF(DC128=3,3,IF(DC128=4,3,IF(DC128=5,2,IF(DC128=6,1,IF(DC128&gt;6,"iNVÁLIDO",0)))))))</f>
        <v>6</v>
      </c>
      <c r="EN128" s="7">
        <f>IF(DD128&gt;6,"Inválido",DD128)</f>
        <v>1</v>
      </c>
      <c r="EO128">
        <f>IF(DE128&gt;6,"Inválido",DE128)</f>
        <v>1</v>
      </c>
      <c r="EP128">
        <f>IF(DF128=1,6,IF(DF128=2,5,IF(DF128=3,3,IF(DF128=4,3,IF(DF128=5,2,IF(DF128=6,1,IF(DF128&gt;6,"iNVÁLIDO",0)))))))</f>
        <v>3</v>
      </c>
      <c r="EQ128" s="7">
        <f>IF(DG128&gt;6,"Inválido",DG128)</f>
        <v>1</v>
      </c>
      <c r="ER128">
        <f>IF(DH128&gt;5,"Inválido",DH128)</f>
        <v>1</v>
      </c>
      <c r="ES128">
        <f>IF(DI128&gt;5,"Inválido",DI128)</f>
        <v>3</v>
      </c>
      <c r="ET128">
        <f>IF(DJ128=1,5,IF(DJ128=2,4,IF(DJ128=3,3,IF(DJ128=4,2,IF(DJ128=5,1,IF(DJ128&gt;5,"Inválido",0))))))</f>
        <v>4</v>
      </c>
      <c r="EU128">
        <f>IF(DK128&gt;5,"Inválido",DK128)</f>
        <v>5</v>
      </c>
      <c r="EV128">
        <f>IF(DL128=1,5,IF(DL128=2,4,IF(DL128=3,3,IF(DL128=4,2,IF(DL128=5,1,IF(DL128&gt;5,"Inválido",0))))))</f>
        <v>5</v>
      </c>
      <c r="EW128" s="7">
        <f>SUM(DO128,DP128,DQ128,DR128,DS128,DT128,DU128,DV128,DW128,DX128)</f>
        <v>22</v>
      </c>
      <c r="EX128" s="7">
        <f>(EW128-10)/20*100</f>
        <v>60</v>
      </c>
      <c r="EY128">
        <f>SUM(DY128,DZ128,EA128,EB128)</f>
        <v>5</v>
      </c>
      <c r="EZ128">
        <f>(_2022___Atividade_física__sintomas_de_ansiedade_e_depressão_e_qualidade_de_vida_e[[#This Row],[Aspecto físico]]-4)/4*100</f>
        <v>25</v>
      </c>
      <c r="FA128">
        <f>SUM(EG128,EH128)</f>
        <v>7.2</v>
      </c>
      <c r="FB128">
        <f>(FA128-2)/10*100</f>
        <v>52</v>
      </c>
      <c r="FC128">
        <f>SUM(DM128,ES128,ET128,EU128,EV128)</f>
        <v>20.399999999999999</v>
      </c>
      <c r="FD128" s="7">
        <f>(FC128-5)/20*100</f>
        <v>76.999999999999986</v>
      </c>
      <c r="FE128">
        <f>SUM(EI128,EM128,EO128,EQ128)</f>
        <v>13</v>
      </c>
      <c r="FF128" s="7">
        <f>(FE128-4)/20*100</f>
        <v>45</v>
      </c>
      <c r="FG128">
        <f>SUM(EF128,ER128)</f>
        <v>4</v>
      </c>
      <c r="FH128">
        <f>(FG128-2)/8*100</f>
        <v>25</v>
      </c>
      <c r="FI128">
        <f>SUM(EC128,ED128,EE128)</f>
        <v>4</v>
      </c>
      <c r="FJ128" s="7">
        <f>(FI128-3)/3*100</f>
        <v>33.333333333333329</v>
      </c>
      <c r="FK128">
        <f>SUM(EJ128,EK128,EL128,EN128,EP128)</f>
        <v>12</v>
      </c>
      <c r="FL128">
        <f>(FK128-5)/25*100</f>
        <v>28.000000000000004</v>
      </c>
      <c r="FM128">
        <f t="shared" si="3"/>
        <v>1</v>
      </c>
      <c r="FN128" s="7">
        <f t="shared" si="4"/>
        <v>53.5</v>
      </c>
      <c r="FO128" s="7">
        <f t="shared" si="5"/>
        <v>32.833333333333336</v>
      </c>
    </row>
    <row r="129" spans="1:171" ht="15" thickBot="1" x14ac:dyDescent="0.35">
      <c r="A129" t="s">
        <v>234</v>
      </c>
      <c r="B129" t="s">
        <v>235</v>
      </c>
      <c r="C129" t="s">
        <v>68</v>
      </c>
      <c r="D129" s="5">
        <v>33435</v>
      </c>
      <c r="E129" s="5">
        <v>44682</v>
      </c>
      <c r="F129" s="1">
        <f>DATEDIF(D128,E128,"Y")</f>
        <v>46</v>
      </c>
      <c r="G129">
        <v>2</v>
      </c>
      <c r="H129">
        <v>1</v>
      </c>
      <c r="I129" t="s">
        <v>219</v>
      </c>
      <c r="J129">
        <v>8</v>
      </c>
      <c r="K129">
        <v>1</v>
      </c>
      <c r="L129" t="s">
        <v>100</v>
      </c>
      <c r="M129" s="1">
        <v>1</v>
      </c>
      <c r="N129">
        <v>1</v>
      </c>
      <c r="O129">
        <v>2</v>
      </c>
      <c r="P129">
        <v>1</v>
      </c>
      <c r="Q129" s="16">
        <v>2</v>
      </c>
      <c r="R129">
        <v>1</v>
      </c>
      <c r="S129">
        <v>2</v>
      </c>
      <c r="T129">
        <v>2</v>
      </c>
      <c r="U129" t="s">
        <v>86</v>
      </c>
      <c r="V129">
        <v>0</v>
      </c>
      <c r="W129">
        <v>0</v>
      </c>
      <c r="X12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29">
        <v>6</v>
      </c>
      <c r="Z129">
        <v>60</v>
      </c>
      <c r="AA12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360</v>
      </c>
      <c r="AB129">
        <v>0</v>
      </c>
      <c r="AC129">
        <v>0</v>
      </c>
      <c r="AD12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9">
        <v>6</v>
      </c>
      <c r="AF129">
        <v>4</v>
      </c>
      <c r="AG129" s="1">
        <f>AVERAGE(_2022___Atividade_física__sintomas_de_ansiedade_e_depressão_e_qualidade_de_vida_e[[#This Row],[a.	Quantas horas no total você gasta sentado durante um dia de semana? ]:[b.	Quantas horas no total você gasta sentado durante um dia de fim de semana?]])</f>
        <v>5</v>
      </c>
      <c r="AH129" s="1">
        <f>_2022___Atividade_física__sintomas_de_ansiedade_e_depressão_e_qualidade_de_vida_e[[#This Row],[AFV por semana]]+_2022___Atividade_física__sintomas_de_ansiedade_e_depressão_e_qualidade_de_vida_e[[#This Row],[Média AFM na semana]]</f>
        <v>360</v>
      </c>
      <c r="AI129">
        <v>2</v>
      </c>
      <c r="AJ129">
        <v>2</v>
      </c>
      <c r="AK129">
        <v>2</v>
      </c>
      <c r="AL129">
        <v>2</v>
      </c>
      <c r="AM129">
        <v>2</v>
      </c>
      <c r="AN129">
        <v>1</v>
      </c>
      <c r="AO129">
        <v>2</v>
      </c>
      <c r="AP129">
        <v>1</v>
      </c>
      <c r="AQ129">
        <v>1</v>
      </c>
      <c r="AR129">
        <v>2</v>
      </c>
      <c r="AS129">
        <v>1</v>
      </c>
      <c r="AT129">
        <v>2</v>
      </c>
      <c r="AU129">
        <v>2</v>
      </c>
      <c r="AV129">
        <v>2</v>
      </c>
      <c r="AW129">
        <v>1</v>
      </c>
      <c r="AX129">
        <v>1</v>
      </c>
      <c r="AY129">
        <v>1</v>
      </c>
      <c r="AZ129">
        <v>1</v>
      </c>
      <c r="BA129">
        <v>2</v>
      </c>
      <c r="BB129">
        <v>1</v>
      </c>
      <c r="BC129">
        <v>2</v>
      </c>
      <c r="BD12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129">
        <v>1</v>
      </c>
      <c r="BF129">
        <v>1</v>
      </c>
      <c r="BG129">
        <v>1</v>
      </c>
      <c r="BH129">
        <v>1</v>
      </c>
      <c r="BI129">
        <v>1</v>
      </c>
      <c r="BJ129">
        <v>0</v>
      </c>
      <c r="BK129">
        <v>1</v>
      </c>
      <c r="BL129">
        <v>2</v>
      </c>
      <c r="BM129">
        <v>0</v>
      </c>
      <c r="BN129">
        <v>2</v>
      </c>
      <c r="BO129">
        <v>1</v>
      </c>
      <c r="BP129">
        <v>1</v>
      </c>
      <c r="BQ129">
        <v>1</v>
      </c>
      <c r="BR129">
        <v>1</v>
      </c>
      <c r="BS129">
        <v>1</v>
      </c>
      <c r="BT129">
        <v>1</v>
      </c>
      <c r="BU129">
        <v>0</v>
      </c>
      <c r="BV129">
        <v>0</v>
      </c>
      <c r="BW129">
        <v>1</v>
      </c>
      <c r="BX129">
        <v>1</v>
      </c>
      <c r="BY129">
        <v>0</v>
      </c>
      <c r="BZ129">
        <v>0</v>
      </c>
      <c r="CA129">
        <v>0</v>
      </c>
      <c r="CB129" s="1">
        <f>SUM(BE129:BV129,_2022___Atividade_física__sintomas_de_ansiedade_e_depressão_e_qualidade_de_vida_e[[#This Row],[18 considerar essa]:[_20]])</f>
        <v>16</v>
      </c>
      <c r="CC129">
        <v>3</v>
      </c>
      <c r="CD129">
        <v>3</v>
      </c>
      <c r="CE129">
        <v>2</v>
      </c>
      <c r="CF129">
        <v>3</v>
      </c>
      <c r="CG129">
        <v>3</v>
      </c>
      <c r="CH129">
        <v>2</v>
      </c>
      <c r="CI129">
        <v>3</v>
      </c>
      <c r="CJ129">
        <v>2</v>
      </c>
      <c r="CK129">
        <v>2</v>
      </c>
      <c r="CL129">
        <v>1</v>
      </c>
      <c r="CM129">
        <v>2</v>
      </c>
      <c r="CN129">
        <v>3</v>
      </c>
      <c r="CO129">
        <v>2</v>
      </c>
      <c r="CP129">
        <v>1</v>
      </c>
      <c r="CQ129">
        <v>2</v>
      </c>
      <c r="CR129">
        <v>2</v>
      </c>
      <c r="CS129">
        <v>1</v>
      </c>
      <c r="CT129">
        <v>1</v>
      </c>
      <c r="CU129">
        <v>1</v>
      </c>
      <c r="CV129">
        <v>4</v>
      </c>
      <c r="CW129">
        <v>3</v>
      </c>
      <c r="CX129">
        <v>3</v>
      </c>
      <c r="CY129">
        <v>5</v>
      </c>
      <c r="CZ129">
        <v>4</v>
      </c>
      <c r="DA129">
        <v>3</v>
      </c>
      <c r="DB129">
        <v>4</v>
      </c>
      <c r="DC129">
        <v>5</v>
      </c>
      <c r="DD129">
        <v>3</v>
      </c>
      <c r="DE129">
        <v>2</v>
      </c>
      <c r="DF129">
        <v>4</v>
      </c>
      <c r="DG129">
        <v>4</v>
      </c>
      <c r="DH129">
        <v>3</v>
      </c>
      <c r="DI129">
        <v>4</v>
      </c>
      <c r="DJ129">
        <v>2</v>
      </c>
      <c r="DK129">
        <v>3</v>
      </c>
      <c r="DL129">
        <v>3</v>
      </c>
      <c r="DM129">
        <f>IF(CC129=1,5,IF(CC129=2,4.4,IF(CC129=3,3.4,IF(CC129=4,2,IF(CC129=5,1,IF(CC129&gt;5,"Inválido",0))))))</f>
        <v>3.4</v>
      </c>
      <c r="DN129">
        <f>IF(CD129&gt;5,"Inválido",CD129)</f>
        <v>3</v>
      </c>
      <c r="DO129" s="7">
        <f>IF(CE129&gt;3,"Inválido",CE129)</f>
        <v>2</v>
      </c>
      <c r="DP129" s="7">
        <f>IF(CF129&gt;3,"Inválido",CF129)</f>
        <v>3</v>
      </c>
      <c r="DQ129" s="6">
        <f>IF(CG129&gt;3,"Inválido",CG129)</f>
        <v>3</v>
      </c>
      <c r="DR129" s="6">
        <f>IF(CH129&gt;3,"Inválido",CH129)</f>
        <v>2</v>
      </c>
      <c r="DS129" s="6">
        <f>IF(CI129&gt;3,"Inválido",CI129)</f>
        <v>3</v>
      </c>
      <c r="DT129" s="6">
        <f>IF(CJ129&gt;3,"Inválido",CJ129)</f>
        <v>2</v>
      </c>
      <c r="DU129" s="6">
        <f>IF(CK129&gt;3,"Inválido",CK129)</f>
        <v>2</v>
      </c>
      <c r="DV129" s="6">
        <f>IF(CL129&gt;3,"Inválido",CL129)</f>
        <v>1</v>
      </c>
      <c r="DW129" s="6">
        <f>IF(CM129&gt;3,"Inválido",CM129)</f>
        <v>2</v>
      </c>
      <c r="DX129" s="6">
        <f>IF(CN129&gt;3,"Inválido",CN129)</f>
        <v>3</v>
      </c>
      <c r="DY129" s="8">
        <f>IF(CO129&gt;5, "INVALIDO",CO129)</f>
        <v>2</v>
      </c>
      <c r="DZ129" s="8">
        <f>IF(CP129&gt;5, "INVALIDO",CP129)</f>
        <v>1</v>
      </c>
      <c r="EA129" s="8">
        <f>IF(CQ129&gt;5, "INVALIDO",CQ129)</f>
        <v>2</v>
      </c>
      <c r="EB129" s="8">
        <f>IF(CR129&gt;5, "INVALIDO",CR129)</f>
        <v>2</v>
      </c>
      <c r="EC129" s="7">
        <f>IF(CR129&gt;5, "INVALIDO",CR129)</f>
        <v>2</v>
      </c>
      <c r="ED12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29">
        <f>IF(CC129=1,5,IF(CC129=2,4,IF(CC129=3,3,IF(CC129=4,2,IF(CC129=5,1,IF(CC129&gt;5,"Inválido",0))))))</f>
        <v>3</v>
      </c>
      <c r="EG129">
        <f>IF(CW129=1,6,IF(CW129=2,5.4,IF(CW129=3,4.2,IF(CW129=4,3.1,IF(CW129=5,2.2,IF(CW129=6,1,IF(CW129&gt;6,"Inválido",0)))))))</f>
        <v>4.2</v>
      </c>
      <c r="EH129">
        <f>IF(AND(CX129=1,CW129=1),6,IF(AND(CX129=1,CW129&lt;7),5,IF(AND(CX129&gt;1,CW129=1),"Inválido",IF(AND(CX129=2,CW129&lt;7),4,IF(AND(CX129=3,CW129&lt;7),3,IF(AND(CX129=4,CW129&lt;7),2,IF(AND(CX129=5,CW129&lt;7),1,0)))))))</f>
        <v>3</v>
      </c>
      <c r="EI129">
        <f>IF(CV129=1,6,IF(CV129=2,5,IF(CV129=3,3,IF(CV129=4,3,IF(CV129=5,2,IF(CV129=6,1,IF(CV129&gt;6,"iNVÁLIDO",0)))))))</f>
        <v>3</v>
      </c>
      <c r="EJ129" s="7">
        <f>IF(CZ129&gt;6,"Inválido",CZ129)</f>
        <v>4</v>
      </c>
      <c r="EK129" s="7">
        <f>IF(DA129&gt;6,"Inválido",DA129)</f>
        <v>3</v>
      </c>
      <c r="EL129">
        <f>IF(DB129=1,6,IF(DB129=2,5,IF(DB129=3,3,IF(DB129=4,3,IF(DB129=5,2,IF(DB129=6,1,IF(DB129&gt;6,"iNVÁLIDO",0)))))))</f>
        <v>3</v>
      </c>
      <c r="EM129">
        <f>IF(DC129=1,6,IF(DC129=2,5,IF(DC129=3,3,IF(DC129=4,3,IF(DC129=5,2,IF(DC129=6,1,IF(DC129&gt;6,"iNVÁLIDO",0)))))))</f>
        <v>2</v>
      </c>
      <c r="EN129" s="7">
        <f>IF(DD129&gt;6,"Inválido",DD129)</f>
        <v>3</v>
      </c>
      <c r="EO129">
        <f>IF(DE129&gt;6,"Inválido",DE129)</f>
        <v>2</v>
      </c>
      <c r="EP129">
        <f>IF(DF129=1,6,IF(DF129=2,5,IF(DF129=3,3,IF(DF129=4,3,IF(DF129=5,2,IF(DF129=6,1,IF(DF129&gt;6,"iNVÁLIDO",0)))))))</f>
        <v>3</v>
      </c>
      <c r="EQ129" s="7">
        <f>IF(DG129&gt;6,"Inválido",DG129)</f>
        <v>4</v>
      </c>
      <c r="ER129">
        <f>IF(DH129&gt;5,"Inválido",DH129)</f>
        <v>3</v>
      </c>
      <c r="ES129">
        <f>IF(DI129&gt;5,"Inválido",DI129)</f>
        <v>4</v>
      </c>
      <c r="ET129">
        <f>IF(DJ129=1,5,IF(DJ129=2,4,IF(DJ129=3,3,IF(DJ129=4,2,IF(DJ129=5,1,IF(DJ129&gt;5,"Inválido",0))))))</f>
        <v>4</v>
      </c>
      <c r="EU129">
        <f>IF(DK129&gt;5,"Inválido",DK129)</f>
        <v>3</v>
      </c>
      <c r="EV129">
        <f>IF(DL129=1,5,IF(DL129=2,4,IF(DL129=3,3,IF(DL129=4,2,IF(DL129=5,1,IF(DL129&gt;5,"Inválido",0))))))</f>
        <v>3</v>
      </c>
      <c r="EW129" s="7">
        <f>SUM(DO129,DP129,DQ129,DR129,DS129,DT129,DU129,DV129,DW129,DX129)</f>
        <v>23</v>
      </c>
      <c r="EX129" s="7">
        <f>(EW129-10)/20*100</f>
        <v>65</v>
      </c>
      <c r="EY129">
        <f>SUM(DY129,DZ129,EA129,EB129)</f>
        <v>7</v>
      </c>
      <c r="EZ129">
        <f>(_2022___Atividade_física__sintomas_de_ansiedade_e_depressão_e_qualidade_de_vida_e[[#This Row],[Aspecto físico]]-4)/4*100</f>
        <v>75</v>
      </c>
      <c r="FA129">
        <f>SUM(EG129,EH129)</f>
        <v>7.2</v>
      </c>
      <c r="FB129">
        <f>(FA129-2)/10*100</f>
        <v>52</v>
      </c>
      <c r="FC129">
        <f>SUM(DM129,ES129,ET129,EU129,EV129)</f>
        <v>17.399999999999999</v>
      </c>
      <c r="FD129" s="7">
        <f>(FC129-5)/20*100</f>
        <v>61.999999999999986</v>
      </c>
      <c r="FE129">
        <f>SUM(EI129,EM129,EO129,EQ129)</f>
        <v>11</v>
      </c>
      <c r="FF129" s="7">
        <f>(FE129-4)/20*100</f>
        <v>35</v>
      </c>
      <c r="FG129">
        <f>SUM(EF129,ER129)</f>
        <v>6</v>
      </c>
      <c r="FH129">
        <f>(FG129-2)/8*100</f>
        <v>50</v>
      </c>
      <c r="FI129">
        <f>SUM(EC129,ED129,EE129)</f>
        <v>4</v>
      </c>
      <c r="FJ129" s="7">
        <f>(FI129-3)/3*100</f>
        <v>33.333333333333329</v>
      </c>
      <c r="FK129">
        <f>SUM(EJ129,EK129,EL129,EN129,EP129)</f>
        <v>16</v>
      </c>
      <c r="FL129">
        <f>(FK129-5)/25*100</f>
        <v>44</v>
      </c>
      <c r="FM129">
        <f t="shared" si="3"/>
        <v>3</v>
      </c>
      <c r="FN129" s="7">
        <f t="shared" si="4"/>
        <v>63.5</v>
      </c>
      <c r="FO129" s="7">
        <f t="shared" si="5"/>
        <v>40.583333333333329</v>
      </c>
    </row>
    <row r="130" spans="1:171" ht="15" thickBot="1" x14ac:dyDescent="0.35">
      <c r="A130" t="s">
        <v>236</v>
      </c>
      <c r="B130" t="s">
        <v>237</v>
      </c>
      <c r="C130" t="s">
        <v>68</v>
      </c>
      <c r="D130" s="5">
        <v>26357</v>
      </c>
      <c r="E130" s="5">
        <v>44682</v>
      </c>
      <c r="F130" s="1">
        <f>DATEDIF(D129,E129,"Y")</f>
        <v>30</v>
      </c>
      <c r="G130">
        <v>1</v>
      </c>
      <c r="H130">
        <v>3</v>
      </c>
      <c r="I130" t="s">
        <v>238</v>
      </c>
      <c r="J130">
        <v>7</v>
      </c>
      <c r="K130">
        <v>2</v>
      </c>
      <c r="L130" t="s">
        <v>239</v>
      </c>
      <c r="M130" s="1">
        <v>2</v>
      </c>
      <c r="N130">
        <v>1</v>
      </c>
      <c r="O130">
        <v>1</v>
      </c>
      <c r="P130">
        <v>1</v>
      </c>
      <c r="Q130" s="16">
        <v>2</v>
      </c>
      <c r="R130">
        <v>2</v>
      </c>
      <c r="S130">
        <v>2</v>
      </c>
      <c r="T130">
        <v>2</v>
      </c>
      <c r="U130" t="s">
        <v>86</v>
      </c>
      <c r="V130">
        <v>1</v>
      </c>
      <c r="W130">
        <v>15</v>
      </c>
      <c r="X13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130">
        <v>0</v>
      </c>
      <c r="Z130">
        <v>0</v>
      </c>
      <c r="AA13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0">
        <v>0</v>
      </c>
      <c r="AC130">
        <v>0</v>
      </c>
      <c r="AD13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0">
        <v>12</v>
      </c>
      <c r="AF130">
        <v>8</v>
      </c>
      <c r="AG130" s="1">
        <f>AVERAGE(_2022___Atividade_física__sintomas_de_ansiedade_e_depressão_e_qualidade_de_vida_e[[#This Row],[a.	Quantas horas no total você gasta sentado durante um dia de semana? ]:[b.	Quantas horas no total você gasta sentado durante um dia de fim de semana?]])</f>
        <v>10</v>
      </c>
      <c r="AH130" s="1">
        <f>_2022___Atividade_física__sintomas_de_ansiedade_e_depressão_e_qualidade_de_vida_e[[#This Row],[AFV por semana]]+_2022___Atividade_física__sintomas_de_ansiedade_e_depressão_e_qualidade_de_vida_e[[#This Row],[Média AFM na semana]]</f>
        <v>0</v>
      </c>
      <c r="AI130">
        <v>0</v>
      </c>
      <c r="AJ130">
        <v>1</v>
      </c>
      <c r="AK130">
        <v>1</v>
      </c>
      <c r="AL130">
        <v>1</v>
      </c>
      <c r="AM130">
        <v>0</v>
      </c>
      <c r="AN130">
        <v>0</v>
      </c>
      <c r="AO130">
        <v>0</v>
      </c>
      <c r="AP130">
        <v>0</v>
      </c>
      <c r="AQ130">
        <v>0</v>
      </c>
      <c r="AR130">
        <v>0</v>
      </c>
      <c r="AS130">
        <v>0</v>
      </c>
      <c r="AT130">
        <v>0</v>
      </c>
      <c r="AU130">
        <v>0</v>
      </c>
      <c r="AV130">
        <v>0</v>
      </c>
      <c r="AW130">
        <v>0</v>
      </c>
      <c r="AX130">
        <v>0</v>
      </c>
      <c r="AY130">
        <v>0</v>
      </c>
      <c r="AZ130">
        <v>1</v>
      </c>
      <c r="BA130">
        <v>0</v>
      </c>
      <c r="BB130">
        <v>0</v>
      </c>
      <c r="BC130">
        <v>1</v>
      </c>
      <c r="BD13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30">
        <v>1</v>
      </c>
      <c r="BF130">
        <v>0</v>
      </c>
      <c r="BG130">
        <v>0</v>
      </c>
      <c r="BH130">
        <v>1</v>
      </c>
      <c r="BI130">
        <v>0</v>
      </c>
      <c r="BJ130">
        <v>0</v>
      </c>
      <c r="BK130">
        <v>0</v>
      </c>
      <c r="BL130">
        <v>1</v>
      </c>
      <c r="BM130">
        <v>0</v>
      </c>
      <c r="BN130">
        <v>0</v>
      </c>
      <c r="BO130">
        <v>1</v>
      </c>
      <c r="BP130">
        <v>1</v>
      </c>
      <c r="BQ130">
        <v>0</v>
      </c>
      <c r="BR130">
        <v>1</v>
      </c>
      <c r="BS130">
        <v>1</v>
      </c>
      <c r="BT130">
        <v>1</v>
      </c>
      <c r="BU130">
        <v>1</v>
      </c>
      <c r="BV130">
        <v>0</v>
      </c>
      <c r="BW130">
        <v>0</v>
      </c>
      <c r="BX130">
        <v>2</v>
      </c>
      <c r="BY130">
        <f>_2022___Atividade_física__sintomas_de_ansiedade_e_depressão_e_qualidade_de_vida_e[[#This Row],[_18]]</f>
        <v>0</v>
      </c>
      <c r="BZ130">
        <v>0</v>
      </c>
      <c r="CA130">
        <v>1</v>
      </c>
      <c r="CB130" s="1">
        <f>SUM(BE130:BV130,_2022___Atividade_física__sintomas_de_ansiedade_e_depressão_e_qualidade_de_vida_e[[#This Row],[18 considerar essa]:[_20]])</f>
        <v>10</v>
      </c>
      <c r="CC130">
        <v>3</v>
      </c>
      <c r="CD130">
        <v>3</v>
      </c>
      <c r="CE130">
        <v>3</v>
      </c>
      <c r="CF130">
        <v>3</v>
      </c>
      <c r="CG130">
        <v>3</v>
      </c>
      <c r="CH130">
        <v>3</v>
      </c>
      <c r="CI130">
        <v>3</v>
      </c>
      <c r="CJ130">
        <v>2</v>
      </c>
      <c r="CK130">
        <v>2</v>
      </c>
      <c r="CL130">
        <v>2</v>
      </c>
      <c r="CM130">
        <v>3</v>
      </c>
      <c r="CN130">
        <v>3</v>
      </c>
      <c r="CO130">
        <v>2</v>
      </c>
      <c r="CP130">
        <v>1</v>
      </c>
      <c r="CQ130">
        <v>2</v>
      </c>
      <c r="CR130">
        <v>2</v>
      </c>
      <c r="CS130">
        <v>1</v>
      </c>
      <c r="CT130">
        <v>1</v>
      </c>
      <c r="CU130">
        <v>1</v>
      </c>
      <c r="CV130">
        <v>1</v>
      </c>
      <c r="CW130">
        <v>3</v>
      </c>
      <c r="CX130">
        <v>2</v>
      </c>
      <c r="CY130">
        <v>6</v>
      </c>
      <c r="CZ130">
        <v>5</v>
      </c>
      <c r="DA130">
        <v>6</v>
      </c>
      <c r="DB130">
        <v>4</v>
      </c>
      <c r="DC130">
        <v>4</v>
      </c>
      <c r="DD130">
        <v>4</v>
      </c>
      <c r="DE130">
        <v>6</v>
      </c>
      <c r="DF130">
        <v>5</v>
      </c>
      <c r="DG130">
        <v>4</v>
      </c>
      <c r="DH130">
        <v>3</v>
      </c>
      <c r="DI130">
        <v>5</v>
      </c>
      <c r="DJ130">
        <v>3</v>
      </c>
      <c r="DK130">
        <v>5</v>
      </c>
      <c r="DL130">
        <v>2</v>
      </c>
      <c r="DM130">
        <f>IF(CC130=1,5,IF(CC130=2,4.4,IF(CC130=3,3.4,IF(CC130=4,2,IF(CC130=5,1,IF(CC130&gt;5,"Inválido",0))))))</f>
        <v>3.4</v>
      </c>
      <c r="DN130">
        <f>IF(CD130&gt;5,"Inválido",CD130)</f>
        <v>3</v>
      </c>
      <c r="DO130" s="7">
        <f>IF(CE130&gt;3,"Inválido",CE130)</f>
        <v>3</v>
      </c>
      <c r="DP130" s="7">
        <f>IF(CF130&gt;3,"Inválido",CF130)</f>
        <v>3</v>
      </c>
      <c r="DQ130" s="6">
        <f>IF(CG130&gt;3,"Inválido",CG130)</f>
        <v>3</v>
      </c>
      <c r="DR130" s="6">
        <f>IF(CH130&gt;3,"Inválido",CH130)</f>
        <v>3</v>
      </c>
      <c r="DS130" s="6">
        <f>IF(CI130&gt;3,"Inválido",CI130)</f>
        <v>3</v>
      </c>
      <c r="DT130" s="6">
        <f>IF(CJ130&gt;3,"Inválido",CJ130)</f>
        <v>2</v>
      </c>
      <c r="DU130" s="6">
        <f>IF(CK130&gt;3,"Inválido",CK130)</f>
        <v>2</v>
      </c>
      <c r="DV130" s="6">
        <f>IF(CL130&gt;3,"Inválido",CL130)</f>
        <v>2</v>
      </c>
      <c r="DW130" s="6">
        <f>IF(CM130&gt;3,"Inválido",CM130)</f>
        <v>3</v>
      </c>
      <c r="DX130" s="6">
        <f>IF(CN130&gt;3,"Inválido",CN130)</f>
        <v>3</v>
      </c>
      <c r="DY130" s="8">
        <f>IF(CO130&gt;5, "INVALIDO",CO130)</f>
        <v>2</v>
      </c>
      <c r="DZ130" s="8">
        <f>IF(CP130&gt;5, "INVALIDO",CP130)</f>
        <v>1</v>
      </c>
      <c r="EA130" s="8">
        <f>IF(CQ130&gt;5, "INVALIDO",CQ130)</f>
        <v>2</v>
      </c>
      <c r="EB130" s="8">
        <f>IF(CR130&gt;5, "INVALIDO",CR130)</f>
        <v>2</v>
      </c>
      <c r="EC130" s="7">
        <f>IF(CR130&gt;5, "INVALIDO",CR130)</f>
        <v>2</v>
      </c>
      <c r="ED13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0">
        <f>IF(CC130=1,5,IF(CC130=2,4,IF(CC130=3,3,IF(CC130=4,2,IF(CC130=5,1,IF(CC130&gt;5,"Inválido",0))))))</f>
        <v>3</v>
      </c>
      <c r="EG130">
        <f>IF(CW130=1,6,IF(CW130=2,5.4,IF(CW130=3,4.2,IF(CW130=4,3.1,IF(CW130=5,2.2,IF(CW130=6,1,IF(CW130&gt;6,"Inválido",0)))))))</f>
        <v>4.2</v>
      </c>
      <c r="EH130">
        <f>IF(AND(CX130=1,CW130=1),6,IF(AND(CX130=1,CW130&lt;7),5,IF(AND(CX130&gt;1,CW130=1),"Inválido",IF(AND(CX130=2,CW130&lt;7),4,IF(AND(CX130=3,CW130&lt;7),3,IF(AND(CX130=4,CW130&lt;7),2,IF(AND(CX130=5,CW130&lt;7),1,0)))))))</f>
        <v>4</v>
      </c>
      <c r="EI130">
        <f>IF(CV130=1,6,IF(CV130=2,5,IF(CV130=3,3,IF(CV130=4,3,IF(CV130=5,2,IF(CV130=6,1,IF(CV130&gt;6,"iNVÁLIDO",0)))))))</f>
        <v>6</v>
      </c>
      <c r="EJ130" s="7">
        <f>IF(CZ130&gt;6,"Inválido",CZ130)</f>
        <v>5</v>
      </c>
      <c r="EK130" s="7">
        <f>IF(DA130&gt;6,"Inválido",DA130)</f>
        <v>6</v>
      </c>
      <c r="EL130">
        <f>IF(DB130=1,6,IF(DB130=2,5,IF(DB130=3,3,IF(DB130=4,3,IF(DB130=5,2,IF(DB130=6,1,IF(DB130&gt;6,"iNVÁLIDO",0)))))))</f>
        <v>3</v>
      </c>
      <c r="EM130">
        <f>IF(DC130=1,6,IF(DC130=2,5,IF(DC130=3,3,IF(DC130=4,3,IF(DC130=5,2,IF(DC130=6,1,IF(DC130&gt;6,"iNVÁLIDO",0)))))))</f>
        <v>3</v>
      </c>
      <c r="EN130" s="7">
        <f>IF(DD130&gt;6,"Inválido",DD130)</f>
        <v>4</v>
      </c>
      <c r="EO130">
        <f>IF(DE130&gt;6,"Inválido",DE130)</f>
        <v>6</v>
      </c>
      <c r="EP130">
        <f>IF(DF130=1,6,IF(DF130=2,5,IF(DF130=3,3,IF(DF130=4,3,IF(DF130=5,2,IF(DF130=6,1,IF(DF130&gt;6,"iNVÁLIDO",0)))))))</f>
        <v>2</v>
      </c>
      <c r="EQ130" s="7">
        <f>IF(DG130&gt;6,"Inválido",DG130)</f>
        <v>4</v>
      </c>
      <c r="ER130">
        <f>IF(DH130&gt;5,"Inválido",DH130)</f>
        <v>3</v>
      </c>
      <c r="ES130">
        <f>IF(DI130&gt;5,"Inválido",DI130)</f>
        <v>5</v>
      </c>
      <c r="ET130">
        <f>IF(DJ130=1,5,IF(DJ130=2,4,IF(DJ130=3,3,IF(DJ130=4,2,IF(DJ130=5,1,IF(DJ130&gt;5,"Inválido",0))))))</f>
        <v>3</v>
      </c>
      <c r="EU130">
        <f>IF(DK130&gt;5,"Inválido",DK130)</f>
        <v>5</v>
      </c>
      <c r="EV130">
        <f>IF(DL130=1,5,IF(DL130=2,4,IF(DL130=3,3,IF(DL130=4,2,IF(DL130=5,1,IF(DL130&gt;5,"Inválido",0))))))</f>
        <v>4</v>
      </c>
      <c r="EW130" s="7">
        <f>SUM(DO130,DP130,DQ130,DR130,DS130,DT130,DU130,DV130,DW130,DX130)</f>
        <v>27</v>
      </c>
      <c r="EX130" s="7">
        <f>(EW130-10)/20*100</f>
        <v>85</v>
      </c>
      <c r="EY130">
        <f>SUM(DY130,DZ130,EA130,EB130)</f>
        <v>7</v>
      </c>
      <c r="EZ130">
        <f>(_2022___Atividade_física__sintomas_de_ansiedade_e_depressão_e_qualidade_de_vida_e[[#This Row],[Aspecto físico]]-4)/4*100</f>
        <v>75</v>
      </c>
      <c r="FA130">
        <f>SUM(EG130,EH130)</f>
        <v>8.1999999999999993</v>
      </c>
      <c r="FB130">
        <f>(FA130-2)/10*100</f>
        <v>61.999999999999986</v>
      </c>
      <c r="FC130">
        <f>SUM(DM130,ES130,ET130,EU130,EV130)</f>
        <v>20.399999999999999</v>
      </c>
      <c r="FD130" s="7">
        <f>(FC130-5)/20*100</f>
        <v>76.999999999999986</v>
      </c>
      <c r="FE130">
        <f>SUM(EI130,EM130,EO130,EQ130)</f>
        <v>19</v>
      </c>
      <c r="FF130" s="7">
        <f>(FE130-4)/20*100</f>
        <v>75</v>
      </c>
      <c r="FG130">
        <f>SUM(EF130,ER130)</f>
        <v>6</v>
      </c>
      <c r="FH130">
        <f>(FG130-2)/8*100</f>
        <v>50</v>
      </c>
      <c r="FI130">
        <f>SUM(EC130,ED130,EE130)</f>
        <v>4</v>
      </c>
      <c r="FJ130" s="7">
        <f>(FI130-3)/3*100</f>
        <v>33.333333333333329</v>
      </c>
      <c r="FK130">
        <f>SUM(EJ130,EK130,EL130,EN130,EP130)</f>
        <v>20</v>
      </c>
      <c r="FL130">
        <f>(FK130-5)/25*100</f>
        <v>60</v>
      </c>
      <c r="FM130">
        <f t="shared" si="3"/>
        <v>3</v>
      </c>
      <c r="FN130" s="7">
        <f t="shared" si="4"/>
        <v>74.75</v>
      </c>
      <c r="FO130" s="7">
        <f t="shared" si="5"/>
        <v>54.583333333333329</v>
      </c>
    </row>
    <row r="131" spans="1:171" ht="15" thickBot="1" x14ac:dyDescent="0.35">
      <c r="A131" t="s">
        <v>240</v>
      </c>
      <c r="B131" t="s">
        <v>241</v>
      </c>
      <c r="C131" t="s">
        <v>68</v>
      </c>
      <c r="D131" s="5">
        <v>36367</v>
      </c>
      <c r="E131" s="5">
        <v>44682</v>
      </c>
      <c r="F131" s="1">
        <f>DATEDIF(D130,E130,"Y")</f>
        <v>50</v>
      </c>
      <c r="G131">
        <v>2</v>
      </c>
      <c r="H131">
        <v>2</v>
      </c>
      <c r="I131" t="s">
        <v>128</v>
      </c>
      <c r="J131">
        <v>1</v>
      </c>
      <c r="K131">
        <v>2</v>
      </c>
      <c r="L131" t="s">
        <v>100</v>
      </c>
      <c r="M131" s="1">
        <v>1</v>
      </c>
      <c r="N131">
        <v>1</v>
      </c>
      <c r="O131">
        <v>3</v>
      </c>
      <c r="P131">
        <v>1</v>
      </c>
      <c r="Q131" s="16">
        <v>2</v>
      </c>
      <c r="R131">
        <v>2</v>
      </c>
      <c r="S131">
        <v>1</v>
      </c>
      <c r="T131">
        <v>1</v>
      </c>
      <c r="U131" t="s">
        <v>101</v>
      </c>
      <c r="V131">
        <v>7</v>
      </c>
      <c r="W131">
        <v>15</v>
      </c>
      <c r="X13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31">
        <v>0</v>
      </c>
      <c r="Z131">
        <v>0</v>
      </c>
      <c r="AA13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1">
        <v>0</v>
      </c>
      <c r="AC131">
        <v>0</v>
      </c>
      <c r="AD13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1">
        <v>8</v>
      </c>
      <c r="AF131">
        <v>2</v>
      </c>
      <c r="AG131" s="1">
        <f>AVERAGE(_2022___Atividade_física__sintomas_de_ansiedade_e_depressão_e_qualidade_de_vida_e[[#This Row],[a.	Quantas horas no total você gasta sentado durante um dia de semana? ]:[b.	Quantas horas no total você gasta sentado durante um dia de fim de semana?]])</f>
        <v>5</v>
      </c>
      <c r="AH131" s="1">
        <f>_2022___Atividade_física__sintomas_de_ansiedade_e_depressão_e_qualidade_de_vida_e[[#This Row],[AFV por semana]]+_2022___Atividade_física__sintomas_de_ansiedade_e_depressão_e_qualidade_de_vida_e[[#This Row],[Média AFM na semana]]</f>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31">
        <v>0</v>
      </c>
      <c r="BF131">
        <v>0</v>
      </c>
      <c r="BG131">
        <v>0</v>
      </c>
      <c r="BH131">
        <v>0</v>
      </c>
      <c r="BI131">
        <v>0</v>
      </c>
      <c r="BJ131">
        <v>0</v>
      </c>
      <c r="BK131">
        <v>1</v>
      </c>
      <c r="BL131">
        <v>0</v>
      </c>
      <c r="BM131">
        <v>0</v>
      </c>
      <c r="BN131">
        <v>0</v>
      </c>
      <c r="BO131">
        <v>3</v>
      </c>
      <c r="BP131">
        <v>0</v>
      </c>
      <c r="BQ131">
        <v>0</v>
      </c>
      <c r="BR131">
        <v>0</v>
      </c>
      <c r="BS131">
        <v>0</v>
      </c>
      <c r="BT131">
        <v>0</v>
      </c>
      <c r="BU131">
        <v>1</v>
      </c>
      <c r="BV131">
        <v>0</v>
      </c>
      <c r="BW131">
        <v>0</v>
      </c>
      <c r="BX131">
        <v>1</v>
      </c>
      <c r="BY131">
        <v>0</v>
      </c>
      <c r="BZ131">
        <v>0</v>
      </c>
      <c r="CA131">
        <v>0</v>
      </c>
      <c r="CB131" s="1">
        <f>SUM(BE131:BV131,_2022___Atividade_física__sintomas_de_ansiedade_e_depressão_e_qualidade_de_vida_e[[#This Row],[18 considerar essa]:[_20]])</f>
        <v>5</v>
      </c>
      <c r="CC131">
        <v>2</v>
      </c>
      <c r="CD131">
        <v>1</v>
      </c>
      <c r="CE131">
        <v>3</v>
      </c>
      <c r="CF131">
        <v>3</v>
      </c>
      <c r="CG131">
        <v>3</v>
      </c>
      <c r="CH131">
        <v>3</v>
      </c>
      <c r="CI131">
        <v>3</v>
      </c>
      <c r="CJ131">
        <v>3</v>
      </c>
      <c r="CK131">
        <v>3</v>
      </c>
      <c r="CL131">
        <v>3</v>
      </c>
      <c r="CM131">
        <v>3</v>
      </c>
      <c r="CN131">
        <v>3</v>
      </c>
      <c r="CO131">
        <v>2</v>
      </c>
      <c r="CP131">
        <v>1</v>
      </c>
      <c r="CQ131">
        <v>2</v>
      </c>
      <c r="CR131">
        <v>2</v>
      </c>
      <c r="CS131">
        <v>2</v>
      </c>
      <c r="CT131">
        <v>1</v>
      </c>
      <c r="CU131">
        <v>2</v>
      </c>
      <c r="CV131">
        <v>1</v>
      </c>
      <c r="CW131">
        <v>3</v>
      </c>
      <c r="CX131">
        <v>2</v>
      </c>
      <c r="CY131">
        <v>4</v>
      </c>
      <c r="CZ131">
        <v>1</v>
      </c>
      <c r="DA131">
        <v>6</v>
      </c>
      <c r="DB131">
        <v>4</v>
      </c>
      <c r="DC131">
        <v>4</v>
      </c>
      <c r="DD131">
        <v>4</v>
      </c>
      <c r="DE131">
        <v>4</v>
      </c>
      <c r="DF131">
        <v>2</v>
      </c>
      <c r="DG131">
        <v>1</v>
      </c>
      <c r="DH131">
        <v>5</v>
      </c>
      <c r="DI131">
        <v>4</v>
      </c>
      <c r="DJ131">
        <v>4</v>
      </c>
      <c r="DK131">
        <v>5</v>
      </c>
      <c r="DL131">
        <v>2</v>
      </c>
      <c r="DM131">
        <f>IF(CC131=1,5,IF(CC131=2,4.4,IF(CC131=3,3.4,IF(CC131=4,2,IF(CC131=5,1,IF(CC131&gt;5,"Inválido",0))))))</f>
        <v>4.4000000000000004</v>
      </c>
      <c r="DN131">
        <f>IF(CD131&gt;5,"Inválido",CD131)</f>
        <v>1</v>
      </c>
      <c r="DO131" s="7">
        <f>IF(CE131&gt;3,"Inválido",CE131)</f>
        <v>3</v>
      </c>
      <c r="DP131" s="7">
        <f>IF(CF131&gt;3,"Inválido",CF131)</f>
        <v>3</v>
      </c>
      <c r="DQ131" s="6">
        <f>IF(CG131&gt;3,"Inválido",CG131)</f>
        <v>3</v>
      </c>
      <c r="DR131" s="6">
        <f>IF(CH131&gt;3,"Inválido",CH131)</f>
        <v>3</v>
      </c>
      <c r="DS131" s="6">
        <f>IF(CI131&gt;3,"Inválido",CI131)</f>
        <v>3</v>
      </c>
      <c r="DT131" s="6">
        <f>IF(CJ131&gt;3,"Inválido",CJ131)</f>
        <v>3</v>
      </c>
      <c r="DU131" s="6">
        <f>IF(CK131&gt;3,"Inválido",CK131)</f>
        <v>3</v>
      </c>
      <c r="DV131" s="6">
        <f>IF(CL131&gt;3,"Inválido",CL131)</f>
        <v>3</v>
      </c>
      <c r="DW131" s="6">
        <f>IF(CM131&gt;3,"Inválido",CM131)</f>
        <v>3</v>
      </c>
      <c r="DX131" s="6">
        <f>IF(CN131&gt;3,"Inválido",CN131)</f>
        <v>3</v>
      </c>
      <c r="DY131" s="8">
        <f>IF(CO131&gt;5, "INVALIDO",CO131)</f>
        <v>2</v>
      </c>
      <c r="DZ131" s="8">
        <f>IF(CP131&gt;5, "INVALIDO",CP131)</f>
        <v>1</v>
      </c>
      <c r="EA131" s="8">
        <f>IF(CQ131&gt;5, "INVALIDO",CQ131)</f>
        <v>2</v>
      </c>
      <c r="EB131" s="8">
        <f>IF(CR131&gt;5, "INVALIDO",CR131)</f>
        <v>2</v>
      </c>
      <c r="EC131" s="7">
        <f>IF(CR131&gt;5, "INVALIDO",CR131)</f>
        <v>2</v>
      </c>
      <c r="ED13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31">
        <f>IF(CC131=1,5,IF(CC131=2,4,IF(CC131=3,3,IF(CC131=4,2,IF(CC131=5,1,IF(CC131&gt;5,"Inválido",0))))))</f>
        <v>4</v>
      </c>
      <c r="EG131">
        <f>IF(CW131=1,6,IF(CW131=2,5.4,IF(CW131=3,4.2,IF(CW131=4,3.1,IF(CW131=5,2.2,IF(CW131=6,1,IF(CW131&gt;6,"Inválido",0)))))))</f>
        <v>4.2</v>
      </c>
      <c r="EH131">
        <f>IF(AND(CX131=1,CW131=1),6,IF(AND(CX131=1,CW131&lt;7),5,IF(AND(CX131&gt;1,CW131=1),"Inválido",IF(AND(CX131=2,CW131&lt;7),4,IF(AND(CX131=3,CW131&lt;7),3,IF(AND(CX131=4,CW131&lt;7),2,IF(AND(CX131=5,CW131&lt;7),1,0)))))))</f>
        <v>4</v>
      </c>
      <c r="EI131">
        <f>IF(CV131=1,6,IF(CV131=2,5,IF(CV131=3,3,IF(CV131=4,3,IF(CV131=5,2,IF(CV131=6,1,IF(CV131&gt;6,"iNVÁLIDO",0)))))))</f>
        <v>6</v>
      </c>
      <c r="EJ131" s="7">
        <f>IF(CZ131&gt;6,"Inválido",CZ131)</f>
        <v>1</v>
      </c>
      <c r="EK131" s="7">
        <f>IF(DA131&gt;6,"Inválido",DA131)</f>
        <v>6</v>
      </c>
      <c r="EL131">
        <f>IF(DB131=1,6,IF(DB131=2,5,IF(DB131=3,3,IF(DB131=4,3,IF(DB131=5,2,IF(DB131=6,1,IF(DB131&gt;6,"iNVÁLIDO",0)))))))</f>
        <v>3</v>
      </c>
      <c r="EM131">
        <f>IF(DC131=1,6,IF(DC131=2,5,IF(DC131=3,3,IF(DC131=4,3,IF(DC131=5,2,IF(DC131=6,1,IF(DC131&gt;6,"iNVÁLIDO",0)))))))</f>
        <v>3</v>
      </c>
      <c r="EN131" s="7">
        <f>IF(DD131&gt;6,"Inválido",DD131)</f>
        <v>4</v>
      </c>
      <c r="EO131">
        <f>IF(DE131&gt;6,"Inválido",DE131)</f>
        <v>4</v>
      </c>
      <c r="EP131">
        <f>IF(DF131=1,6,IF(DF131=2,5,IF(DF131=3,3,IF(DF131=4,3,IF(DF131=5,2,IF(DF131=6,1,IF(DF131&gt;6,"iNVÁLIDO",0)))))))</f>
        <v>5</v>
      </c>
      <c r="EQ131" s="7">
        <f>IF(DG131&gt;6,"Inválido",DG131)</f>
        <v>1</v>
      </c>
      <c r="ER131">
        <f>IF(DH131&gt;5,"Inválido",DH131)</f>
        <v>5</v>
      </c>
      <c r="ES131">
        <f>IF(DI131&gt;5,"Inválido",DI131)</f>
        <v>4</v>
      </c>
      <c r="ET131">
        <f>IF(DJ131=1,5,IF(DJ131=2,4,IF(DJ131=3,3,IF(DJ131=4,2,IF(DJ131=5,1,IF(DJ131&gt;5,"Inválido",0))))))</f>
        <v>2</v>
      </c>
      <c r="EU131">
        <f>IF(DK131&gt;5,"Inválido",DK131)</f>
        <v>5</v>
      </c>
      <c r="EV131">
        <f>IF(DL131=1,5,IF(DL131=2,4,IF(DL131=3,3,IF(DL131=4,2,IF(DL131=5,1,IF(DL131&gt;5,"Inválido",0))))))</f>
        <v>4</v>
      </c>
      <c r="EW131" s="7">
        <f>SUM(DO131,DP131,DQ131,DR131,DS131,DT131,DU131,DV131,DW131,DX131)</f>
        <v>30</v>
      </c>
      <c r="EX131" s="7">
        <f>(EW131-10)/20*100</f>
        <v>100</v>
      </c>
      <c r="EY131">
        <f>SUM(DY131,DZ131,EA131,EB131)</f>
        <v>7</v>
      </c>
      <c r="EZ131">
        <f>(_2022___Atividade_física__sintomas_de_ansiedade_e_depressão_e_qualidade_de_vida_e[[#This Row],[Aspecto físico]]-4)/4*100</f>
        <v>75</v>
      </c>
      <c r="FA131">
        <f>SUM(EG131,EH131)</f>
        <v>8.1999999999999993</v>
      </c>
      <c r="FB131">
        <f>(FA131-2)/10*100</f>
        <v>61.999999999999986</v>
      </c>
      <c r="FC131">
        <f>SUM(DM131,ES131,ET131,EU131,EV131)</f>
        <v>19.399999999999999</v>
      </c>
      <c r="FD131" s="7">
        <f>(FC131-5)/20*100</f>
        <v>72</v>
      </c>
      <c r="FE131">
        <f>SUM(EI131,EM131,EO131,EQ131)</f>
        <v>14</v>
      </c>
      <c r="FF131" s="7">
        <f>(FE131-4)/20*100</f>
        <v>50</v>
      </c>
      <c r="FG131">
        <f>SUM(EF131,ER131)</f>
        <v>9</v>
      </c>
      <c r="FH131">
        <f>(FG131-2)/8*100</f>
        <v>87.5</v>
      </c>
      <c r="FI131">
        <f>SUM(EC131,ED131,EE131)</f>
        <v>5</v>
      </c>
      <c r="FJ131" s="7">
        <f>(FI131-3)/3*100</f>
        <v>66.666666666666657</v>
      </c>
      <c r="FK131">
        <f>SUM(EJ131,EK131,EL131,EN131,EP131)</f>
        <v>19</v>
      </c>
      <c r="FL131">
        <f>(FK131-5)/25*100</f>
        <v>56.000000000000007</v>
      </c>
      <c r="FM131">
        <f t="shared" ref="FM131:FM194" si="6">DN131</f>
        <v>1</v>
      </c>
      <c r="FN131" s="7">
        <f t="shared" ref="FN131:FN194" si="7">SUM(EX131,EZ131,FB131,FD131)/4</f>
        <v>77.25</v>
      </c>
      <c r="FO131" s="7">
        <f t="shared" ref="FO131:FO194" si="8">SUM(FF131,FH131,FJ131,FL131)/4</f>
        <v>65.041666666666671</v>
      </c>
    </row>
    <row r="132" spans="1:171" ht="15" thickBot="1" x14ac:dyDescent="0.35">
      <c r="A132" t="s">
        <v>249</v>
      </c>
      <c r="B132" t="s">
        <v>250</v>
      </c>
      <c r="C132" t="s">
        <v>68</v>
      </c>
      <c r="D132" s="5">
        <v>36270</v>
      </c>
      <c r="E132" s="5">
        <v>44682</v>
      </c>
      <c r="F132" s="1">
        <f>DATEDIF(D131,E131,"Y")</f>
        <v>22</v>
      </c>
      <c r="G132">
        <v>1</v>
      </c>
      <c r="H132">
        <v>4</v>
      </c>
      <c r="I132" t="s">
        <v>69</v>
      </c>
      <c r="J132">
        <v>5</v>
      </c>
      <c r="K132">
        <v>2</v>
      </c>
      <c r="L132" t="s">
        <v>251</v>
      </c>
      <c r="M132" s="1">
        <v>2</v>
      </c>
      <c r="N132">
        <v>2</v>
      </c>
      <c r="O132">
        <v>3</v>
      </c>
      <c r="P132">
        <v>1</v>
      </c>
      <c r="Q132" s="16">
        <v>2</v>
      </c>
      <c r="R132">
        <v>2</v>
      </c>
      <c r="S132">
        <v>1</v>
      </c>
      <c r="T132">
        <v>2</v>
      </c>
      <c r="U132" t="s">
        <v>86</v>
      </c>
      <c r="V132">
        <v>3</v>
      </c>
      <c r="W132">
        <v>60</v>
      </c>
      <c r="X13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132">
        <v>2</v>
      </c>
      <c r="Z132">
        <v>60</v>
      </c>
      <c r="AA13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132">
        <v>2</v>
      </c>
      <c r="AC132">
        <v>39</v>
      </c>
      <c r="AD13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78</v>
      </c>
      <c r="AE132">
        <v>12</v>
      </c>
      <c r="AF132">
        <v>12</v>
      </c>
      <c r="AG132" s="1">
        <f>AVERAGE(_2022___Atividade_física__sintomas_de_ansiedade_e_depressão_e_qualidade_de_vida_e[[#This Row],[a.	Quantas horas no total você gasta sentado durante um dia de semana? ]:[b.	Quantas horas no total você gasta sentado durante um dia de fim de semana?]])</f>
        <v>12</v>
      </c>
      <c r="AH132" s="1">
        <f>_2022___Atividade_física__sintomas_de_ansiedade_e_depressão_e_qualidade_de_vida_e[[#This Row],[AFV por semana]]+_2022___Atividade_física__sintomas_de_ansiedade_e_depressão_e_qualidade_de_vida_e[[#This Row],[Média AFM na semana]]</f>
        <v>198</v>
      </c>
      <c r="AI132">
        <v>1</v>
      </c>
      <c r="AJ132">
        <v>0</v>
      </c>
      <c r="AK132">
        <v>0</v>
      </c>
      <c r="AL132">
        <v>0</v>
      </c>
      <c r="AM132">
        <v>1</v>
      </c>
      <c r="AN132">
        <v>0</v>
      </c>
      <c r="AO132">
        <v>0</v>
      </c>
      <c r="AP132">
        <v>0</v>
      </c>
      <c r="AQ132">
        <v>0</v>
      </c>
      <c r="AR132">
        <v>1</v>
      </c>
      <c r="AS132">
        <v>0</v>
      </c>
      <c r="AT132">
        <v>2</v>
      </c>
      <c r="AU132">
        <v>1</v>
      </c>
      <c r="AV132">
        <v>0</v>
      </c>
      <c r="AW132">
        <v>0</v>
      </c>
      <c r="AX132">
        <v>0</v>
      </c>
      <c r="AY132">
        <v>0</v>
      </c>
      <c r="AZ132">
        <v>0</v>
      </c>
      <c r="BA132">
        <v>0</v>
      </c>
      <c r="BB132">
        <v>0</v>
      </c>
      <c r="BC132">
        <v>1</v>
      </c>
      <c r="BD13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132">
        <v>1</v>
      </c>
      <c r="BF132">
        <v>1</v>
      </c>
      <c r="BG132">
        <v>0</v>
      </c>
      <c r="BH132">
        <v>1</v>
      </c>
      <c r="BI132">
        <v>0</v>
      </c>
      <c r="BJ132">
        <v>0</v>
      </c>
      <c r="BK132">
        <v>0</v>
      </c>
      <c r="BL132">
        <v>0</v>
      </c>
      <c r="BM132">
        <v>0</v>
      </c>
      <c r="BN132">
        <v>1</v>
      </c>
      <c r="BO132">
        <v>0</v>
      </c>
      <c r="BP132">
        <v>0</v>
      </c>
      <c r="BQ132">
        <v>0</v>
      </c>
      <c r="BR132">
        <v>0</v>
      </c>
      <c r="BS132">
        <v>0</v>
      </c>
      <c r="BT132">
        <v>0</v>
      </c>
      <c r="BU132">
        <v>1</v>
      </c>
      <c r="BV132">
        <v>0</v>
      </c>
      <c r="BW132">
        <v>0</v>
      </c>
      <c r="BX132">
        <v>2</v>
      </c>
      <c r="BY132">
        <f>_2022___Atividade_física__sintomas_de_ansiedade_e_depressão_e_qualidade_de_vida_e[[#This Row],[_18]]</f>
        <v>0</v>
      </c>
      <c r="BZ132">
        <v>1</v>
      </c>
      <c r="CA132">
        <v>0</v>
      </c>
      <c r="CB132" s="1">
        <f>SUM(BE132:BV132,_2022___Atividade_física__sintomas_de_ansiedade_e_depressão_e_qualidade_de_vida_e[[#This Row],[18 considerar essa]:[_20]])</f>
        <v>6</v>
      </c>
      <c r="CC132">
        <v>2</v>
      </c>
      <c r="CD132">
        <v>2</v>
      </c>
      <c r="CE132">
        <v>3</v>
      </c>
      <c r="CF132">
        <v>3</v>
      </c>
      <c r="CG132">
        <v>3</v>
      </c>
      <c r="CH132">
        <v>3</v>
      </c>
      <c r="CI132">
        <v>3</v>
      </c>
      <c r="CJ132">
        <v>3</v>
      </c>
      <c r="CK132">
        <v>3</v>
      </c>
      <c r="CL132">
        <v>3</v>
      </c>
      <c r="CM132">
        <v>3</v>
      </c>
      <c r="CN132">
        <v>3</v>
      </c>
      <c r="CO132">
        <v>2</v>
      </c>
      <c r="CP132">
        <v>2</v>
      </c>
      <c r="CQ132">
        <v>2</v>
      </c>
      <c r="CR132">
        <v>2</v>
      </c>
      <c r="CS132">
        <v>1</v>
      </c>
      <c r="CT132">
        <v>1</v>
      </c>
      <c r="CU132">
        <v>2</v>
      </c>
      <c r="CV132">
        <v>1</v>
      </c>
      <c r="CW132">
        <v>3</v>
      </c>
      <c r="CX132">
        <v>1</v>
      </c>
      <c r="CY132">
        <v>2</v>
      </c>
      <c r="CZ132">
        <v>6</v>
      </c>
      <c r="DA132">
        <v>6</v>
      </c>
      <c r="DB132">
        <v>1</v>
      </c>
      <c r="DC132">
        <v>2</v>
      </c>
      <c r="DD132">
        <v>6</v>
      </c>
      <c r="DE132">
        <v>6</v>
      </c>
      <c r="DF132">
        <v>2</v>
      </c>
      <c r="DG132">
        <v>2</v>
      </c>
      <c r="DH132">
        <v>5</v>
      </c>
      <c r="DI132">
        <v>5</v>
      </c>
      <c r="DJ132">
        <v>1</v>
      </c>
      <c r="DK132">
        <v>5</v>
      </c>
      <c r="DL132">
        <v>1</v>
      </c>
      <c r="DM132">
        <f>IF(CC132=1,5,IF(CC132=2,4.4,IF(CC132=3,3.4,IF(CC132=4,2,IF(CC132=5,1,IF(CC132&gt;5,"Inválido",0))))))</f>
        <v>4.4000000000000004</v>
      </c>
      <c r="DN132">
        <f>IF(CD132&gt;5,"Inválido",CD132)</f>
        <v>2</v>
      </c>
      <c r="DO132" s="7">
        <f>IF(CE132&gt;3,"Inválido",CE132)</f>
        <v>3</v>
      </c>
      <c r="DP132" s="7">
        <f>IF(CF132&gt;3,"Inválido",CF132)</f>
        <v>3</v>
      </c>
      <c r="DQ132" s="6">
        <f>IF(CG132&gt;3,"Inválido",CG132)</f>
        <v>3</v>
      </c>
      <c r="DR132" s="6">
        <f>IF(CH132&gt;3,"Inválido",CH132)</f>
        <v>3</v>
      </c>
      <c r="DS132" s="6">
        <f>IF(CI132&gt;3,"Inválido",CI132)</f>
        <v>3</v>
      </c>
      <c r="DT132" s="6">
        <f>IF(CJ132&gt;3,"Inválido",CJ132)</f>
        <v>3</v>
      </c>
      <c r="DU132" s="6">
        <f>IF(CK132&gt;3,"Inválido",CK132)</f>
        <v>3</v>
      </c>
      <c r="DV132" s="6">
        <f>IF(CL132&gt;3,"Inválido",CL132)</f>
        <v>3</v>
      </c>
      <c r="DW132" s="6">
        <f>IF(CM132&gt;3,"Inválido",CM132)</f>
        <v>3</v>
      </c>
      <c r="DX132" s="6">
        <f>IF(CN132&gt;3,"Inválido",CN132)</f>
        <v>3</v>
      </c>
      <c r="DY132" s="8">
        <f>IF(CO132&gt;5, "INVALIDO",CO132)</f>
        <v>2</v>
      </c>
      <c r="DZ132" s="8">
        <f>IF(CP132&gt;5, "INVALIDO",CP132)</f>
        <v>2</v>
      </c>
      <c r="EA132" s="8">
        <f>IF(CQ132&gt;5, "INVALIDO",CQ132)</f>
        <v>2</v>
      </c>
      <c r="EB132" s="8">
        <f>IF(CR132&gt;5, "INVALIDO",CR132)</f>
        <v>2</v>
      </c>
      <c r="EC132" s="7">
        <f>IF(CR132&gt;5, "INVALIDO",CR132)</f>
        <v>2</v>
      </c>
      <c r="ED13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32">
        <f>IF(CC132=1,5,IF(CC132=2,4,IF(CC132=3,3,IF(CC132=4,2,IF(CC132=5,1,IF(CC132&gt;5,"Inválido",0))))))</f>
        <v>4</v>
      </c>
      <c r="EG132">
        <f>IF(CW132=1,6,IF(CW132=2,5.4,IF(CW132=3,4.2,IF(CW132=4,3.1,IF(CW132=5,2.2,IF(CW132=6,1,IF(CW132&gt;6,"Inválido",0)))))))</f>
        <v>4.2</v>
      </c>
      <c r="EH132">
        <f>IF(AND(CX132=1,CW132=1),6,IF(AND(CX132=1,CW132&lt;7),5,IF(AND(CX132&gt;1,CW132=1),"Inválido",IF(AND(CX132=2,CW132&lt;7),4,IF(AND(CX132=3,CW132&lt;7),3,IF(AND(CX132=4,CW132&lt;7),2,IF(AND(CX132=5,CW132&lt;7),1,0)))))))</f>
        <v>5</v>
      </c>
      <c r="EI132">
        <f>IF(CV132=1,6,IF(CV132=2,5,IF(CV132=3,3,IF(CV132=4,3,IF(CV132=5,2,IF(CV132=6,1,IF(CV132&gt;6,"iNVÁLIDO",0)))))))</f>
        <v>6</v>
      </c>
      <c r="EJ132" s="7">
        <f>IF(CZ132&gt;6,"Inválido",CZ132)</f>
        <v>6</v>
      </c>
      <c r="EK132" s="7">
        <f>IF(DA132&gt;6,"Inválido",DA132)</f>
        <v>6</v>
      </c>
      <c r="EL132">
        <f>IF(DB132=1,6,IF(DB132=2,5,IF(DB132=3,3,IF(DB132=4,3,IF(DB132=5,2,IF(DB132=6,1,IF(DB132&gt;6,"iNVÁLIDO",0)))))))</f>
        <v>6</v>
      </c>
      <c r="EM132">
        <f>IF(DC132=1,6,IF(DC132=2,5,IF(DC132=3,3,IF(DC132=4,3,IF(DC132=5,2,IF(DC132=6,1,IF(DC132&gt;6,"iNVÁLIDO",0)))))))</f>
        <v>5</v>
      </c>
      <c r="EN132" s="7">
        <f>IF(DD132&gt;6,"Inválido",DD132)</f>
        <v>6</v>
      </c>
      <c r="EO132">
        <f>IF(DE132&gt;6,"Inválido",DE132)</f>
        <v>6</v>
      </c>
      <c r="EP132">
        <f>IF(DF132=1,6,IF(DF132=2,5,IF(DF132=3,3,IF(DF132=4,3,IF(DF132=5,2,IF(DF132=6,1,IF(DF132&gt;6,"iNVÁLIDO",0)))))))</f>
        <v>5</v>
      </c>
      <c r="EQ132" s="7">
        <f>IF(DG132&gt;6,"Inválido",DG132)</f>
        <v>2</v>
      </c>
      <c r="ER132">
        <f>IF(DH132&gt;5,"Inválido",DH132)</f>
        <v>5</v>
      </c>
      <c r="ES132">
        <f>IF(DI132&gt;5,"Inválido",DI132)</f>
        <v>5</v>
      </c>
      <c r="ET132">
        <f>IF(DJ132=1,5,IF(DJ132=2,4,IF(DJ132=3,3,IF(DJ132=4,2,IF(DJ132=5,1,IF(DJ132&gt;5,"Inválido",0))))))</f>
        <v>5</v>
      </c>
      <c r="EU132">
        <f>IF(DK132&gt;5,"Inválido",DK132)</f>
        <v>5</v>
      </c>
      <c r="EV132">
        <f>IF(DL132=1,5,IF(DL132=2,4,IF(DL132=3,3,IF(DL132=4,2,IF(DL132=5,1,IF(DL132&gt;5,"Inválido",0))))))</f>
        <v>5</v>
      </c>
      <c r="EW132" s="7">
        <f>SUM(DO132,DP132,DQ132,DR132,DS132,DT132,DU132,DV132,DW132,DX132)</f>
        <v>30</v>
      </c>
      <c r="EX132" s="7">
        <f>(EW132-10)/20*100</f>
        <v>100</v>
      </c>
      <c r="EY132">
        <f>SUM(DY132,DZ132,EA132,EB132)</f>
        <v>8</v>
      </c>
      <c r="EZ132">
        <f>(_2022___Atividade_física__sintomas_de_ansiedade_e_depressão_e_qualidade_de_vida_e[[#This Row],[Aspecto físico]]-4)/4*100</f>
        <v>100</v>
      </c>
      <c r="FA132">
        <f>SUM(EG132,EH132)</f>
        <v>9.1999999999999993</v>
      </c>
      <c r="FB132">
        <f>(FA132-2)/10*100</f>
        <v>72</v>
      </c>
      <c r="FC132">
        <f>SUM(DM132,ES132,ET132,EU132,EV132)</f>
        <v>24.4</v>
      </c>
      <c r="FD132" s="7">
        <f>(FC132-5)/20*100</f>
        <v>97</v>
      </c>
      <c r="FE132">
        <f>SUM(EI132,EM132,EO132,EQ132)</f>
        <v>19</v>
      </c>
      <c r="FF132" s="7">
        <f>(FE132-4)/20*100</f>
        <v>75</v>
      </c>
      <c r="FG132">
        <f>SUM(EF132,ER132)</f>
        <v>9</v>
      </c>
      <c r="FH132">
        <f>(FG132-2)/8*100</f>
        <v>87.5</v>
      </c>
      <c r="FI132">
        <f>SUM(EC132,ED132,EE132)</f>
        <v>5</v>
      </c>
      <c r="FJ132" s="7">
        <f>(FI132-3)/3*100</f>
        <v>66.666666666666657</v>
      </c>
      <c r="FK132">
        <f>SUM(EJ132,EK132,EL132,EN132,EP132)</f>
        <v>29</v>
      </c>
      <c r="FL132">
        <f>(FK132-5)/25*100</f>
        <v>96</v>
      </c>
      <c r="FM132">
        <f t="shared" si="6"/>
        <v>2</v>
      </c>
      <c r="FN132" s="7">
        <f t="shared" si="7"/>
        <v>92.25</v>
      </c>
      <c r="FO132" s="7">
        <f t="shared" si="8"/>
        <v>81.291666666666657</v>
      </c>
    </row>
    <row r="133" spans="1:171" ht="15" thickBot="1" x14ac:dyDescent="0.35">
      <c r="A133" t="s">
        <v>252</v>
      </c>
      <c r="B133" t="s">
        <v>253</v>
      </c>
      <c r="C133" t="s">
        <v>68</v>
      </c>
      <c r="D133" s="5">
        <v>44891</v>
      </c>
      <c r="E133" s="5">
        <v>44682</v>
      </c>
      <c r="F133" s="1">
        <f>DATEDIF(D132,E132,"Y")</f>
        <v>23</v>
      </c>
      <c r="G133">
        <v>1</v>
      </c>
      <c r="H133">
        <v>2</v>
      </c>
      <c r="I133" t="s">
        <v>254</v>
      </c>
      <c r="J133">
        <v>3</v>
      </c>
      <c r="K133">
        <v>1</v>
      </c>
      <c r="L133" t="s">
        <v>255</v>
      </c>
      <c r="M133" s="1">
        <v>2</v>
      </c>
      <c r="N133">
        <v>1</v>
      </c>
      <c r="O133">
        <v>1</v>
      </c>
      <c r="P133">
        <v>1</v>
      </c>
      <c r="Q133" s="16">
        <v>2</v>
      </c>
      <c r="R133">
        <v>2</v>
      </c>
      <c r="S133">
        <v>1</v>
      </c>
      <c r="T133">
        <v>2</v>
      </c>
      <c r="U133" t="s">
        <v>86</v>
      </c>
      <c r="V133">
        <v>4</v>
      </c>
      <c r="W133">
        <v>60</v>
      </c>
      <c r="X13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240</v>
      </c>
      <c r="Y133">
        <v>4</v>
      </c>
      <c r="Z133">
        <v>60</v>
      </c>
      <c r="AA13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133">
        <v>0</v>
      </c>
      <c r="AC133">
        <v>0</v>
      </c>
      <c r="AD13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3">
        <v>7</v>
      </c>
      <c r="AF133">
        <v>12</v>
      </c>
      <c r="AG133" s="1">
        <f>AVERAGE(_2022___Atividade_física__sintomas_de_ansiedade_e_depressão_e_qualidade_de_vida_e[[#This Row],[a.	Quantas horas no total você gasta sentado durante um dia de semana? ]:[b.	Quantas horas no total você gasta sentado durante um dia de fim de semana?]])</f>
        <v>9.5</v>
      </c>
      <c r="AH133" s="1">
        <f>_2022___Atividade_física__sintomas_de_ansiedade_e_depressão_e_qualidade_de_vida_e[[#This Row],[AFV por semana]]+_2022___Atividade_física__sintomas_de_ansiedade_e_depressão_e_qualidade_de_vida_e[[#This Row],[Média AFM na semana]]</f>
        <v>240</v>
      </c>
      <c r="AI133">
        <v>1</v>
      </c>
      <c r="AJ133">
        <v>0</v>
      </c>
      <c r="AK133">
        <v>0</v>
      </c>
      <c r="AL133">
        <v>1</v>
      </c>
      <c r="AM133">
        <v>0</v>
      </c>
      <c r="AN133">
        <v>0</v>
      </c>
      <c r="AO133">
        <v>0</v>
      </c>
      <c r="AP133">
        <v>0</v>
      </c>
      <c r="AQ133">
        <v>0</v>
      </c>
      <c r="AR133">
        <v>0</v>
      </c>
      <c r="AS133">
        <v>0</v>
      </c>
      <c r="AT133">
        <v>0</v>
      </c>
      <c r="AU133">
        <v>0</v>
      </c>
      <c r="AV133">
        <v>0</v>
      </c>
      <c r="AW133">
        <v>0</v>
      </c>
      <c r="AX133">
        <v>0</v>
      </c>
      <c r="AY133">
        <v>0</v>
      </c>
      <c r="AZ133">
        <v>0</v>
      </c>
      <c r="BA133">
        <v>0</v>
      </c>
      <c r="BB133">
        <v>0</v>
      </c>
      <c r="BC133">
        <v>0</v>
      </c>
      <c r="BD13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1</v>
      </c>
      <c r="BY133">
        <v>0</v>
      </c>
      <c r="BZ133">
        <v>0</v>
      </c>
      <c r="CA133">
        <v>0</v>
      </c>
      <c r="CB133" s="1">
        <f>SUM(BE133:BV133,_2022___Atividade_física__sintomas_de_ansiedade_e_depressão_e_qualidade_de_vida_e[[#This Row],[18 considerar essa]:[_20]])</f>
        <v>0</v>
      </c>
      <c r="CC133">
        <v>2</v>
      </c>
      <c r="CD133">
        <v>3</v>
      </c>
      <c r="CE133">
        <v>3</v>
      </c>
      <c r="CF133">
        <v>3</v>
      </c>
      <c r="CG133">
        <v>3</v>
      </c>
      <c r="CH133">
        <v>3</v>
      </c>
      <c r="CI133">
        <v>3</v>
      </c>
      <c r="CJ133">
        <v>3</v>
      </c>
      <c r="CK133">
        <v>3</v>
      </c>
      <c r="CL133">
        <v>3</v>
      </c>
      <c r="CM133">
        <v>3</v>
      </c>
      <c r="CN133">
        <v>3</v>
      </c>
      <c r="CO133">
        <v>2</v>
      </c>
      <c r="CP133">
        <v>2</v>
      </c>
      <c r="CQ133">
        <v>2</v>
      </c>
      <c r="CR133">
        <v>2</v>
      </c>
      <c r="CS133">
        <v>2</v>
      </c>
      <c r="CT133">
        <v>2</v>
      </c>
      <c r="CU133">
        <v>2</v>
      </c>
      <c r="CV133">
        <v>1</v>
      </c>
      <c r="CW133">
        <v>2</v>
      </c>
      <c r="CX133">
        <v>1</v>
      </c>
      <c r="CY133">
        <v>2</v>
      </c>
      <c r="CZ133">
        <v>4</v>
      </c>
      <c r="DA133">
        <v>4</v>
      </c>
      <c r="DB133">
        <v>1</v>
      </c>
      <c r="DC133">
        <v>1</v>
      </c>
      <c r="DD133">
        <v>4</v>
      </c>
      <c r="DE133">
        <v>4</v>
      </c>
      <c r="DF133">
        <v>1</v>
      </c>
      <c r="DG133">
        <v>4</v>
      </c>
      <c r="DH133">
        <v>5</v>
      </c>
      <c r="DI133">
        <v>3</v>
      </c>
      <c r="DJ133">
        <v>2</v>
      </c>
      <c r="DK133">
        <v>3</v>
      </c>
      <c r="DL133">
        <v>3</v>
      </c>
      <c r="DM133">
        <f>IF(CC133=1,5,IF(CC133=2,4.4,IF(CC133=3,3.4,IF(CC133=4,2,IF(CC133=5,1,IF(CC133&gt;5,"Inválido",0))))))</f>
        <v>4.4000000000000004</v>
      </c>
      <c r="DN133">
        <f>IF(CD133&gt;5,"Inválido",CD133)</f>
        <v>3</v>
      </c>
      <c r="DO133" s="7">
        <f>IF(CE133&gt;3,"Inválido",CE133)</f>
        <v>3</v>
      </c>
      <c r="DP133" s="7">
        <f>IF(CF133&gt;3,"Inválido",CF133)</f>
        <v>3</v>
      </c>
      <c r="DQ133" s="6">
        <f>IF(CG133&gt;3,"Inválido",CG133)</f>
        <v>3</v>
      </c>
      <c r="DR133" s="6">
        <f>IF(CH133&gt;3,"Inválido",CH133)</f>
        <v>3</v>
      </c>
      <c r="DS133" s="6">
        <f>IF(CI133&gt;3,"Inválido",CI133)</f>
        <v>3</v>
      </c>
      <c r="DT133" s="6">
        <f>IF(CJ133&gt;3,"Inválido",CJ133)</f>
        <v>3</v>
      </c>
      <c r="DU133" s="6">
        <f>IF(CK133&gt;3,"Inválido",CK133)</f>
        <v>3</v>
      </c>
      <c r="DV133" s="6">
        <f>IF(CL133&gt;3,"Inválido",CL133)</f>
        <v>3</v>
      </c>
      <c r="DW133" s="6">
        <f>IF(CM133&gt;3,"Inválido",CM133)</f>
        <v>3</v>
      </c>
      <c r="DX133" s="6">
        <f>IF(CN133&gt;3,"Inválido",CN133)</f>
        <v>3</v>
      </c>
      <c r="DY133" s="8">
        <f>IF(CO133&gt;5, "INVALIDO",CO133)</f>
        <v>2</v>
      </c>
      <c r="DZ133" s="8">
        <f>IF(CP133&gt;5, "INVALIDO",CP133)</f>
        <v>2</v>
      </c>
      <c r="EA133" s="8">
        <f>IF(CQ133&gt;5, "INVALIDO",CQ133)</f>
        <v>2</v>
      </c>
      <c r="EB133" s="8">
        <f>IF(CR133&gt;5, "INVALIDO",CR133)</f>
        <v>2</v>
      </c>
      <c r="EC133" s="7">
        <f>IF(CR133&gt;5, "INVALIDO",CR133)</f>
        <v>2</v>
      </c>
      <c r="ED13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3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33">
        <f>IF(CC133=1,5,IF(CC133=2,4,IF(CC133=3,3,IF(CC133=4,2,IF(CC133=5,1,IF(CC133&gt;5,"Inválido",0))))))</f>
        <v>4</v>
      </c>
      <c r="EG133">
        <f>IF(CW133=1,6,IF(CW133=2,5.4,IF(CW133=3,4.2,IF(CW133=4,3.1,IF(CW133=5,2.2,IF(CW133=6,1,IF(CW133&gt;6,"Inválido",0)))))))</f>
        <v>5.4</v>
      </c>
      <c r="EH133">
        <f>IF(AND(CX133=1,CW133=1),6,IF(AND(CX133=1,CW133&lt;7),5,IF(AND(CX133&gt;1,CW133=1),"Inválido",IF(AND(CX133=2,CW133&lt;7),4,IF(AND(CX133=3,CW133&lt;7),3,IF(AND(CX133=4,CW133&lt;7),2,IF(AND(CX133=5,CW133&lt;7),1,0)))))))</f>
        <v>5</v>
      </c>
      <c r="EI133">
        <f>IF(CV133=1,6,IF(CV133=2,5,IF(CV133=3,3,IF(CV133=4,3,IF(CV133=5,2,IF(CV133=6,1,IF(CV133&gt;6,"iNVÁLIDO",0)))))))</f>
        <v>6</v>
      </c>
      <c r="EJ133" s="7">
        <f>IF(CZ133&gt;6,"Inválido",CZ133)</f>
        <v>4</v>
      </c>
      <c r="EK133" s="7">
        <f>IF(DA133&gt;6,"Inválido",DA133)</f>
        <v>4</v>
      </c>
      <c r="EL133">
        <f>IF(DB133=1,6,IF(DB133=2,5,IF(DB133=3,3,IF(DB133=4,3,IF(DB133=5,2,IF(DB133=6,1,IF(DB133&gt;6,"iNVÁLIDO",0)))))))</f>
        <v>6</v>
      </c>
      <c r="EM133">
        <f>IF(DC133=1,6,IF(DC133=2,5,IF(DC133=3,3,IF(DC133=4,3,IF(DC133=5,2,IF(DC133=6,1,IF(DC133&gt;6,"iNVÁLIDO",0)))))))</f>
        <v>6</v>
      </c>
      <c r="EN133" s="7">
        <f>IF(DD133&gt;6,"Inválido",DD133)</f>
        <v>4</v>
      </c>
      <c r="EO133">
        <f>IF(DE133&gt;6,"Inválido",DE133)</f>
        <v>4</v>
      </c>
      <c r="EP133">
        <f>IF(DF133=1,6,IF(DF133=2,5,IF(DF133=3,3,IF(DF133=4,3,IF(DF133=5,2,IF(DF133=6,1,IF(DF133&gt;6,"iNVÁLIDO",0)))))))</f>
        <v>6</v>
      </c>
      <c r="EQ133" s="7">
        <f>IF(DG133&gt;6,"Inválido",DG133)</f>
        <v>4</v>
      </c>
      <c r="ER133">
        <f>IF(DH133&gt;5,"Inválido",DH133)</f>
        <v>5</v>
      </c>
      <c r="ES133">
        <f>IF(DI133&gt;5,"Inválido",DI133)</f>
        <v>3</v>
      </c>
      <c r="ET133">
        <f>IF(DJ133=1,5,IF(DJ133=2,4,IF(DJ133=3,3,IF(DJ133=4,2,IF(DJ133=5,1,IF(DJ133&gt;5,"Inválido",0))))))</f>
        <v>4</v>
      </c>
      <c r="EU133">
        <f>IF(DK133&gt;5,"Inválido",DK133)</f>
        <v>3</v>
      </c>
      <c r="EV133">
        <f>IF(DL133=1,5,IF(DL133=2,4,IF(DL133=3,3,IF(DL133=4,2,IF(DL133=5,1,IF(DL133&gt;5,"Inválido",0))))))</f>
        <v>3</v>
      </c>
      <c r="EW133" s="7">
        <f>SUM(DO133,DP133,DQ133,DR133,DS133,DT133,DU133,DV133,DW133,DX133)</f>
        <v>30</v>
      </c>
      <c r="EX133" s="7">
        <f>(EW133-10)/20*100</f>
        <v>100</v>
      </c>
      <c r="EY133">
        <f>SUM(DY133,DZ133,EA133,EB133)</f>
        <v>8</v>
      </c>
      <c r="EZ133">
        <f>(_2022___Atividade_física__sintomas_de_ansiedade_e_depressão_e_qualidade_de_vida_e[[#This Row],[Aspecto físico]]-4)/4*100</f>
        <v>100</v>
      </c>
      <c r="FA133">
        <f>SUM(EG133,EH133)</f>
        <v>10.4</v>
      </c>
      <c r="FB133">
        <f>(FA133-2)/10*100</f>
        <v>84.000000000000014</v>
      </c>
      <c r="FC133">
        <f>SUM(DM133,ES133,ET133,EU133,EV133)</f>
        <v>17.399999999999999</v>
      </c>
      <c r="FD133" s="7">
        <f>(FC133-5)/20*100</f>
        <v>61.999999999999986</v>
      </c>
      <c r="FE133">
        <f>SUM(EI133,EM133,EO133,EQ133)</f>
        <v>20</v>
      </c>
      <c r="FF133" s="7">
        <f>(FE133-4)/20*100</f>
        <v>80</v>
      </c>
      <c r="FG133">
        <f>SUM(EF133,ER133)</f>
        <v>9</v>
      </c>
      <c r="FH133">
        <f>(FG133-2)/8*100</f>
        <v>87.5</v>
      </c>
      <c r="FI133">
        <f>SUM(EC133,ED133,EE133)</f>
        <v>6</v>
      </c>
      <c r="FJ133" s="7">
        <f>(FI133-3)/3*100</f>
        <v>100</v>
      </c>
      <c r="FK133">
        <f>SUM(EJ133,EK133,EL133,EN133,EP133)</f>
        <v>24</v>
      </c>
      <c r="FL133">
        <f>(FK133-5)/25*100</f>
        <v>76</v>
      </c>
      <c r="FM133">
        <f t="shared" si="6"/>
        <v>3</v>
      </c>
      <c r="FN133" s="7">
        <f t="shared" si="7"/>
        <v>86.5</v>
      </c>
      <c r="FO133" s="7">
        <f t="shared" si="8"/>
        <v>85.875</v>
      </c>
    </row>
    <row r="134" spans="1:171" ht="15" thickBot="1" x14ac:dyDescent="0.35">
      <c r="A134" t="s">
        <v>256</v>
      </c>
      <c r="B134" t="s">
        <v>257</v>
      </c>
      <c r="C134" t="s">
        <v>68</v>
      </c>
      <c r="D134" s="5">
        <v>26335</v>
      </c>
      <c r="E134" s="5">
        <v>44682</v>
      </c>
      <c r="F134" s="1">
        <v>50</v>
      </c>
      <c r="G134">
        <v>2</v>
      </c>
      <c r="H134">
        <v>1</v>
      </c>
      <c r="I134" t="s">
        <v>128</v>
      </c>
      <c r="J134">
        <v>5</v>
      </c>
      <c r="K134">
        <v>2</v>
      </c>
      <c r="L134" t="s">
        <v>100</v>
      </c>
      <c r="M134" s="1">
        <v>1</v>
      </c>
      <c r="N134">
        <v>1</v>
      </c>
      <c r="O134">
        <v>1</v>
      </c>
      <c r="P134">
        <v>1</v>
      </c>
      <c r="Q134" s="16">
        <v>2</v>
      </c>
      <c r="R134">
        <v>1</v>
      </c>
      <c r="S134">
        <v>2</v>
      </c>
      <c r="T134">
        <v>2</v>
      </c>
      <c r="U134" t="s">
        <v>86</v>
      </c>
      <c r="V134">
        <v>0</v>
      </c>
      <c r="W134">
        <v>0</v>
      </c>
      <c r="X13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34">
        <v>0</v>
      </c>
      <c r="Z134">
        <v>0</v>
      </c>
      <c r="AA13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4">
        <v>0</v>
      </c>
      <c r="AC134">
        <v>0</v>
      </c>
      <c r="AD13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4">
        <v>12</v>
      </c>
      <c r="AF134">
        <v>6</v>
      </c>
      <c r="AG134" s="1">
        <f>AVERAGE(_2022___Atividade_física__sintomas_de_ansiedade_e_depressão_e_qualidade_de_vida_e[[#This Row],[a.	Quantas horas no total você gasta sentado durante um dia de semana? ]:[b.	Quantas horas no total você gasta sentado durante um dia de fim de semana?]])</f>
        <v>9</v>
      </c>
      <c r="AH134" s="1">
        <f>_2022___Atividade_física__sintomas_de_ansiedade_e_depressão_e_qualidade_de_vida_e[[#This Row],[AFV por semana]]+_2022___Atividade_física__sintomas_de_ansiedade_e_depressão_e_qualidade_de_vida_e[[#This Row],[Média AFM na semana]]</f>
        <v>0</v>
      </c>
      <c r="AI134">
        <v>0</v>
      </c>
      <c r="AJ134">
        <v>2</v>
      </c>
      <c r="AK134">
        <v>0</v>
      </c>
      <c r="AL134">
        <v>2</v>
      </c>
      <c r="AM134">
        <v>1</v>
      </c>
      <c r="AN134">
        <v>0</v>
      </c>
      <c r="AO134">
        <v>2</v>
      </c>
      <c r="AP134">
        <v>0</v>
      </c>
      <c r="AQ134">
        <v>0</v>
      </c>
      <c r="AR134">
        <v>3</v>
      </c>
      <c r="AS134">
        <v>2</v>
      </c>
      <c r="AT134">
        <v>0</v>
      </c>
      <c r="AU134">
        <v>0</v>
      </c>
      <c r="AV134">
        <v>0</v>
      </c>
      <c r="AW134">
        <v>2</v>
      </c>
      <c r="AX134">
        <v>0</v>
      </c>
      <c r="AY134">
        <v>0</v>
      </c>
      <c r="AZ134">
        <v>1</v>
      </c>
      <c r="BA134">
        <v>0</v>
      </c>
      <c r="BB134">
        <v>1</v>
      </c>
      <c r="BC134">
        <v>1</v>
      </c>
      <c r="BD13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17</v>
      </c>
      <c r="BE134">
        <v>1</v>
      </c>
      <c r="BF134">
        <v>0</v>
      </c>
      <c r="BG134">
        <v>0</v>
      </c>
      <c r="BH134">
        <v>1</v>
      </c>
      <c r="BI134">
        <v>1</v>
      </c>
      <c r="BJ134">
        <v>1</v>
      </c>
      <c r="BK134">
        <v>1</v>
      </c>
      <c r="BL134">
        <v>1</v>
      </c>
      <c r="BM134">
        <v>0</v>
      </c>
      <c r="BN134">
        <v>1</v>
      </c>
      <c r="BO134">
        <v>2</v>
      </c>
      <c r="BP134">
        <v>1</v>
      </c>
      <c r="BQ134">
        <v>1</v>
      </c>
      <c r="BR134">
        <v>1</v>
      </c>
      <c r="BS134">
        <v>0</v>
      </c>
      <c r="BT134">
        <v>2</v>
      </c>
      <c r="BU134">
        <v>1</v>
      </c>
      <c r="BV134">
        <v>0</v>
      </c>
      <c r="BW134">
        <v>0</v>
      </c>
      <c r="BX134">
        <v>1</v>
      </c>
      <c r="BY134">
        <v>0</v>
      </c>
      <c r="BZ134">
        <v>0</v>
      </c>
      <c r="CA134">
        <v>1</v>
      </c>
      <c r="CB134" s="1">
        <f>SUM(BE134:BV134,_2022___Atividade_física__sintomas_de_ansiedade_e_depressão_e_qualidade_de_vida_e[[#This Row],[18 considerar essa]:[_20]])</f>
        <v>16</v>
      </c>
      <c r="CC134">
        <v>3</v>
      </c>
      <c r="CD134">
        <v>4</v>
      </c>
      <c r="CE134">
        <v>2</v>
      </c>
      <c r="CF134">
        <v>3</v>
      </c>
      <c r="CG134">
        <v>3</v>
      </c>
      <c r="CH134">
        <v>1</v>
      </c>
      <c r="CI134">
        <v>2</v>
      </c>
      <c r="CJ134">
        <v>2</v>
      </c>
      <c r="CK134">
        <v>2</v>
      </c>
      <c r="CL134">
        <v>1</v>
      </c>
      <c r="CM134">
        <v>2</v>
      </c>
      <c r="CN134">
        <v>3</v>
      </c>
      <c r="CO134">
        <v>2</v>
      </c>
      <c r="CP134">
        <v>1</v>
      </c>
      <c r="CQ134">
        <v>2</v>
      </c>
      <c r="CR134">
        <v>2</v>
      </c>
      <c r="CS134">
        <v>1</v>
      </c>
      <c r="CT134">
        <v>1</v>
      </c>
      <c r="CU134">
        <v>1</v>
      </c>
      <c r="CV134">
        <v>1</v>
      </c>
      <c r="CW134">
        <v>3</v>
      </c>
      <c r="CX134">
        <v>2</v>
      </c>
      <c r="CY134">
        <v>6</v>
      </c>
      <c r="CZ134">
        <v>1</v>
      </c>
      <c r="DA134">
        <v>4</v>
      </c>
      <c r="DB134">
        <v>6</v>
      </c>
      <c r="DC134">
        <v>6</v>
      </c>
      <c r="DD134">
        <v>1</v>
      </c>
      <c r="DE134">
        <v>1</v>
      </c>
      <c r="DF134">
        <v>5</v>
      </c>
      <c r="DG134">
        <v>1</v>
      </c>
      <c r="DH134">
        <v>3</v>
      </c>
      <c r="DI134">
        <v>4</v>
      </c>
      <c r="DJ134">
        <v>3</v>
      </c>
      <c r="DK134">
        <v>4</v>
      </c>
      <c r="DL134">
        <v>4</v>
      </c>
      <c r="DM134">
        <f>IF(CC134=1,5,IF(CC134=2,4.4,IF(CC134=3,3.4,IF(CC134=4,2,IF(CC134=5,1,IF(CC134&gt;5,"Inválido",0))))))</f>
        <v>3.4</v>
      </c>
      <c r="DN134">
        <f>IF(CD134&gt;5,"Inválido",CD134)</f>
        <v>4</v>
      </c>
      <c r="DO134" s="7">
        <f>IF(CE134&gt;3,"Inválido",CE134)</f>
        <v>2</v>
      </c>
      <c r="DP134" s="7">
        <f>IF(CF134&gt;3,"Inválido",CF134)</f>
        <v>3</v>
      </c>
      <c r="DQ134" s="6">
        <f>IF(CG134&gt;3,"Inválido",CG134)</f>
        <v>3</v>
      </c>
      <c r="DR134" s="6">
        <f>IF(CH134&gt;3,"Inválido",CH134)</f>
        <v>1</v>
      </c>
      <c r="DS134" s="6">
        <f>IF(CI134&gt;3,"Inválido",CI134)</f>
        <v>2</v>
      </c>
      <c r="DT134" s="6">
        <f>IF(CJ134&gt;3,"Inválido",CJ134)</f>
        <v>2</v>
      </c>
      <c r="DU134" s="6">
        <f>IF(CK134&gt;3,"Inválido",CK134)</f>
        <v>2</v>
      </c>
      <c r="DV134" s="6">
        <f>IF(CL134&gt;3,"Inválido",CL134)</f>
        <v>1</v>
      </c>
      <c r="DW134" s="6">
        <f>IF(CM134&gt;3,"Inválido",CM134)</f>
        <v>2</v>
      </c>
      <c r="DX134" s="6">
        <f>IF(CN134&gt;3,"Inválido",CN134)</f>
        <v>3</v>
      </c>
      <c r="DY134" s="8">
        <f>IF(CO134&gt;5, "INVALIDO",CO134)</f>
        <v>2</v>
      </c>
      <c r="DZ134" s="8">
        <f>IF(CP134&gt;5, "INVALIDO",CP134)</f>
        <v>1</v>
      </c>
      <c r="EA134" s="8">
        <f>IF(CQ134&gt;5, "INVALIDO",CQ134)</f>
        <v>2</v>
      </c>
      <c r="EB134" s="8">
        <f>IF(CR134&gt;5, "INVALIDO",CR134)</f>
        <v>2</v>
      </c>
      <c r="EC134" s="7">
        <f>IF(CR134&gt;5, "INVALIDO",CR134)</f>
        <v>2</v>
      </c>
      <c r="ED13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4">
        <f>IF(CC134=1,5,IF(CC134=2,4,IF(CC134=3,3,IF(CC134=4,2,IF(CC134=5,1,IF(CC134&gt;5,"Inválido",0))))))</f>
        <v>3</v>
      </c>
      <c r="EG134">
        <f>IF(CW134=1,6,IF(CW134=2,5.4,IF(CW134=3,4.2,IF(CW134=4,3.1,IF(CW134=5,2.2,IF(CW134=6,1,IF(CW134&gt;6,"Inválido",0)))))))</f>
        <v>4.2</v>
      </c>
      <c r="EH134">
        <f>IF(AND(CX134=1,CW134=1),6,IF(AND(CX134=1,CW134&lt;7),5,IF(AND(CX134&gt;1,CW134=1),"Inválido",IF(AND(CX134=2,CW134&lt;7),4,IF(AND(CX134=3,CW134&lt;7),3,IF(AND(CX134=4,CW134&lt;7),2,IF(AND(CX134=5,CW134&lt;7),1,0)))))))</f>
        <v>4</v>
      </c>
      <c r="EI134">
        <f>IF(CV134=1,6,IF(CV134=2,5,IF(CV134=3,3,IF(CV134=4,3,IF(CV134=5,2,IF(CV134=6,1,IF(CV134&gt;6,"iNVÁLIDO",0)))))))</f>
        <v>6</v>
      </c>
      <c r="EJ134" s="7">
        <f>IF(CZ134&gt;6,"Inválido",CZ134)</f>
        <v>1</v>
      </c>
      <c r="EK134" s="7">
        <f>IF(DA134&gt;6,"Inválido",DA134)</f>
        <v>4</v>
      </c>
      <c r="EL134">
        <f>IF(DB134=1,6,IF(DB134=2,5,IF(DB134=3,3,IF(DB134=4,3,IF(DB134=5,2,IF(DB134=6,1,IF(DB134&gt;6,"iNVÁLIDO",0)))))))</f>
        <v>1</v>
      </c>
      <c r="EM134">
        <f>IF(DC134=1,6,IF(DC134=2,5,IF(DC134=3,3,IF(DC134=4,3,IF(DC134=5,2,IF(DC134=6,1,IF(DC134&gt;6,"iNVÁLIDO",0)))))))</f>
        <v>1</v>
      </c>
      <c r="EN134" s="7">
        <f>IF(DD134&gt;6,"Inválido",DD134)</f>
        <v>1</v>
      </c>
      <c r="EO134">
        <f>IF(DE134&gt;6,"Inválido",DE134)</f>
        <v>1</v>
      </c>
      <c r="EP134">
        <f>IF(DF134=1,6,IF(DF134=2,5,IF(DF134=3,3,IF(DF134=4,3,IF(DF134=5,2,IF(DF134=6,1,IF(DF134&gt;6,"iNVÁLIDO",0)))))))</f>
        <v>2</v>
      </c>
      <c r="EQ134" s="7">
        <f>IF(DG134&gt;6,"Inválido",DG134)</f>
        <v>1</v>
      </c>
      <c r="ER134">
        <f>IF(DH134&gt;5,"Inválido",DH134)</f>
        <v>3</v>
      </c>
      <c r="ES134">
        <f>IF(DI134&gt;5,"Inválido",DI134)</f>
        <v>4</v>
      </c>
      <c r="ET134">
        <f>IF(DJ134=1,5,IF(DJ134=2,4,IF(DJ134=3,3,IF(DJ134=4,2,IF(DJ134=5,1,IF(DJ134&gt;5,"Inválido",0))))))</f>
        <v>3</v>
      </c>
      <c r="EU134">
        <f>IF(DK134&gt;5,"Inválido",DK134)</f>
        <v>4</v>
      </c>
      <c r="EV134">
        <f>IF(DL134=1,5,IF(DL134=2,4,IF(DL134=3,3,IF(DL134=4,2,IF(DL134=5,1,IF(DL134&gt;5,"Inválido",0))))))</f>
        <v>2</v>
      </c>
      <c r="EW134" s="7">
        <f>SUM(DO134,DP134,DQ134,DR134,DS134,DT134,DU134,DV134,DW134,DX134)</f>
        <v>21</v>
      </c>
      <c r="EX134" s="7">
        <f>(EW134-10)/20*100</f>
        <v>55.000000000000007</v>
      </c>
      <c r="EY134">
        <f>SUM(DY134,DZ134,EA134,EB134)</f>
        <v>7</v>
      </c>
      <c r="EZ134">
        <f>(_2022___Atividade_física__sintomas_de_ansiedade_e_depressão_e_qualidade_de_vida_e[[#This Row],[Aspecto físico]]-4)/4*100</f>
        <v>75</v>
      </c>
      <c r="FA134">
        <f>SUM(EG134,EH134)</f>
        <v>8.1999999999999993</v>
      </c>
      <c r="FB134">
        <f>(FA134-2)/10*100</f>
        <v>61.999999999999986</v>
      </c>
      <c r="FC134">
        <f>SUM(DM134,ES134,ET134,EU134,EV134)</f>
        <v>16.399999999999999</v>
      </c>
      <c r="FD134" s="7">
        <f>(FC134-5)/20*100</f>
        <v>56.999999999999993</v>
      </c>
      <c r="FE134">
        <f>SUM(EI134,EM134,EO134,EQ134)</f>
        <v>9</v>
      </c>
      <c r="FF134" s="7">
        <f>(FE134-4)/20*100</f>
        <v>25</v>
      </c>
      <c r="FG134">
        <f>SUM(EF134,ER134)</f>
        <v>6</v>
      </c>
      <c r="FH134">
        <f>(FG134-2)/8*100</f>
        <v>50</v>
      </c>
      <c r="FI134">
        <f>SUM(EC134,ED134,EE134)</f>
        <v>4</v>
      </c>
      <c r="FJ134" s="7">
        <f>(FI134-3)/3*100</f>
        <v>33.333333333333329</v>
      </c>
      <c r="FK134">
        <f>SUM(EJ134,EK134,EL134,EN134,EP134)</f>
        <v>9</v>
      </c>
      <c r="FL134">
        <f>(FK134-5)/25*100</f>
        <v>16</v>
      </c>
      <c r="FM134">
        <f t="shared" si="6"/>
        <v>4</v>
      </c>
      <c r="FN134" s="7">
        <f t="shared" si="7"/>
        <v>62.25</v>
      </c>
      <c r="FO134" s="7">
        <f t="shared" si="8"/>
        <v>31.083333333333332</v>
      </c>
    </row>
    <row r="135" spans="1:171" ht="15" thickBot="1" x14ac:dyDescent="0.35">
      <c r="A135" t="s">
        <v>258</v>
      </c>
      <c r="B135" t="s">
        <v>259</v>
      </c>
      <c r="C135" t="s">
        <v>68</v>
      </c>
      <c r="D135" s="5">
        <v>26001</v>
      </c>
      <c r="E135" s="5">
        <v>44682</v>
      </c>
      <c r="F135" s="1">
        <f>DATEDIF(D134,E134,"Y")</f>
        <v>50</v>
      </c>
      <c r="G135">
        <v>2</v>
      </c>
      <c r="H135">
        <v>3</v>
      </c>
      <c r="I135" t="s">
        <v>182</v>
      </c>
      <c r="J135">
        <v>9</v>
      </c>
      <c r="K135">
        <v>2</v>
      </c>
      <c r="L135" t="s">
        <v>260</v>
      </c>
      <c r="M135" s="1">
        <v>2</v>
      </c>
      <c r="N135">
        <v>1</v>
      </c>
      <c r="O135">
        <v>1</v>
      </c>
      <c r="P135">
        <v>1</v>
      </c>
      <c r="Q135" s="16">
        <v>1</v>
      </c>
      <c r="R135">
        <v>1</v>
      </c>
      <c r="S135">
        <v>1</v>
      </c>
      <c r="T135">
        <v>2</v>
      </c>
      <c r="U135" t="s">
        <v>86</v>
      </c>
      <c r="V135">
        <v>0</v>
      </c>
      <c r="W135">
        <v>15</v>
      </c>
      <c r="X13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35">
        <v>3</v>
      </c>
      <c r="Z135">
        <v>25</v>
      </c>
      <c r="AA13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135">
        <v>0</v>
      </c>
      <c r="AC135">
        <v>0</v>
      </c>
      <c r="AD13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5">
        <v>6</v>
      </c>
      <c r="AF135">
        <v>4</v>
      </c>
      <c r="AG135" s="1">
        <f>AVERAGE(_2022___Atividade_física__sintomas_de_ansiedade_e_depressão_e_qualidade_de_vida_e[[#This Row],[a.	Quantas horas no total você gasta sentado durante um dia de semana? ]:[b.	Quantas horas no total você gasta sentado durante um dia de fim de semana?]])</f>
        <v>5</v>
      </c>
      <c r="AH135" s="1">
        <f>_2022___Atividade_física__sintomas_de_ansiedade_e_depressão_e_qualidade_de_vida_e[[#This Row],[AFV por semana]]+_2022___Atividade_física__sintomas_de_ansiedade_e_depressão_e_qualidade_de_vida_e[[#This Row],[Média AFM na semana]]</f>
        <v>75</v>
      </c>
      <c r="AI135">
        <v>0</v>
      </c>
      <c r="AJ135">
        <v>1</v>
      </c>
      <c r="AK135">
        <v>0</v>
      </c>
      <c r="AL135">
        <v>0</v>
      </c>
      <c r="AM135">
        <v>0</v>
      </c>
      <c r="AN135">
        <v>0</v>
      </c>
      <c r="AO135">
        <v>0</v>
      </c>
      <c r="AP135">
        <v>0</v>
      </c>
      <c r="AQ135">
        <v>0</v>
      </c>
      <c r="AR135">
        <v>0</v>
      </c>
      <c r="AS135">
        <v>0</v>
      </c>
      <c r="AT135">
        <v>0</v>
      </c>
      <c r="AU135">
        <v>0</v>
      </c>
      <c r="AV135">
        <v>0</v>
      </c>
      <c r="AW135">
        <v>0</v>
      </c>
      <c r="AX135">
        <v>0</v>
      </c>
      <c r="AY135">
        <v>0</v>
      </c>
      <c r="AZ135">
        <v>0</v>
      </c>
      <c r="BA135">
        <v>0</v>
      </c>
      <c r="BB135">
        <v>1</v>
      </c>
      <c r="BC135">
        <v>1</v>
      </c>
      <c r="BD13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135">
        <v>0</v>
      </c>
      <c r="BF135">
        <v>0</v>
      </c>
      <c r="BG135">
        <v>0</v>
      </c>
      <c r="BH135">
        <v>0</v>
      </c>
      <c r="BI135">
        <v>0</v>
      </c>
      <c r="BJ135">
        <v>0</v>
      </c>
      <c r="BK135">
        <v>0</v>
      </c>
      <c r="BL135">
        <v>0</v>
      </c>
      <c r="BM135">
        <v>0</v>
      </c>
      <c r="BN135">
        <v>0</v>
      </c>
      <c r="BO135">
        <v>0</v>
      </c>
      <c r="BP135">
        <v>0</v>
      </c>
      <c r="BQ135">
        <v>0</v>
      </c>
      <c r="BR135">
        <v>0</v>
      </c>
      <c r="BS135">
        <v>0</v>
      </c>
      <c r="BT135">
        <v>0</v>
      </c>
      <c r="BU135">
        <v>1</v>
      </c>
      <c r="BV135">
        <v>0</v>
      </c>
      <c r="BW135">
        <v>3</v>
      </c>
      <c r="BX135">
        <v>1</v>
      </c>
      <c r="BY135">
        <v>0</v>
      </c>
      <c r="BZ135">
        <v>0</v>
      </c>
      <c r="CA135">
        <v>2</v>
      </c>
      <c r="CB135" s="1">
        <f>SUM(BE135:BV135,_2022___Atividade_física__sintomas_de_ansiedade_e_depressão_e_qualidade_de_vida_e[[#This Row],[18 considerar essa]:[_20]])</f>
        <v>3</v>
      </c>
      <c r="CC135">
        <v>1</v>
      </c>
      <c r="CD135">
        <v>1</v>
      </c>
      <c r="CE135">
        <v>2</v>
      </c>
      <c r="CF135">
        <v>3</v>
      </c>
      <c r="CG135">
        <v>3</v>
      </c>
      <c r="CH135">
        <v>3</v>
      </c>
      <c r="CI135">
        <v>3</v>
      </c>
      <c r="CJ135">
        <v>3</v>
      </c>
      <c r="CK135">
        <v>3</v>
      </c>
      <c r="CL135">
        <v>2</v>
      </c>
      <c r="CM135">
        <v>3</v>
      </c>
      <c r="CN135">
        <v>3</v>
      </c>
      <c r="CO135">
        <v>2</v>
      </c>
      <c r="CP135">
        <v>1</v>
      </c>
      <c r="CQ135">
        <v>1</v>
      </c>
      <c r="CR135">
        <v>1</v>
      </c>
      <c r="CS135">
        <v>1</v>
      </c>
      <c r="CT135">
        <v>1</v>
      </c>
      <c r="CU135">
        <v>1</v>
      </c>
      <c r="CV135">
        <v>3</v>
      </c>
      <c r="CW135">
        <v>1</v>
      </c>
      <c r="CX135">
        <v>3</v>
      </c>
      <c r="CY135">
        <v>2</v>
      </c>
      <c r="CZ135">
        <v>5</v>
      </c>
      <c r="DA135">
        <v>6</v>
      </c>
      <c r="DB135">
        <v>3</v>
      </c>
      <c r="DC135">
        <v>3</v>
      </c>
      <c r="DD135">
        <v>6</v>
      </c>
      <c r="DE135">
        <v>3</v>
      </c>
      <c r="DF135">
        <v>2</v>
      </c>
      <c r="DG135">
        <v>4</v>
      </c>
      <c r="DH135">
        <v>5</v>
      </c>
      <c r="DI135">
        <v>5</v>
      </c>
      <c r="DJ135">
        <v>1</v>
      </c>
      <c r="DK135">
        <v>5</v>
      </c>
      <c r="DL135">
        <v>1</v>
      </c>
      <c r="DM135">
        <f>IF(CC135=1,5,IF(CC135=2,4.4,IF(CC135=3,3.4,IF(CC135=4,2,IF(CC135=5,1,IF(CC135&gt;5,"Inválido",0))))))</f>
        <v>5</v>
      </c>
      <c r="DN135">
        <f>IF(CD135&gt;5,"Inválido",CD135)</f>
        <v>1</v>
      </c>
      <c r="DO135" s="7">
        <f>IF(CE135&gt;3,"Inválido",CE135)</f>
        <v>2</v>
      </c>
      <c r="DP135" s="7">
        <f>IF(CF135&gt;3,"Inválido",CF135)</f>
        <v>3</v>
      </c>
      <c r="DQ135" s="6">
        <f>IF(CG135&gt;3,"Inválido",CG135)</f>
        <v>3</v>
      </c>
      <c r="DR135" s="6">
        <f>IF(CH135&gt;3,"Inválido",CH135)</f>
        <v>3</v>
      </c>
      <c r="DS135" s="6">
        <f>IF(CI135&gt;3,"Inválido",CI135)</f>
        <v>3</v>
      </c>
      <c r="DT135" s="6">
        <f>IF(CJ135&gt;3,"Inválido",CJ135)</f>
        <v>3</v>
      </c>
      <c r="DU135" s="6">
        <f>IF(CK135&gt;3,"Inválido",CK135)</f>
        <v>3</v>
      </c>
      <c r="DV135" s="6">
        <f>IF(CL135&gt;3,"Inválido",CL135)</f>
        <v>2</v>
      </c>
      <c r="DW135" s="6">
        <f>IF(CM135&gt;3,"Inválido",CM135)</f>
        <v>3</v>
      </c>
      <c r="DX135" s="6">
        <f>IF(CN135&gt;3,"Inválido",CN135)</f>
        <v>3</v>
      </c>
      <c r="DY135" s="8">
        <f>IF(CO135&gt;5, "INVALIDO",CO135)</f>
        <v>2</v>
      </c>
      <c r="DZ135" s="8">
        <f>IF(CP135&gt;5, "INVALIDO",CP135)</f>
        <v>1</v>
      </c>
      <c r="EA135" s="8">
        <f>IF(CQ135&gt;5, "INVALIDO",CQ135)</f>
        <v>1</v>
      </c>
      <c r="EB135" s="8">
        <f>IF(CR135&gt;5, "INVALIDO",CR135)</f>
        <v>1</v>
      </c>
      <c r="EC135" s="7">
        <f>IF(CR135&gt;5, "INVALIDO",CR135)</f>
        <v>1</v>
      </c>
      <c r="ED13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5">
        <f>IF(CC135=1,5,IF(CC135=2,4,IF(CC135=3,3,IF(CC135=4,2,IF(CC135=5,1,IF(CC135&gt;5,"Inválido",0))))))</f>
        <v>5</v>
      </c>
      <c r="EG135">
        <f>IF(CW135=1,6,IF(CW135=2,5.4,IF(CW135=3,4.2,IF(CW135=4,3.1,IF(CW135=5,2.2,IF(CW135=6,1,IF(CW135&gt;6,"Inválido",0)))))))</f>
        <v>6</v>
      </c>
      <c r="EH135" t="str">
        <f>IF(AND(CX135=1,CW135=1),6,IF(AND(CX135=1,CW135&lt;7),5,IF(AND(CX135&gt;1,CW135=1),"Inválido",IF(AND(CX135=2,CW135&lt;7),4,IF(AND(CX135=3,CW135&lt;7),3,IF(AND(CX135=4,CW135&lt;7),2,IF(AND(CX135=5,CW135&lt;7),1,0)))))))</f>
        <v>Inválido</v>
      </c>
      <c r="EI135">
        <f>IF(CV135=1,6,IF(CV135=2,5,IF(CV135=3,3,IF(CV135=4,3,IF(CV135=5,2,IF(CV135=6,1,IF(CV135&gt;6,"iNVÁLIDO",0)))))))</f>
        <v>3</v>
      </c>
      <c r="EJ135" s="7">
        <f>IF(CZ135&gt;6,"Inválido",CZ135)</f>
        <v>5</v>
      </c>
      <c r="EK135" s="7">
        <f>IF(DA135&gt;6,"Inválido",DA135)</f>
        <v>6</v>
      </c>
      <c r="EL135">
        <f>IF(DB135=1,6,IF(DB135=2,5,IF(DB135=3,3,IF(DB135=4,3,IF(DB135=5,2,IF(DB135=6,1,IF(DB135&gt;6,"iNVÁLIDO",0)))))))</f>
        <v>3</v>
      </c>
      <c r="EM135">
        <f>IF(DC135=1,6,IF(DC135=2,5,IF(DC135=3,3,IF(DC135=4,3,IF(DC135=5,2,IF(DC135=6,1,IF(DC135&gt;6,"iNVÁLIDO",0)))))))</f>
        <v>3</v>
      </c>
      <c r="EN135" s="7">
        <f>IF(DD135&gt;6,"Inválido",DD135)</f>
        <v>6</v>
      </c>
      <c r="EO135">
        <f>IF(DE135&gt;6,"Inválido",DE135)</f>
        <v>3</v>
      </c>
      <c r="EP135">
        <f>IF(DF135=1,6,IF(DF135=2,5,IF(DF135=3,3,IF(DF135=4,3,IF(DF135=5,2,IF(DF135=6,1,IF(DF135&gt;6,"iNVÁLIDO",0)))))))</f>
        <v>5</v>
      </c>
      <c r="EQ135" s="7">
        <f>IF(DG135&gt;6,"Inválido",DG135)</f>
        <v>4</v>
      </c>
      <c r="ER135">
        <f>IF(DH135&gt;5,"Inválido",DH135)</f>
        <v>5</v>
      </c>
      <c r="ES135">
        <f>IF(DI135&gt;5,"Inválido",DI135)</f>
        <v>5</v>
      </c>
      <c r="ET135">
        <f>IF(DJ135=1,5,IF(DJ135=2,4,IF(DJ135=3,3,IF(DJ135=4,2,IF(DJ135=5,1,IF(DJ135&gt;5,"Inválido",0))))))</f>
        <v>5</v>
      </c>
      <c r="EU135">
        <f>IF(DK135&gt;5,"Inválido",DK135)</f>
        <v>5</v>
      </c>
      <c r="EV135">
        <f>IF(DL135=1,5,IF(DL135=2,4,IF(DL135=3,3,IF(DL135=4,2,IF(DL135=5,1,IF(DL135&gt;5,"Inválido",0))))))</f>
        <v>5</v>
      </c>
      <c r="EW135" s="7">
        <f>SUM(DO135,DP135,DQ135,DR135,DS135,DT135,DU135,DV135,DW135,DX135)</f>
        <v>28</v>
      </c>
      <c r="EX135" s="7">
        <f>(EW135-10)/20*100</f>
        <v>90</v>
      </c>
      <c r="EY135">
        <f>SUM(DY135,DZ135,EA135,EB135)</f>
        <v>5</v>
      </c>
      <c r="EZ135">
        <f>(_2022___Atividade_física__sintomas_de_ansiedade_e_depressão_e_qualidade_de_vida_e[[#This Row],[Aspecto físico]]-4)/4*100</f>
        <v>25</v>
      </c>
      <c r="FA135">
        <f>SUM(EG135,EH135)</f>
        <v>6</v>
      </c>
      <c r="FB135">
        <f>(FA135-2)/10*100</f>
        <v>40</v>
      </c>
      <c r="FC135">
        <f>SUM(DM135,ES135,ET135,EU135,EV135)</f>
        <v>25</v>
      </c>
      <c r="FD135" s="7">
        <f>(FC135-5)/20*100</f>
        <v>100</v>
      </c>
      <c r="FE135">
        <f>SUM(EI135,EM135,EO135,EQ135)</f>
        <v>13</v>
      </c>
      <c r="FF135" s="7">
        <f>(FE135-4)/20*100</f>
        <v>45</v>
      </c>
      <c r="FG135">
        <f>SUM(EF135,ER135)</f>
        <v>10</v>
      </c>
      <c r="FH135">
        <f>(FG135-2)/8*100</f>
        <v>100</v>
      </c>
      <c r="FI135">
        <f>SUM(EC135,ED135,EE135)</f>
        <v>3</v>
      </c>
      <c r="FJ135" s="7">
        <f>(FI135-3)/3*100</f>
        <v>0</v>
      </c>
      <c r="FK135">
        <f>SUM(EJ135,EK135,EL135,EN135,EP135)</f>
        <v>25</v>
      </c>
      <c r="FL135">
        <f>(FK135-5)/25*100</f>
        <v>80</v>
      </c>
      <c r="FM135">
        <f t="shared" si="6"/>
        <v>1</v>
      </c>
      <c r="FN135" s="7">
        <f t="shared" si="7"/>
        <v>63.75</v>
      </c>
      <c r="FO135" s="7">
        <f t="shared" si="8"/>
        <v>56.25</v>
      </c>
    </row>
    <row r="136" spans="1:171" ht="15" thickBot="1" x14ac:dyDescent="0.35">
      <c r="A136" t="s">
        <v>261</v>
      </c>
      <c r="B136" t="s">
        <v>262</v>
      </c>
      <c r="C136" t="s">
        <v>68</v>
      </c>
      <c r="D136" s="5">
        <v>33005</v>
      </c>
      <c r="E136" s="5">
        <v>44682</v>
      </c>
      <c r="F136" s="1">
        <f>DATEDIF(D135,E135,"Y")</f>
        <v>51</v>
      </c>
      <c r="G136">
        <v>1</v>
      </c>
      <c r="H136">
        <v>3</v>
      </c>
      <c r="I136" t="s">
        <v>84</v>
      </c>
      <c r="J136">
        <v>10</v>
      </c>
      <c r="K136">
        <v>2</v>
      </c>
      <c r="L136" t="s">
        <v>263</v>
      </c>
      <c r="M136" s="1">
        <v>2</v>
      </c>
      <c r="N136">
        <v>1</v>
      </c>
      <c r="O136">
        <v>3</v>
      </c>
      <c r="P136">
        <v>1</v>
      </c>
      <c r="Q136" s="16">
        <v>2</v>
      </c>
      <c r="R136">
        <v>1</v>
      </c>
      <c r="S136">
        <v>1</v>
      </c>
      <c r="T136">
        <v>2</v>
      </c>
      <c r="U136" t="s">
        <v>86</v>
      </c>
      <c r="V136">
        <v>7</v>
      </c>
      <c r="W136">
        <v>60</v>
      </c>
      <c r="X13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36">
        <v>5</v>
      </c>
      <c r="Z136">
        <v>60</v>
      </c>
      <c r="AA13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136">
        <v>5</v>
      </c>
      <c r="AC136">
        <v>60</v>
      </c>
      <c r="AD13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136">
        <v>8</v>
      </c>
      <c r="AF136">
        <v>8</v>
      </c>
      <c r="AG136" s="1">
        <f>AVERAGE(_2022___Atividade_física__sintomas_de_ansiedade_e_depressão_e_qualidade_de_vida_e[[#This Row],[a.	Quantas horas no total você gasta sentado durante um dia de semana? ]:[b.	Quantas horas no total você gasta sentado durante um dia de fim de semana?]])</f>
        <v>8</v>
      </c>
      <c r="AH136" s="1">
        <f>_2022___Atividade_física__sintomas_de_ansiedade_e_depressão_e_qualidade_de_vida_e[[#This Row],[AFV por semana]]+_2022___Atividade_física__sintomas_de_ansiedade_e_depressão_e_qualidade_de_vida_e[[#This Row],[Média AFM na semana]]</f>
        <v>600</v>
      </c>
      <c r="AI136">
        <v>0</v>
      </c>
      <c r="AJ136">
        <v>0</v>
      </c>
      <c r="AK136">
        <v>0</v>
      </c>
      <c r="AL136">
        <v>0</v>
      </c>
      <c r="AM136">
        <v>2</v>
      </c>
      <c r="AN136">
        <v>0</v>
      </c>
      <c r="AO136">
        <v>0</v>
      </c>
      <c r="AP136">
        <v>0</v>
      </c>
      <c r="AQ136">
        <v>1</v>
      </c>
      <c r="AR136">
        <v>1</v>
      </c>
      <c r="AS136">
        <v>1</v>
      </c>
      <c r="AT136">
        <v>1</v>
      </c>
      <c r="AU136">
        <v>1</v>
      </c>
      <c r="AV136">
        <v>3</v>
      </c>
      <c r="AW136">
        <v>1</v>
      </c>
      <c r="AX136">
        <v>0</v>
      </c>
      <c r="AY136">
        <v>0</v>
      </c>
      <c r="AZ136">
        <v>0</v>
      </c>
      <c r="BA136">
        <v>0</v>
      </c>
      <c r="BB136">
        <v>0</v>
      </c>
      <c r="BC136">
        <v>0</v>
      </c>
      <c r="BD13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136">
        <v>0</v>
      </c>
      <c r="BF136">
        <v>0</v>
      </c>
      <c r="BG136">
        <v>1</v>
      </c>
      <c r="BH136">
        <v>0</v>
      </c>
      <c r="BI136">
        <v>0</v>
      </c>
      <c r="BJ136">
        <v>0</v>
      </c>
      <c r="BK136">
        <v>0</v>
      </c>
      <c r="BL136">
        <v>1</v>
      </c>
      <c r="BM136">
        <v>0</v>
      </c>
      <c r="BN136">
        <v>0</v>
      </c>
      <c r="BO136">
        <v>0</v>
      </c>
      <c r="BP136">
        <v>1</v>
      </c>
      <c r="BQ136">
        <v>0</v>
      </c>
      <c r="BR136">
        <v>3</v>
      </c>
      <c r="BS136">
        <v>0</v>
      </c>
      <c r="BT136">
        <v>0</v>
      </c>
      <c r="BU136">
        <v>3</v>
      </c>
      <c r="BV136">
        <v>1</v>
      </c>
      <c r="BW136">
        <v>0</v>
      </c>
      <c r="BX136">
        <v>2</v>
      </c>
      <c r="BY136">
        <f>_2022___Atividade_física__sintomas_de_ansiedade_e_depressão_e_qualidade_de_vida_e[[#This Row],[_18]]</f>
        <v>0</v>
      </c>
      <c r="BZ136">
        <v>0</v>
      </c>
      <c r="CA136">
        <v>0</v>
      </c>
      <c r="CB136" s="1">
        <f>SUM(BE136:BV136,_2022___Atividade_física__sintomas_de_ansiedade_e_depressão_e_qualidade_de_vida_e[[#This Row],[18 considerar essa]:[_20]])</f>
        <v>10</v>
      </c>
      <c r="CC136">
        <v>2</v>
      </c>
      <c r="CD136">
        <v>1</v>
      </c>
      <c r="CE136">
        <v>1</v>
      </c>
      <c r="CF136">
        <v>1</v>
      </c>
      <c r="CG136">
        <v>1</v>
      </c>
      <c r="CH136">
        <v>1</v>
      </c>
      <c r="CI136">
        <v>1</v>
      </c>
      <c r="CJ136">
        <v>3</v>
      </c>
      <c r="CK136">
        <v>1</v>
      </c>
      <c r="CL136">
        <v>1</v>
      </c>
      <c r="CM136">
        <v>1</v>
      </c>
      <c r="CN136">
        <v>1</v>
      </c>
      <c r="CO136">
        <v>1</v>
      </c>
      <c r="CP136">
        <v>1</v>
      </c>
      <c r="CQ136">
        <v>2</v>
      </c>
      <c r="CR136">
        <v>1</v>
      </c>
      <c r="CS136">
        <v>1</v>
      </c>
      <c r="CT136">
        <v>1</v>
      </c>
      <c r="CU136">
        <v>1</v>
      </c>
      <c r="CV136">
        <v>4</v>
      </c>
      <c r="CW136">
        <v>1</v>
      </c>
      <c r="CX136">
        <v>1</v>
      </c>
      <c r="CY136">
        <v>5</v>
      </c>
      <c r="CZ136">
        <v>6</v>
      </c>
      <c r="DA136">
        <v>6</v>
      </c>
      <c r="DB136">
        <v>1</v>
      </c>
      <c r="DC136">
        <v>1</v>
      </c>
      <c r="DD136">
        <v>2</v>
      </c>
      <c r="DE136">
        <v>1</v>
      </c>
      <c r="DF136">
        <v>2</v>
      </c>
      <c r="DG136">
        <v>1</v>
      </c>
      <c r="DH136">
        <v>4</v>
      </c>
      <c r="DI136">
        <v>4</v>
      </c>
      <c r="DJ136">
        <v>3</v>
      </c>
      <c r="DK136">
        <v>5</v>
      </c>
      <c r="DL136">
        <v>2</v>
      </c>
      <c r="DM136">
        <f>IF(CC136=1,5,IF(CC136=2,4.4,IF(CC136=3,3.4,IF(CC136=4,2,IF(CC136=5,1,IF(CC136&gt;5,"Inválido",0))))))</f>
        <v>4.4000000000000004</v>
      </c>
      <c r="DN136">
        <f>IF(CD136&gt;5,"Inválido",CD136)</f>
        <v>1</v>
      </c>
      <c r="DO136" s="7">
        <f>IF(CE136&gt;3,"Inválido",CE136)</f>
        <v>1</v>
      </c>
      <c r="DP136" s="7">
        <f>IF(CF136&gt;3,"Inválido",CF136)</f>
        <v>1</v>
      </c>
      <c r="DQ136" s="6">
        <f>IF(CG136&gt;3,"Inválido",CG136)</f>
        <v>1</v>
      </c>
      <c r="DR136" s="6">
        <f>IF(CH136&gt;3,"Inválido",CH136)</f>
        <v>1</v>
      </c>
      <c r="DS136" s="6">
        <f>IF(CI136&gt;3,"Inválido",CI136)</f>
        <v>1</v>
      </c>
      <c r="DT136" s="6">
        <f>IF(CJ136&gt;3,"Inválido",CJ136)</f>
        <v>3</v>
      </c>
      <c r="DU136" s="6">
        <f>IF(CK136&gt;3,"Inválido",CK136)</f>
        <v>1</v>
      </c>
      <c r="DV136" s="6">
        <f>IF(CL136&gt;3,"Inválido",CL136)</f>
        <v>1</v>
      </c>
      <c r="DW136" s="6">
        <f>IF(CM136&gt;3,"Inválido",CM136)</f>
        <v>1</v>
      </c>
      <c r="DX136" s="6">
        <f>IF(CN136&gt;3,"Inválido",CN136)</f>
        <v>1</v>
      </c>
      <c r="DY136" s="8">
        <f>IF(CO136&gt;5, "INVALIDO",CO136)</f>
        <v>1</v>
      </c>
      <c r="DZ136" s="8">
        <f>IF(CP136&gt;5, "INVALIDO",CP136)</f>
        <v>1</v>
      </c>
      <c r="EA136" s="8">
        <f>IF(CQ136&gt;5, "INVALIDO",CQ136)</f>
        <v>2</v>
      </c>
      <c r="EB136" s="8">
        <f>IF(CR136&gt;5, "INVALIDO",CR136)</f>
        <v>1</v>
      </c>
      <c r="EC136" s="7">
        <f>IF(CR136&gt;5, "INVALIDO",CR136)</f>
        <v>1</v>
      </c>
      <c r="ED13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6">
        <f>IF(CC136=1,5,IF(CC136=2,4,IF(CC136=3,3,IF(CC136=4,2,IF(CC136=5,1,IF(CC136&gt;5,"Inválido",0))))))</f>
        <v>4</v>
      </c>
      <c r="EG136">
        <f>IF(CW136=1,6,IF(CW136=2,5.4,IF(CW136=3,4.2,IF(CW136=4,3.1,IF(CW136=5,2.2,IF(CW136=6,1,IF(CW136&gt;6,"Inválido",0)))))))</f>
        <v>6</v>
      </c>
      <c r="EH136">
        <f>IF(AND(CX136=1,CW136=1),6,IF(AND(CX136=1,CW136&lt;7),5,IF(AND(CX136&gt;1,CW136=1),"Inválido",IF(AND(CX136=2,CW136&lt;7),4,IF(AND(CX136=3,CW136&lt;7),3,IF(AND(CX136=4,CW136&lt;7),2,IF(AND(CX136=5,CW136&lt;7),1,0)))))))</f>
        <v>6</v>
      </c>
      <c r="EI136">
        <f>IF(CV136=1,6,IF(CV136=2,5,IF(CV136=3,3,IF(CV136=4,3,IF(CV136=5,2,IF(CV136=6,1,IF(CV136&gt;6,"iNVÁLIDO",0)))))))</f>
        <v>3</v>
      </c>
      <c r="EJ136" s="7">
        <f>IF(CZ136&gt;6,"Inválido",CZ136)</f>
        <v>6</v>
      </c>
      <c r="EK136" s="7">
        <f>IF(DA136&gt;6,"Inválido",DA136)</f>
        <v>6</v>
      </c>
      <c r="EL136">
        <f>IF(DB136=1,6,IF(DB136=2,5,IF(DB136=3,3,IF(DB136=4,3,IF(DB136=5,2,IF(DB136=6,1,IF(DB136&gt;6,"iNVÁLIDO",0)))))))</f>
        <v>6</v>
      </c>
      <c r="EM136">
        <f>IF(DC136=1,6,IF(DC136=2,5,IF(DC136=3,3,IF(DC136=4,3,IF(DC136=5,2,IF(DC136=6,1,IF(DC136&gt;6,"iNVÁLIDO",0)))))))</f>
        <v>6</v>
      </c>
      <c r="EN136" s="7">
        <f>IF(DD136&gt;6,"Inválido",DD136)</f>
        <v>2</v>
      </c>
      <c r="EO136">
        <f>IF(DE136&gt;6,"Inválido",DE136)</f>
        <v>1</v>
      </c>
      <c r="EP136">
        <f>IF(DF136=1,6,IF(DF136=2,5,IF(DF136=3,3,IF(DF136=4,3,IF(DF136=5,2,IF(DF136=6,1,IF(DF136&gt;6,"iNVÁLIDO",0)))))))</f>
        <v>5</v>
      </c>
      <c r="EQ136" s="7">
        <f>IF(DG136&gt;6,"Inválido",DG136)</f>
        <v>1</v>
      </c>
      <c r="ER136">
        <f>IF(DH136&gt;5,"Inválido",DH136)</f>
        <v>4</v>
      </c>
      <c r="ES136">
        <f>IF(DI136&gt;5,"Inválido",DI136)</f>
        <v>4</v>
      </c>
      <c r="ET136">
        <f>IF(DJ136=1,5,IF(DJ136=2,4,IF(DJ136=3,3,IF(DJ136=4,2,IF(DJ136=5,1,IF(DJ136&gt;5,"Inválido",0))))))</f>
        <v>3</v>
      </c>
      <c r="EU136">
        <f>IF(DK136&gt;5,"Inválido",DK136)</f>
        <v>5</v>
      </c>
      <c r="EV136">
        <f>IF(DL136=1,5,IF(DL136=2,4,IF(DL136=3,3,IF(DL136=4,2,IF(DL136=5,1,IF(DL136&gt;5,"Inválido",0))))))</f>
        <v>4</v>
      </c>
      <c r="EW136" s="7">
        <f>SUM(DO136,DP136,DQ136,DR136,DS136,DT136,DU136,DV136,DW136,DX136)</f>
        <v>12</v>
      </c>
      <c r="EX136" s="7">
        <f>(EW136-10)/20*100</f>
        <v>10</v>
      </c>
      <c r="EY136">
        <f>SUM(DY136,DZ136,EA136,EB136)</f>
        <v>5</v>
      </c>
      <c r="EZ136">
        <f>(_2022___Atividade_física__sintomas_de_ansiedade_e_depressão_e_qualidade_de_vida_e[[#This Row],[Aspecto físico]]-4)/4*100</f>
        <v>25</v>
      </c>
      <c r="FA136">
        <f>SUM(EG136,EH136)</f>
        <v>12</v>
      </c>
      <c r="FB136">
        <f>(FA136-2)/10*100</f>
        <v>100</v>
      </c>
      <c r="FC136">
        <f>SUM(DM136,ES136,ET136,EU136,EV136)</f>
        <v>20.399999999999999</v>
      </c>
      <c r="FD136" s="7">
        <f>(FC136-5)/20*100</f>
        <v>76.999999999999986</v>
      </c>
      <c r="FE136">
        <f>SUM(EI136,EM136,EO136,EQ136)</f>
        <v>11</v>
      </c>
      <c r="FF136" s="7">
        <f>(FE136-4)/20*100</f>
        <v>35</v>
      </c>
      <c r="FG136">
        <f>SUM(EF136,ER136)</f>
        <v>8</v>
      </c>
      <c r="FH136">
        <f>(FG136-2)/8*100</f>
        <v>75</v>
      </c>
      <c r="FI136">
        <f>SUM(EC136,ED136,EE136)</f>
        <v>3</v>
      </c>
      <c r="FJ136" s="7">
        <f>(FI136-3)/3*100</f>
        <v>0</v>
      </c>
      <c r="FK136">
        <f>SUM(EJ136,EK136,EL136,EN136,EP136)</f>
        <v>25</v>
      </c>
      <c r="FL136">
        <f>(FK136-5)/25*100</f>
        <v>80</v>
      </c>
      <c r="FM136">
        <f t="shared" si="6"/>
        <v>1</v>
      </c>
      <c r="FN136" s="7">
        <f t="shared" si="7"/>
        <v>53</v>
      </c>
      <c r="FO136" s="7">
        <f t="shared" si="8"/>
        <v>47.5</v>
      </c>
    </row>
    <row r="137" spans="1:171" ht="15" thickBot="1" x14ac:dyDescent="0.35">
      <c r="A137" t="s">
        <v>264</v>
      </c>
      <c r="B137" t="s">
        <v>265</v>
      </c>
      <c r="C137" t="s">
        <v>68</v>
      </c>
      <c r="D137" s="5">
        <v>33308</v>
      </c>
      <c r="E137" s="5">
        <v>44682</v>
      </c>
      <c r="F137" s="1">
        <f>DATEDIF(D136,E136,"Y")</f>
        <v>31</v>
      </c>
      <c r="G137">
        <v>1</v>
      </c>
      <c r="H137">
        <v>3</v>
      </c>
      <c r="I137" t="s">
        <v>84</v>
      </c>
      <c r="J137">
        <v>7</v>
      </c>
      <c r="K137">
        <v>2</v>
      </c>
      <c r="L137" t="s">
        <v>266</v>
      </c>
      <c r="M137" s="1">
        <v>2</v>
      </c>
      <c r="N137">
        <v>1</v>
      </c>
      <c r="O137">
        <v>1</v>
      </c>
      <c r="P137">
        <v>1</v>
      </c>
      <c r="Q137" s="16">
        <v>2</v>
      </c>
      <c r="R137">
        <v>1</v>
      </c>
      <c r="S137">
        <v>2</v>
      </c>
      <c r="T137">
        <v>1</v>
      </c>
      <c r="U137" t="s">
        <v>164</v>
      </c>
      <c r="V137">
        <v>6</v>
      </c>
      <c r="W137">
        <v>39</v>
      </c>
      <c r="X13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234</v>
      </c>
      <c r="Y137">
        <v>0</v>
      </c>
      <c r="Z137">
        <v>0</v>
      </c>
      <c r="AA13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7">
        <v>0</v>
      </c>
      <c r="AC137">
        <v>0</v>
      </c>
      <c r="AD13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7">
        <v>4</v>
      </c>
      <c r="AF137">
        <v>10</v>
      </c>
      <c r="AG137" s="1">
        <f>AVERAGE(_2022___Atividade_física__sintomas_de_ansiedade_e_depressão_e_qualidade_de_vida_e[[#This Row],[a.	Quantas horas no total você gasta sentado durante um dia de semana? ]:[b.	Quantas horas no total você gasta sentado durante um dia de fim de semana?]])</f>
        <v>7</v>
      </c>
      <c r="AH137" s="1">
        <f>_2022___Atividade_física__sintomas_de_ansiedade_e_depressão_e_qualidade_de_vida_e[[#This Row],[AFV por semana]]+_2022___Atividade_física__sintomas_de_ansiedade_e_depressão_e_qualidade_de_vida_e[[#This Row],[Média AFM na semana]]</f>
        <v>0</v>
      </c>
      <c r="AI137">
        <v>0</v>
      </c>
      <c r="AJ137">
        <v>1</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2</v>
      </c>
      <c r="BY137">
        <f>_2022___Atividade_física__sintomas_de_ansiedade_e_depressão_e_qualidade_de_vida_e[[#This Row],[_18]]</f>
        <v>0</v>
      </c>
      <c r="BZ137">
        <v>0</v>
      </c>
      <c r="CA137">
        <v>0</v>
      </c>
      <c r="CB137" s="1">
        <f>SUM(BE137:BV137,_2022___Atividade_física__sintomas_de_ansiedade_e_depressão_e_qualidade_de_vida_e[[#This Row],[18 considerar essa]:[_20]])</f>
        <v>0</v>
      </c>
      <c r="CC137">
        <v>3</v>
      </c>
      <c r="CD137">
        <v>1</v>
      </c>
      <c r="CE137">
        <v>1</v>
      </c>
      <c r="CF137">
        <v>3</v>
      </c>
      <c r="CG137">
        <v>3</v>
      </c>
      <c r="CH137">
        <v>3</v>
      </c>
      <c r="CI137">
        <v>3</v>
      </c>
      <c r="CJ137">
        <v>3</v>
      </c>
      <c r="CK137">
        <v>3</v>
      </c>
      <c r="CL137">
        <v>3</v>
      </c>
      <c r="CM137">
        <v>3</v>
      </c>
      <c r="CN137">
        <v>3</v>
      </c>
      <c r="CO137">
        <v>2</v>
      </c>
      <c r="CP137">
        <v>2</v>
      </c>
      <c r="CQ137">
        <v>2</v>
      </c>
      <c r="CR137">
        <v>2</v>
      </c>
      <c r="CS137">
        <v>2</v>
      </c>
      <c r="CT137">
        <v>2</v>
      </c>
      <c r="CU137">
        <v>2</v>
      </c>
      <c r="CV137">
        <v>1</v>
      </c>
      <c r="CW137">
        <v>3</v>
      </c>
      <c r="CX137">
        <v>1</v>
      </c>
      <c r="CY137">
        <v>2</v>
      </c>
      <c r="CZ137">
        <v>4</v>
      </c>
      <c r="DA137">
        <v>4</v>
      </c>
      <c r="DB137">
        <v>1</v>
      </c>
      <c r="DC137">
        <v>2</v>
      </c>
      <c r="DD137">
        <v>4</v>
      </c>
      <c r="DE137">
        <v>4</v>
      </c>
      <c r="DF137">
        <v>1</v>
      </c>
      <c r="DG137">
        <v>4</v>
      </c>
      <c r="DH137">
        <v>5</v>
      </c>
      <c r="DI137">
        <v>3</v>
      </c>
      <c r="DJ137">
        <v>2</v>
      </c>
      <c r="DK137">
        <v>3</v>
      </c>
      <c r="DL137">
        <v>2</v>
      </c>
      <c r="DM137">
        <f>IF(CC137=1,5,IF(CC137=2,4.4,IF(CC137=3,3.4,IF(CC137=4,2,IF(CC137=5,1,IF(CC137&gt;5,"Inválido",0))))))</f>
        <v>3.4</v>
      </c>
      <c r="DN137">
        <f>IF(CD137&gt;5,"Inválido",CD137)</f>
        <v>1</v>
      </c>
      <c r="DO137" s="7">
        <f>IF(CE137&gt;3,"Inválido",CE137)</f>
        <v>1</v>
      </c>
      <c r="DP137" s="7">
        <f>IF(CF137&gt;3,"Inválido",CF137)</f>
        <v>3</v>
      </c>
      <c r="DQ137" s="6">
        <f>IF(CG137&gt;3,"Inválido",CG137)</f>
        <v>3</v>
      </c>
      <c r="DR137" s="6">
        <f>IF(CH137&gt;3,"Inválido",CH137)</f>
        <v>3</v>
      </c>
      <c r="DS137" s="6">
        <f>IF(CI137&gt;3,"Inválido",CI137)</f>
        <v>3</v>
      </c>
      <c r="DT137" s="6">
        <f>IF(CJ137&gt;3,"Inválido",CJ137)</f>
        <v>3</v>
      </c>
      <c r="DU137" s="6">
        <f>IF(CK137&gt;3,"Inválido",CK137)</f>
        <v>3</v>
      </c>
      <c r="DV137" s="6">
        <f>IF(CL137&gt;3,"Inválido",CL137)</f>
        <v>3</v>
      </c>
      <c r="DW137" s="6">
        <f>IF(CM137&gt;3,"Inválido",CM137)</f>
        <v>3</v>
      </c>
      <c r="DX137" s="6">
        <f>IF(CN137&gt;3,"Inválido",CN137)</f>
        <v>3</v>
      </c>
      <c r="DY137" s="8">
        <f>IF(CO137&gt;5, "INVALIDO",CO137)</f>
        <v>2</v>
      </c>
      <c r="DZ137" s="8">
        <f>IF(CP137&gt;5, "INVALIDO",CP137)</f>
        <v>2</v>
      </c>
      <c r="EA137" s="8">
        <f>IF(CQ137&gt;5, "INVALIDO",CQ137)</f>
        <v>2</v>
      </c>
      <c r="EB137" s="8">
        <f>IF(CR137&gt;5, "INVALIDO",CR137)</f>
        <v>2</v>
      </c>
      <c r="EC137" s="7">
        <f>IF(CR137&gt;5, "INVALIDO",CR137)</f>
        <v>2</v>
      </c>
      <c r="ED13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3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37">
        <f>IF(CC137=1,5,IF(CC137=2,4,IF(CC137=3,3,IF(CC137=4,2,IF(CC137=5,1,IF(CC137&gt;5,"Inválido",0))))))</f>
        <v>3</v>
      </c>
      <c r="EG137">
        <f>IF(CW137=1,6,IF(CW137=2,5.4,IF(CW137=3,4.2,IF(CW137=4,3.1,IF(CW137=5,2.2,IF(CW137=6,1,IF(CW137&gt;6,"Inválido",0)))))))</f>
        <v>4.2</v>
      </c>
      <c r="EH137">
        <f>IF(AND(CX137=1,CW137=1),6,IF(AND(CX137=1,CW137&lt;7),5,IF(AND(CX137&gt;1,CW137=1),"Inválido",IF(AND(CX137=2,CW137&lt;7),4,IF(AND(CX137=3,CW137&lt;7),3,IF(AND(CX137=4,CW137&lt;7),2,IF(AND(CX137=5,CW137&lt;7),1,0)))))))</f>
        <v>5</v>
      </c>
      <c r="EI137">
        <f>IF(CV137=1,6,IF(CV137=2,5,IF(CV137=3,3,IF(CV137=4,3,IF(CV137=5,2,IF(CV137=6,1,IF(CV137&gt;6,"iNVÁLIDO",0)))))))</f>
        <v>6</v>
      </c>
      <c r="EJ137" s="7">
        <f>IF(CZ137&gt;6,"Inválido",CZ137)</f>
        <v>4</v>
      </c>
      <c r="EK137" s="7">
        <f>IF(DA137&gt;6,"Inválido",DA137)</f>
        <v>4</v>
      </c>
      <c r="EL137">
        <f>IF(DB137=1,6,IF(DB137=2,5,IF(DB137=3,3,IF(DB137=4,3,IF(DB137=5,2,IF(DB137=6,1,IF(DB137&gt;6,"iNVÁLIDO",0)))))))</f>
        <v>6</v>
      </c>
      <c r="EM137">
        <f>IF(DC137=1,6,IF(DC137=2,5,IF(DC137=3,3,IF(DC137=4,3,IF(DC137=5,2,IF(DC137=6,1,IF(DC137&gt;6,"iNVÁLIDO",0)))))))</f>
        <v>5</v>
      </c>
      <c r="EN137" s="7">
        <f>IF(DD137&gt;6,"Inválido",DD137)</f>
        <v>4</v>
      </c>
      <c r="EO137">
        <f>IF(DE137&gt;6,"Inválido",DE137)</f>
        <v>4</v>
      </c>
      <c r="EP137">
        <f>IF(DF137=1,6,IF(DF137=2,5,IF(DF137=3,3,IF(DF137=4,3,IF(DF137=5,2,IF(DF137=6,1,IF(DF137&gt;6,"iNVÁLIDO",0)))))))</f>
        <v>6</v>
      </c>
      <c r="EQ137" s="7">
        <f>IF(DG137&gt;6,"Inválido",DG137)</f>
        <v>4</v>
      </c>
      <c r="ER137">
        <f>IF(DH137&gt;5,"Inválido",DH137)</f>
        <v>5</v>
      </c>
      <c r="ES137">
        <f>IF(DI137&gt;5,"Inválido",DI137)</f>
        <v>3</v>
      </c>
      <c r="ET137">
        <f>IF(DJ137=1,5,IF(DJ137=2,4,IF(DJ137=3,3,IF(DJ137=4,2,IF(DJ137=5,1,IF(DJ137&gt;5,"Inválido",0))))))</f>
        <v>4</v>
      </c>
      <c r="EU137">
        <f>IF(DK137&gt;5,"Inválido",DK137)</f>
        <v>3</v>
      </c>
      <c r="EV137">
        <f>IF(DL137=1,5,IF(DL137=2,4,IF(DL137=3,3,IF(DL137=4,2,IF(DL137=5,1,IF(DL137&gt;5,"Inválido",0))))))</f>
        <v>4</v>
      </c>
      <c r="EW137" s="7">
        <f>SUM(DO137,DP137,DQ137,DR137,DS137,DT137,DU137,DV137,DW137,DX137)</f>
        <v>28</v>
      </c>
      <c r="EX137" s="7">
        <f>(EW137-10)/20*100</f>
        <v>90</v>
      </c>
      <c r="EY137">
        <f>SUM(DY137,DZ137,EA137,EB137)</f>
        <v>8</v>
      </c>
      <c r="EZ137">
        <f>(_2022___Atividade_física__sintomas_de_ansiedade_e_depressão_e_qualidade_de_vida_e[[#This Row],[Aspecto físico]]-4)/4*100</f>
        <v>100</v>
      </c>
      <c r="FA137">
        <f>SUM(EG137,EH137)</f>
        <v>9.1999999999999993</v>
      </c>
      <c r="FB137">
        <f>(FA137-2)/10*100</f>
        <v>72</v>
      </c>
      <c r="FC137">
        <f>SUM(DM137,ES137,ET137,EU137,EV137)</f>
        <v>17.399999999999999</v>
      </c>
      <c r="FD137" s="7">
        <f>(FC137-5)/20*100</f>
        <v>61.999999999999986</v>
      </c>
      <c r="FE137">
        <f>SUM(EI137,EM137,EO137,EQ137)</f>
        <v>19</v>
      </c>
      <c r="FF137" s="7">
        <f>(FE137-4)/20*100</f>
        <v>75</v>
      </c>
      <c r="FG137">
        <f>SUM(EF137,ER137)</f>
        <v>8</v>
      </c>
      <c r="FH137">
        <f>(FG137-2)/8*100</f>
        <v>75</v>
      </c>
      <c r="FI137">
        <f>SUM(EC137,ED137,EE137)</f>
        <v>6</v>
      </c>
      <c r="FJ137" s="7">
        <f>(FI137-3)/3*100</f>
        <v>100</v>
      </c>
      <c r="FK137">
        <f>SUM(EJ137,EK137,EL137,EN137,EP137)</f>
        <v>24</v>
      </c>
      <c r="FL137">
        <f>(FK137-5)/25*100</f>
        <v>76</v>
      </c>
      <c r="FM137">
        <f t="shared" si="6"/>
        <v>1</v>
      </c>
      <c r="FN137" s="7">
        <f t="shared" si="7"/>
        <v>81</v>
      </c>
      <c r="FO137" s="7">
        <f t="shared" si="8"/>
        <v>81.5</v>
      </c>
    </row>
    <row r="138" spans="1:171" ht="15" thickBot="1" x14ac:dyDescent="0.35">
      <c r="A138" t="s">
        <v>270</v>
      </c>
      <c r="B138" t="s">
        <v>271</v>
      </c>
      <c r="C138" t="s">
        <v>68</v>
      </c>
      <c r="D138" s="5">
        <v>35374</v>
      </c>
      <c r="E138" s="5">
        <v>44682</v>
      </c>
      <c r="F138" s="1">
        <f>DATEDIF(D137,E137,"Y")</f>
        <v>31</v>
      </c>
      <c r="G138">
        <v>2</v>
      </c>
      <c r="H138">
        <v>2</v>
      </c>
      <c r="I138" t="s">
        <v>175</v>
      </c>
      <c r="J138">
        <v>7</v>
      </c>
      <c r="K138">
        <v>2</v>
      </c>
      <c r="L138" t="s">
        <v>100</v>
      </c>
      <c r="M138" s="1">
        <v>1</v>
      </c>
      <c r="N138">
        <v>1</v>
      </c>
      <c r="O138">
        <v>1</v>
      </c>
      <c r="P138">
        <v>1</v>
      </c>
      <c r="Q138" s="16">
        <v>2</v>
      </c>
      <c r="R138">
        <v>2</v>
      </c>
      <c r="S138">
        <v>2</v>
      </c>
      <c r="T138">
        <v>1</v>
      </c>
      <c r="U138" t="s">
        <v>76</v>
      </c>
      <c r="V138">
        <v>7</v>
      </c>
      <c r="W138">
        <v>49</v>
      </c>
      <c r="X13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138">
        <v>5</v>
      </c>
      <c r="Z138">
        <v>60</v>
      </c>
      <c r="AA13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138">
        <v>0</v>
      </c>
      <c r="AC138">
        <v>0</v>
      </c>
      <c r="AD13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8">
        <v>15</v>
      </c>
      <c r="AF138">
        <v>10</v>
      </c>
      <c r="AG138" s="1">
        <f>AVERAGE(_2022___Atividade_física__sintomas_de_ansiedade_e_depressão_e_qualidade_de_vida_e[[#This Row],[a.	Quantas horas no total você gasta sentado durante um dia de semana? ]:[b.	Quantas horas no total você gasta sentado durante um dia de fim de semana?]])</f>
        <v>12.5</v>
      </c>
      <c r="AH138" s="1">
        <f>_2022___Atividade_física__sintomas_de_ansiedade_e_depressão_e_qualidade_de_vida_e[[#This Row],[AFV por semana]]+_2022___Atividade_física__sintomas_de_ansiedade_e_depressão_e_qualidade_de_vida_e[[#This Row],[Média AFM na semana]]</f>
        <v>300</v>
      </c>
      <c r="AI138">
        <v>2</v>
      </c>
      <c r="AJ138">
        <v>2</v>
      </c>
      <c r="AK138">
        <v>1</v>
      </c>
      <c r="AL138">
        <v>2</v>
      </c>
      <c r="AM138">
        <v>2</v>
      </c>
      <c r="AN138">
        <v>1</v>
      </c>
      <c r="AO138">
        <v>2</v>
      </c>
      <c r="AP138">
        <v>2</v>
      </c>
      <c r="AQ138">
        <v>0</v>
      </c>
      <c r="AR138">
        <v>1</v>
      </c>
      <c r="AS138">
        <v>1</v>
      </c>
      <c r="AT138">
        <v>0</v>
      </c>
      <c r="AU138">
        <v>0</v>
      </c>
      <c r="AV138">
        <v>0</v>
      </c>
      <c r="AW138">
        <v>2</v>
      </c>
      <c r="AX138">
        <v>2</v>
      </c>
      <c r="AY138">
        <v>0</v>
      </c>
      <c r="AZ138">
        <v>1</v>
      </c>
      <c r="BA138">
        <v>0</v>
      </c>
      <c r="BB138">
        <v>1</v>
      </c>
      <c r="BC138">
        <v>1</v>
      </c>
      <c r="BD13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23</v>
      </c>
      <c r="BE138">
        <v>1</v>
      </c>
      <c r="BF138">
        <v>1</v>
      </c>
      <c r="BG138">
        <v>0</v>
      </c>
      <c r="BH138">
        <v>1</v>
      </c>
      <c r="BI138">
        <v>1</v>
      </c>
      <c r="BJ138">
        <v>0</v>
      </c>
      <c r="BK138">
        <v>0</v>
      </c>
      <c r="BL138">
        <v>1</v>
      </c>
      <c r="BM138">
        <v>0</v>
      </c>
      <c r="BN138">
        <v>0</v>
      </c>
      <c r="BO138">
        <v>2</v>
      </c>
      <c r="BP138">
        <v>1</v>
      </c>
      <c r="BQ138">
        <v>0</v>
      </c>
      <c r="BR138">
        <v>1</v>
      </c>
      <c r="BS138">
        <v>1</v>
      </c>
      <c r="BT138">
        <v>1</v>
      </c>
      <c r="BU138">
        <v>2</v>
      </c>
      <c r="BV138">
        <v>1</v>
      </c>
      <c r="BW138">
        <v>0</v>
      </c>
      <c r="BX138">
        <v>2</v>
      </c>
      <c r="BY138">
        <f>_2022___Atividade_física__sintomas_de_ansiedade_e_depressão_e_qualidade_de_vida_e[[#This Row],[_18]]</f>
        <v>0</v>
      </c>
      <c r="BZ138">
        <v>0</v>
      </c>
      <c r="CA138">
        <v>1</v>
      </c>
      <c r="CB138" s="1">
        <f>SUM(BE138:BV138,_2022___Atividade_física__sintomas_de_ansiedade_e_depressão_e_qualidade_de_vida_e[[#This Row],[18 considerar essa]:[_20]])</f>
        <v>15</v>
      </c>
      <c r="CC138">
        <v>4</v>
      </c>
      <c r="CD138">
        <v>4</v>
      </c>
      <c r="CE138">
        <v>1</v>
      </c>
      <c r="CF138">
        <v>3</v>
      </c>
      <c r="CG138">
        <v>3</v>
      </c>
      <c r="CH138">
        <v>1</v>
      </c>
      <c r="CI138">
        <v>2</v>
      </c>
      <c r="CJ138">
        <v>2</v>
      </c>
      <c r="CK138">
        <v>3</v>
      </c>
      <c r="CL138">
        <v>3</v>
      </c>
      <c r="CM138">
        <v>3</v>
      </c>
      <c r="CN138">
        <v>3</v>
      </c>
      <c r="CO138">
        <v>1</v>
      </c>
      <c r="CP138">
        <v>1</v>
      </c>
      <c r="CQ138">
        <v>1</v>
      </c>
      <c r="CR138">
        <v>1</v>
      </c>
      <c r="CS138">
        <v>1</v>
      </c>
      <c r="CT138">
        <v>1</v>
      </c>
      <c r="CU138">
        <v>1</v>
      </c>
      <c r="CV138">
        <v>4</v>
      </c>
      <c r="CW138">
        <v>3</v>
      </c>
      <c r="CX138">
        <v>1</v>
      </c>
      <c r="CY138">
        <v>5</v>
      </c>
      <c r="CZ138">
        <v>2</v>
      </c>
      <c r="DA138">
        <v>5</v>
      </c>
      <c r="DB138">
        <v>5</v>
      </c>
      <c r="DC138">
        <v>5</v>
      </c>
      <c r="DD138">
        <v>3</v>
      </c>
      <c r="DE138">
        <v>3</v>
      </c>
      <c r="DF138">
        <v>4</v>
      </c>
      <c r="DG138">
        <v>2</v>
      </c>
      <c r="DH138">
        <v>1</v>
      </c>
      <c r="DI138">
        <v>3</v>
      </c>
      <c r="DJ138">
        <v>4</v>
      </c>
      <c r="DK138">
        <v>3</v>
      </c>
      <c r="DL138">
        <v>5</v>
      </c>
      <c r="DM138">
        <f>IF(CC138=1,5,IF(CC138=2,4.4,IF(CC138=3,3.4,IF(CC138=4,2,IF(CC138=5,1,IF(CC138&gt;5,"Inválido",0))))))</f>
        <v>2</v>
      </c>
      <c r="DN138">
        <f>IF(CD138&gt;5,"Inválido",CD138)</f>
        <v>4</v>
      </c>
      <c r="DO138" s="7">
        <f>IF(CE138&gt;3,"Inválido",CE138)</f>
        <v>1</v>
      </c>
      <c r="DP138" s="7">
        <f>IF(CF138&gt;3,"Inválido",CF138)</f>
        <v>3</v>
      </c>
      <c r="DQ138" s="6">
        <f>IF(CG138&gt;3,"Inválido",CG138)</f>
        <v>3</v>
      </c>
      <c r="DR138" s="6">
        <f>IF(CH138&gt;3,"Inválido",CH138)</f>
        <v>1</v>
      </c>
      <c r="DS138" s="6">
        <f>IF(CI138&gt;3,"Inválido",CI138)</f>
        <v>2</v>
      </c>
      <c r="DT138" s="6">
        <f>IF(CJ138&gt;3,"Inválido",CJ138)</f>
        <v>2</v>
      </c>
      <c r="DU138" s="6">
        <f>IF(CK138&gt;3,"Inválido",CK138)</f>
        <v>3</v>
      </c>
      <c r="DV138" s="6">
        <f>IF(CL138&gt;3,"Inválido",CL138)</f>
        <v>3</v>
      </c>
      <c r="DW138" s="6">
        <f>IF(CM138&gt;3,"Inválido",CM138)</f>
        <v>3</v>
      </c>
      <c r="DX138" s="6">
        <f>IF(CN138&gt;3,"Inválido",CN138)</f>
        <v>3</v>
      </c>
      <c r="DY138" s="8">
        <f>IF(CO138&gt;5, "INVALIDO",CO138)</f>
        <v>1</v>
      </c>
      <c r="DZ138" s="8">
        <f>IF(CP138&gt;5, "INVALIDO",CP138)</f>
        <v>1</v>
      </c>
      <c r="EA138" s="8">
        <f>IF(CQ138&gt;5, "INVALIDO",CQ138)</f>
        <v>1</v>
      </c>
      <c r="EB138" s="8">
        <f>IF(CR138&gt;5, "INVALIDO",CR138)</f>
        <v>1</v>
      </c>
      <c r="EC138" s="7">
        <f>IF(CR138&gt;5, "INVALIDO",CR138)</f>
        <v>1</v>
      </c>
      <c r="ED13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8">
        <f>IF(CC138=1,5,IF(CC138=2,4,IF(CC138=3,3,IF(CC138=4,2,IF(CC138=5,1,IF(CC138&gt;5,"Inválido",0))))))</f>
        <v>2</v>
      </c>
      <c r="EG138">
        <f>IF(CW138=1,6,IF(CW138=2,5.4,IF(CW138=3,4.2,IF(CW138=4,3.1,IF(CW138=5,2.2,IF(CW138=6,1,IF(CW138&gt;6,"Inválido",0)))))))</f>
        <v>4.2</v>
      </c>
      <c r="EH138">
        <f>IF(AND(CX138=1,CW138=1),6,IF(AND(CX138=1,CW138&lt;7),5,IF(AND(CX138&gt;1,CW138=1),"Inválido",IF(AND(CX138=2,CW138&lt;7),4,IF(AND(CX138=3,CW138&lt;7),3,IF(AND(CX138=4,CW138&lt;7),2,IF(AND(CX138=5,CW138&lt;7),1,0)))))))</f>
        <v>5</v>
      </c>
      <c r="EI138">
        <f>IF(CV138=1,6,IF(CV138=2,5,IF(CV138=3,3,IF(CV138=4,3,IF(CV138=5,2,IF(CV138=6,1,IF(CV138&gt;6,"iNVÁLIDO",0)))))))</f>
        <v>3</v>
      </c>
      <c r="EJ138" s="7">
        <f>IF(CZ138&gt;6,"Inválido",CZ138)</f>
        <v>2</v>
      </c>
      <c r="EK138" s="7">
        <f>IF(DA138&gt;6,"Inválido",DA138)</f>
        <v>5</v>
      </c>
      <c r="EL138">
        <f>IF(DB138=1,6,IF(DB138=2,5,IF(DB138=3,3,IF(DB138=4,3,IF(DB138=5,2,IF(DB138=6,1,IF(DB138&gt;6,"iNVÁLIDO",0)))))))</f>
        <v>2</v>
      </c>
      <c r="EM138">
        <f>IF(DC138=1,6,IF(DC138=2,5,IF(DC138=3,3,IF(DC138=4,3,IF(DC138=5,2,IF(DC138=6,1,IF(DC138&gt;6,"iNVÁLIDO",0)))))))</f>
        <v>2</v>
      </c>
      <c r="EN138" s="7">
        <f>IF(DD138&gt;6,"Inválido",DD138)</f>
        <v>3</v>
      </c>
      <c r="EO138">
        <f>IF(DE138&gt;6,"Inválido",DE138)</f>
        <v>3</v>
      </c>
      <c r="EP138">
        <f>IF(DF138=1,6,IF(DF138=2,5,IF(DF138=3,3,IF(DF138=4,3,IF(DF138=5,2,IF(DF138=6,1,IF(DF138&gt;6,"iNVÁLIDO",0)))))))</f>
        <v>3</v>
      </c>
      <c r="EQ138" s="7">
        <f>IF(DG138&gt;6,"Inválido",DG138)</f>
        <v>2</v>
      </c>
      <c r="ER138">
        <f>IF(DH138&gt;5,"Inválido",DH138)</f>
        <v>1</v>
      </c>
      <c r="ES138">
        <f>IF(DI138&gt;5,"Inválido",DI138)</f>
        <v>3</v>
      </c>
      <c r="ET138">
        <f>IF(DJ138=1,5,IF(DJ138=2,4,IF(DJ138=3,3,IF(DJ138=4,2,IF(DJ138=5,1,IF(DJ138&gt;5,"Inválido",0))))))</f>
        <v>2</v>
      </c>
      <c r="EU138">
        <f>IF(DK138&gt;5,"Inválido",DK138)</f>
        <v>3</v>
      </c>
      <c r="EV138">
        <f>IF(DL138=1,5,IF(DL138=2,4,IF(DL138=3,3,IF(DL138=4,2,IF(DL138=5,1,IF(DL138&gt;5,"Inválido",0))))))</f>
        <v>1</v>
      </c>
      <c r="EW138" s="7">
        <f>SUM(DO138,DP138,DQ138,DR138,DS138,DT138,DU138,DV138,DW138,DX138)</f>
        <v>24</v>
      </c>
      <c r="EX138" s="7">
        <f>(EW138-10)/20*100</f>
        <v>70</v>
      </c>
      <c r="EY138">
        <f>SUM(DY138,DZ138,EA138,EB138)</f>
        <v>4</v>
      </c>
      <c r="EZ138">
        <f>(_2022___Atividade_física__sintomas_de_ansiedade_e_depressão_e_qualidade_de_vida_e[[#This Row],[Aspecto físico]]-4)/4*100</f>
        <v>0</v>
      </c>
      <c r="FA138">
        <f>SUM(EG138,EH138)</f>
        <v>9.1999999999999993</v>
      </c>
      <c r="FB138">
        <f>(FA138-2)/10*100</f>
        <v>72</v>
      </c>
      <c r="FC138">
        <f>SUM(DM138,ES138,ET138,EU138,EV138)</f>
        <v>11</v>
      </c>
      <c r="FD138" s="7">
        <f>(FC138-5)/20*100</f>
        <v>30</v>
      </c>
      <c r="FE138">
        <f>SUM(EI138,EM138,EO138,EQ138)</f>
        <v>10</v>
      </c>
      <c r="FF138" s="7">
        <f>(FE138-4)/20*100</f>
        <v>30</v>
      </c>
      <c r="FG138">
        <f>SUM(EF138,ER138)</f>
        <v>3</v>
      </c>
      <c r="FH138">
        <f>(FG138-2)/8*100</f>
        <v>12.5</v>
      </c>
      <c r="FI138">
        <f>SUM(EC138,ED138,EE138)</f>
        <v>3</v>
      </c>
      <c r="FJ138" s="7">
        <f>(FI138-3)/3*100</f>
        <v>0</v>
      </c>
      <c r="FK138">
        <f>SUM(EJ138,EK138,EL138,EN138,EP138)</f>
        <v>15</v>
      </c>
      <c r="FL138">
        <f>(FK138-5)/25*100</f>
        <v>40</v>
      </c>
      <c r="FM138">
        <f t="shared" si="6"/>
        <v>4</v>
      </c>
      <c r="FN138" s="7">
        <f t="shared" si="7"/>
        <v>43</v>
      </c>
      <c r="FO138" s="7">
        <f t="shared" si="8"/>
        <v>20.625</v>
      </c>
    </row>
    <row r="139" spans="1:171" ht="15" thickBot="1" x14ac:dyDescent="0.35">
      <c r="A139" t="s">
        <v>272</v>
      </c>
      <c r="B139" t="s">
        <v>273</v>
      </c>
      <c r="C139" t="s">
        <v>68</v>
      </c>
      <c r="D139" s="5">
        <v>34964</v>
      </c>
      <c r="E139" s="5">
        <v>44682</v>
      </c>
      <c r="F139" s="1">
        <f>DATEDIF(D138,E138,"Y")</f>
        <v>25</v>
      </c>
      <c r="G139">
        <v>2</v>
      </c>
      <c r="H139">
        <v>1</v>
      </c>
      <c r="I139" t="s">
        <v>128</v>
      </c>
      <c r="J139">
        <v>5</v>
      </c>
      <c r="K139">
        <v>1</v>
      </c>
      <c r="L139" t="s">
        <v>100</v>
      </c>
      <c r="M139" s="1">
        <v>1</v>
      </c>
      <c r="N139">
        <v>1</v>
      </c>
      <c r="O139">
        <v>3</v>
      </c>
      <c r="P139">
        <v>1</v>
      </c>
      <c r="Q139" s="16">
        <v>2</v>
      </c>
      <c r="R139">
        <v>2</v>
      </c>
      <c r="S139">
        <v>2</v>
      </c>
      <c r="T139">
        <v>2</v>
      </c>
      <c r="U139" t="s">
        <v>86</v>
      </c>
      <c r="V139">
        <v>4</v>
      </c>
      <c r="W139">
        <v>25</v>
      </c>
      <c r="X13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39">
        <v>0</v>
      </c>
      <c r="Z139">
        <v>0</v>
      </c>
      <c r="AA13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9">
        <v>0</v>
      </c>
      <c r="AC139">
        <v>0</v>
      </c>
      <c r="AD13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9">
        <v>19</v>
      </c>
      <c r="AF139">
        <v>12</v>
      </c>
      <c r="AG139" s="1">
        <f>AVERAGE(_2022___Atividade_física__sintomas_de_ansiedade_e_depressão_e_qualidade_de_vida_e[[#This Row],[a.	Quantas horas no total você gasta sentado durante um dia de semana? ]:[b.	Quantas horas no total você gasta sentado durante um dia de fim de semana?]])</f>
        <v>15.5</v>
      </c>
      <c r="AH139" s="1">
        <f>_2022___Atividade_física__sintomas_de_ansiedade_e_depressão_e_qualidade_de_vida_e[[#This Row],[AFV por semana]]+_2022___Atividade_física__sintomas_de_ansiedade_e_depressão_e_qualidade_de_vida_e[[#This Row],[Média AFM na semana]]</f>
        <v>0</v>
      </c>
      <c r="AI139">
        <v>2</v>
      </c>
      <c r="AJ139">
        <v>2</v>
      </c>
      <c r="AK139">
        <v>2</v>
      </c>
      <c r="AL139">
        <v>2</v>
      </c>
      <c r="AM139">
        <v>2</v>
      </c>
      <c r="AN139">
        <v>2</v>
      </c>
      <c r="AO139">
        <v>3</v>
      </c>
      <c r="AP139">
        <v>2</v>
      </c>
      <c r="AQ139">
        <v>2</v>
      </c>
      <c r="AR139">
        <v>2</v>
      </c>
      <c r="AS139">
        <v>2</v>
      </c>
      <c r="AT139">
        <v>2</v>
      </c>
      <c r="AU139">
        <v>2</v>
      </c>
      <c r="AV139">
        <v>2</v>
      </c>
      <c r="AW139">
        <v>2</v>
      </c>
      <c r="AX139">
        <v>2</v>
      </c>
      <c r="AY139">
        <v>2</v>
      </c>
      <c r="AZ139">
        <v>3</v>
      </c>
      <c r="BA139">
        <v>2</v>
      </c>
      <c r="BB139">
        <v>2</v>
      </c>
      <c r="BC139">
        <v>3</v>
      </c>
      <c r="BD13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45</v>
      </c>
      <c r="BE139">
        <v>2</v>
      </c>
      <c r="BF139">
        <v>0</v>
      </c>
      <c r="BG139">
        <v>2</v>
      </c>
      <c r="BH139">
        <v>1</v>
      </c>
      <c r="BI139">
        <v>2</v>
      </c>
      <c r="BJ139">
        <v>1</v>
      </c>
      <c r="BK139">
        <v>1</v>
      </c>
      <c r="BL139">
        <v>1</v>
      </c>
      <c r="BM139">
        <v>1</v>
      </c>
      <c r="BN139">
        <v>0</v>
      </c>
      <c r="BO139">
        <v>1</v>
      </c>
      <c r="BP139">
        <v>0</v>
      </c>
      <c r="BQ139">
        <v>1</v>
      </c>
      <c r="BR139">
        <v>0</v>
      </c>
      <c r="BS139">
        <v>3</v>
      </c>
      <c r="BT139">
        <v>2</v>
      </c>
      <c r="BU139">
        <v>2</v>
      </c>
      <c r="BV139">
        <v>0</v>
      </c>
      <c r="BW139">
        <v>0</v>
      </c>
      <c r="BX139">
        <v>2</v>
      </c>
      <c r="BY139">
        <f>_2022___Atividade_física__sintomas_de_ansiedade_e_depressão_e_qualidade_de_vida_e[[#This Row],[_18]]</f>
        <v>0</v>
      </c>
      <c r="BZ139">
        <v>1</v>
      </c>
      <c r="CA139">
        <v>0</v>
      </c>
      <c r="CB139" s="1">
        <f>SUM(BE139:BV139,_2022___Atividade_física__sintomas_de_ansiedade_e_depressão_e_qualidade_de_vida_e[[#This Row],[18 considerar essa]:[_20]])</f>
        <v>21</v>
      </c>
      <c r="CC139">
        <v>3</v>
      </c>
      <c r="CD139">
        <v>3</v>
      </c>
      <c r="CE139">
        <v>1</v>
      </c>
      <c r="CF139">
        <v>2</v>
      </c>
      <c r="CG139">
        <v>2</v>
      </c>
      <c r="CH139">
        <v>2</v>
      </c>
      <c r="CI139">
        <v>2</v>
      </c>
      <c r="CJ139">
        <v>1</v>
      </c>
      <c r="CK139">
        <v>2</v>
      </c>
      <c r="CL139">
        <v>1</v>
      </c>
      <c r="CM139">
        <v>1</v>
      </c>
      <c r="CN139">
        <v>3</v>
      </c>
      <c r="CO139">
        <v>2</v>
      </c>
      <c r="CP139">
        <v>2</v>
      </c>
      <c r="CQ139">
        <v>2</v>
      </c>
      <c r="CR139">
        <v>2</v>
      </c>
      <c r="CS139">
        <v>2</v>
      </c>
      <c r="CT139">
        <v>2</v>
      </c>
      <c r="CU139">
        <v>2</v>
      </c>
      <c r="CV139">
        <v>2</v>
      </c>
      <c r="CW139">
        <v>6</v>
      </c>
      <c r="CX139">
        <v>3</v>
      </c>
      <c r="CY139">
        <v>5</v>
      </c>
      <c r="CZ139">
        <v>3</v>
      </c>
      <c r="DA139">
        <v>2</v>
      </c>
      <c r="DB139">
        <v>5</v>
      </c>
      <c r="DC139">
        <v>5</v>
      </c>
      <c r="DD139">
        <v>3</v>
      </c>
      <c r="DE139">
        <v>3</v>
      </c>
      <c r="DF139">
        <v>5</v>
      </c>
      <c r="DG139">
        <v>3</v>
      </c>
      <c r="DH139">
        <v>5</v>
      </c>
      <c r="DI139">
        <v>3</v>
      </c>
      <c r="DJ139">
        <v>2</v>
      </c>
      <c r="DK139">
        <v>5</v>
      </c>
      <c r="DL139">
        <v>4</v>
      </c>
      <c r="DM139">
        <f>IF(CC139=1,5,IF(CC139=2,4.4,IF(CC139=3,3.4,IF(CC139=4,2,IF(CC139=5,1,IF(CC139&gt;5,"Inválido",0))))))</f>
        <v>3.4</v>
      </c>
      <c r="DN139">
        <f>IF(CD139&gt;5,"Inválido",CD139)</f>
        <v>3</v>
      </c>
      <c r="DO139" s="7">
        <f>IF(CE139&gt;3,"Inválido",CE139)</f>
        <v>1</v>
      </c>
      <c r="DP139" s="7">
        <f>IF(CF139&gt;3,"Inválido",CF139)</f>
        <v>2</v>
      </c>
      <c r="DQ139" s="6">
        <f>IF(CG139&gt;3,"Inválido",CG139)</f>
        <v>2</v>
      </c>
      <c r="DR139" s="6">
        <f>IF(CH139&gt;3,"Inválido",CH139)</f>
        <v>2</v>
      </c>
      <c r="DS139" s="6">
        <f>IF(CI139&gt;3,"Inválido",CI139)</f>
        <v>2</v>
      </c>
      <c r="DT139" s="6">
        <f>IF(CJ139&gt;3,"Inválido",CJ139)</f>
        <v>1</v>
      </c>
      <c r="DU139" s="6">
        <f>IF(CK139&gt;3,"Inválido",CK139)</f>
        <v>2</v>
      </c>
      <c r="DV139" s="6">
        <f>IF(CL139&gt;3,"Inválido",CL139)</f>
        <v>1</v>
      </c>
      <c r="DW139" s="6">
        <f>IF(CM139&gt;3,"Inválido",CM139)</f>
        <v>1</v>
      </c>
      <c r="DX139" s="6">
        <f>IF(CN139&gt;3,"Inválido",CN139)</f>
        <v>3</v>
      </c>
      <c r="DY139" s="8">
        <f>IF(CO139&gt;5, "INVALIDO",CO139)</f>
        <v>2</v>
      </c>
      <c r="DZ139" s="8">
        <f>IF(CP139&gt;5, "INVALIDO",CP139)</f>
        <v>2</v>
      </c>
      <c r="EA139" s="8">
        <f>IF(CQ139&gt;5, "INVALIDO",CQ139)</f>
        <v>2</v>
      </c>
      <c r="EB139" s="8">
        <f>IF(CR139&gt;5, "INVALIDO",CR139)</f>
        <v>2</v>
      </c>
      <c r="EC139" s="7">
        <f>IF(CR139&gt;5, "INVALIDO",CR139)</f>
        <v>2</v>
      </c>
      <c r="ED13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3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39">
        <f>IF(CC139=1,5,IF(CC139=2,4,IF(CC139=3,3,IF(CC139=4,2,IF(CC139=5,1,IF(CC139&gt;5,"Inválido",0))))))</f>
        <v>3</v>
      </c>
      <c r="EG139">
        <f>IF(CW139=1,6,IF(CW139=2,5.4,IF(CW139=3,4.2,IF(CW139=4,3.1,IF(CW139=5,2.2,IF(CW139=6,1,IF(CW139&gt;6,"Inválido",0)))))))</f>
        <v>1</v>
      </c>
      <c r="EH139">
        <f>IF(AND(CX139=1,CW139=1),6,IF(AND(CX139=1,CW139&lt;7),5,IF(AND(CX139&gt;1,CW139=1),"Inválido",IF(AND(CX139=2,CW139&lt;7),4,IF(AND(CX139=3,CW139&lt;7),3,IF(AND(CX139=4,CW139&lt;7),2,IF(AND(CX139=5,CW139&lt;7),1,0)))))))</f>
        <v>3</v>
      </c>
      <c r="EI139">
        <f>IF(CV139=1,6,IF(CV139=2,5,IF(CV139=3,3,IF(CV139=4,3,IF(CV139=5,2,IF(CV139=6,1,IF(CV139&gt;6,"iNVÁLIDO",0)))))))</f>
        <v>5</v>
      </c>
      <c r="EJ139" s="7">
        <f>IF(CZ139&gt;6,"Inválido",CZ139)</f>
        <v>3</v>
      </c>
      <c r="EK139" s="7">
        <f>IF(DA139&gt;6,"Inválido",DA139)</f>
        <v>2</v>
      </c>
      <c r="EL139">
        <f>IF(DB139=1,6,IF(DB139=2,5,IF(DB139=3,3,IF(DB139=4,3,IF(DB139=5,2,IF(DB139=6,1,IF(DB139&gt;6,"iNVÁLIDO",0)))))))</f>
        <v>2</v>
      </c>
      <c r="EM139">
        <f>IF(DC139=1,6,IF(DC139=2,5,IF(DC139=3,3,IF(DC139=4,3,IF(DC139=5,2,IF(DC139=6,1,IF(DC139&gt;6,"iNVÁLIDO",0)))))))</f>
        <v>2</v>
      </c>
      <c r="EN139" s="7">
        <f>IF(DD139&gt;6,"Inválido",DD139)</f>
        <v>3</v>
      </c>
      <c r="EO139">
        <f>IF(DE139&gt;6,"Inválido",DE139)</f>
        <v>3</v>
      </c>
      <c r="EP139">
        <f>IF(DF139=1,6,IF(DF139=2,5,IF(DF139=3,3,IF(DF139=4,3,IF(DF139=5,2,IF(DF139=6,1,IF(DF139&gt;6,"iNVÁLIDO",0)))))))</f>
        <v>2</v>
      </c>
      <c r="EQ139" s="7">
        <f>IF(DG139&gt;6,"Inválido",DG139)</f>
        <v>3</v>
      </c>
      <c r="ER139">
        <f>IF(DH139&gt;5,"Inválido",DH139)</f>
        <v>5</v>
      </c>
      <c r="ES139">
        <f>IF(DI139&gt;5,"Inválido",DI139)</f>
        <v>3</v>
      </c>
      <c r="ET139">
        <f>IF(DJ139=1,5,IF(DJ139=2,4,IF(DJ139=3,3,IF(DJ139=4,2,IF(DJ139=5,1,IF(DJ139&gt;5,"Inválido",0))))))</f>
        <v>4</v>
      </c>
      <c r="EU139">
        <f>IF(DK139&gt;5,"Inválido",DK139)</f>
        <v>5</v>
      </c>
      <c r="EV139">
        <f>IF(DL139=1,5,IF(DL139=2,4,IF(DL139=3,3,IF(DL139=4,2,IF(DL139=5,1,IF(DL139&gt;5,"Inválido",0))))))</f>
        <v>2</v>
      </c>
      <c r="EW139" s="7">
        <f>SUM(DO139,DP139,DQ139,DR139,DS139,DT139,DU139,DV139,DW139,DX139)</f>
        <v>17</v>
      </c>
      <c r="EX139" s="7">
        <f>(EW139-10)/20*100</f>
        <v>35</v>
      </c>
      <c r="EY139">
        <f>SUM(DY139,DZ139,EA139,EB139)</f>
        <v>8</v>
      </c>
      <c r="EZ139">
        <f>(_2022___Atividade_física__sintomas_de_ansiedade_e_depressão_e_qualidade_de_vida_e[[#This Row],[Aspecto físico]]-4)/4*100</f>
        <v>100</v>
      </c>
      <c r="FA139">
        <f>SUM(EG139,EH139)</f>
        <v>4</v>
      </c>
      <c r="FB139">
        <f>(FA139-2)/10*100</f>
        <v>20</v>
      </c>
      <c r="FC139">
        <f>SUM(DM139,ES139,ET139,EU139,EV139)</f>
        <v>17.399999999999999</v>
      </c>
      <c r="FD139" s="7">
        <f>(FC139-5)/20*100</f>
        <v>61.999999999999986</v>
      </c>
      <c r="FE139">
        <f>SUM(EI139,EM139,EO139,EQ139)</f>
        <v>13</v>
      </c>
      <c r="FF139" s="7">
        <f>(FE139-4)/20*100</f>
        <v>45</v>
      </c>
      <c r="FG139">
        <f>SUM(EF139,ER139)</f>
        <v>8</v>
      </c>
      <c r="FH139">
        <f>(FG139-2)/8*100</f>
        <v>75</v>
      </c>
      <c r="FI139">
        <f>SUM(EC139,ED139,EE139)</f>
        <v>6</v>
      </c>
      <c r="FJ139" s="7">
        <f>(FI139-3)/3*100</f>
        <v>100</v>
      </c>
      <c r="FK139">
        <f>SUM(EJ139,EK139,EL139,EN139,EP139)</f>
        <v>12</v>
      </c>
      <c r="FL139">
        <f>(FK139-5)/25*100</f>
        <v>28.000000000000004</v>
      </c>
      <c r="FM139">
        <f t="shared" si="6"/>
        <v>3</v>
      </c>
      <c r="FN139" s="7">
        <f t="shared" si="7"/>
        <v>54.25</v>
      </c>
      <c r="FO139" s="7">
        <f t="shared" si="8"/>
        <v>62</v>
      </c>
    </row>
    <row r="140" spans="1:171" ht="15" thickBot="1" x14ac:dyDescent="0.35">
      <c r="A140" t="s">
        <v>274</v>
      </c>
      <c r="B140" t="s">
        <v>275</v>
      </c>
      <c r="C140" t="s">
        <v>68</v>
      </c>
      <c r="D140" s="5">
        <v>37136</v>
      </c>
      <c r="E140" s="5">
        <v>44682</v>
      </c>
      <c r="F140" s="1">
        <f>DATEDIF(D139,E139,"Y")</f>
        <v>26</v>
      </c>
      <c r="G140">
        <v>2</v>
      </c>
      <c r="H140">
        <v>1</v>
      </c>
      <c r="I140" t="s">
        <v>276</v>
      </c>
      <c r="J140">
        <v>5</v>
      </c>
      <c r="K140">
        <v>3</v>
      </c>
      <c r="L140" t="s">
        <v>100</v>
      </c>
      <c r="M140" s="1">
        <v>1</v>
      </c>
      <c r="N140">
        <v>1</v>
      </c>
      <c r="O140">
        <v>5</v>
      </c>
      <c r="P140">
        <v>1</v>
      </c>
      <c r="Q140" s="16">
        <v>2</v>
      </c>
      <c r="R140">
        <v>2</v>
      </c>
      <c r="S140">
        <v>1</v>
      </c>
      <c r="T140">
        <v>1</v>
      </c>
      <c r="U140" t="s">
        <v>164</v>
      </c>
      <c r="V140">
        <v>1</v>
      </c>
      <c r="W140">
        <v>20</v>
      </c>
      <c r="X14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140">
        <v>0</v>
      </c>
      <c r="Z140">
        <v>0</v>
      </c>
      <c r="AA14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0">
        <v>2</v>
      </c>
      <c r="AC140">
        <v>60</v>
      </c>
      <c r="AD14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140">
        <v>15</v>
      </c>
      <c r="AF140">
        <v>14</v>
      </c>
      <c r="AG140" s="1">
        <f>AVERAGE(_2022___Atividade_física__sintomas_de_ansiedade_e_depressão_e_qualidade_de_vida_e[[#This Row],[a.	Quantas horas no total você gasta sentado durante um dia de semana? ]:[b.	Quantas horas no total você gasta sentado durante um dia de fim de semana?]])</f>
        <v>14.5</v>
      </c>
      <c r="AH140" s="1">
        <f>_2022___Atividade_física__sintomas_de_ansiedade_e_depressão_e_qualidade_de_vida_e[[#This Row],[AFV por semana]]+_2022___Atividade_física__sintomas_de_ansiedade_e_depressão_e_qualidade_de_vida_e[[#This Row],[Média AFM na semana]]</f>
        <v>120</v>
      </c>
      <c r="AI140">
        <v>2</v>
      </c>
      <c r="AJ140">
        <v>1</v>
      </c>
      <c r="AK140">
        <v>0</v>
      </c>
      <c r="AL140">
        <v>2</v>
      </c>
      <c r="AM140">
        <v>3</v>
      </c>
      <c r="AN140">
        <v>1</v>
      </c>
      <c r="AO140">
        <v>1</v>
      </c>
      <c r="AP140">
        <v>0</v>
      </c>
      <c r="AQ140">
        <v>0</v>
      </c>
      <c r="AR140">
        <v>2</v>
      </c>
      <c r="AS140">
        <v>0</v>
      </c>
      <c r="AT140">
        <v>1</v>
      </c>
      <c r="AU140">
        <v>0</v>
      </c>
      <c r="AV140">
        <v>0</v>
      </c>
      <c r="AW140">
        <v>0</v>
      </c>
      <c r="AX140">
        <v>2</v>
      </c>
      <c r="AY140">
        <v>1</v>
      </c>
      <c r="AZ140">
        <v>0</v>
      </c>
      <c r="BA140">
        <v>0</v>
      </c>
      <c r="BB140">
        <v>0</v>
      </c>
      <c r="BC140">
        <v>0</v>
      </c>
      <c r="BD14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140">
        <v>0</v>
      </c>
      <c r="BF140">
        <v>0</v>
      </c>
      <c r="BG140">
        <v>1</v>
      </c>
      <c r="BH140">
        <v>0</v>
      </c>
      <c r="BI140">
        <v>2</v>
      </c>
      <c r="BJ140">
        <v>0</v>
      </c>
      <c r="BK140">
        <v>1</v>
      </c>
      <c r="BL140">
        <v>1</v>
      </c>
      <c r="BM140">
        <v>0</v>
      </c>
      <c r="BN140">
        <v>2</v>
      </c>
      <c r="BO140">
        <v>1</v>
      </c>
      <c r="BP140">
        <v>0</v>
      </c>
      <c r="BQ140">
        <v>0</v>
      </c>
      <c r="BR140">
        <v>0</v>
      </c>
      <c r="BS140">
        <v>0</v>
      </c>
      <c r="BT140">
        <v>0</v>
      </c>
      <c r="BU140">
        <v>1</v>
      </c>
      <c r="BV140">
        <v>0</v>
      </c>
      <c r="BW140">
        <v>0</v>
      </c>
      <c r="BX140">
        <v>2</v>
      </c>
      <c r="BY140">
        <f>_2022___Atividade_física__sintomas_de_ansiedade_e_depressão_e_qualidade_de_vida_e[[#This Row],[_18]]</f>
        <v>0</v>
      </c>
      <c r="BZ140">
        <v>0</v>
      </c>
      <c r="CA140">
        <v>0</v>
      </c>
      <c r="CB140" s="1">
        <f>SUM(BE140:BV140,_2022___Atividade_física__sintomas_de_ansiedade_e_depressão_e_qualidade_de_vida_e[[#This Row],[18 considerar essa]:[_20]])</f>
        <v>9</v>
      </c>
      <c r="CC140">
        <v>3</v>
      </c>
      <c r="CD140">
        <v>3</v>
      </c>
      <c r="CE140">
        <v>3</v>
      </c>
      <c r="CF140">
        <v>3</v>
      </c>
      <c r="CG140">
        <v>3</v>
      </c>
      <c r="CH140">
        <v>2</v>
      </c>
      <c r="CI140">
        <v>3</v>
      </c>
      <c r="CJ140">
        <v>2</v>
      </c>
      <c r="CK140">
        <v>3</v>
      </c>
      <c r="CL140">
        <v>2</v>
      </c>
      <c r="CM140">
        <v>3</v>
      </c>
      <c r="CN140">
        <v>3</v>
      </c>
      <c r="CO140">
        <v>2</v>
      </c>
      <c r="CP140">
        <v>1</v>
      </c>
      <c r="CQ140">
        <v>1</v>
      </c>
      <c r="CR140">
        <v>2</v>
      </c>
      <c r="CS140">
        <v>2</v>
      </c>
      <c r="CT140">
        <v>1</v>
      </c>
      <c r="CU140">
        <v>2</v>
      </c>
      <c r="CV140">
        <v>1</v>
      </c>
      <c r="CW140">
        <v>3</v>
      </c>
      <c r="CX140">
        <v>2</v>
      </c>
      <c r="CY140">
        <v>3</v>
      </c>
      <c r="CZ140">
        <v>2</v>
      </c>
      <c r="DA140">
        <v>5</v>
      </c>
      <c r="DB140">
        <v>5</v>
      </c>
      <c r="DC140">
        <v>4</v>
      </c>
      <c r="DD140">
        <v>4</v>
      </c>
      <c r="DE140">
        <v>3</v>
      </c>
      <c r="DF140">
        <v>2</v>
      </c>
      <c r="DG140">
        <v>1</v>
      </c>
      <c r="DH140">
        <v>5</v>
      </c>
      <c r="DI140">
        <v>5</v>
      </c>
      <c r="DJ140">
        <v>1</v>
      </c>
      <c r="DK140">
        <v>3</v>
      </c>
      <c r="DL140">
        <v>2</v>
      </c>
      <c r="DM140">
        <f>IF(CC140=1,5,IF(CC140=2,4.4,IF(CC140=3,3.4,IF(CC140=4,2,IF(CC140=5,1,IF(CC140&gt;5,"Inválido",0))))))</f>
        <v>3.4</v>
      </c>
      <c r="DN140">
        <f>IF(CD140&gt;5,"Inválido",CD140)</f>
        <v>3</v>
      </c>
      <c r="DO140" s="7">
        <f>IF(CE140&gt;3,"Inválido",CE140)</f>
        <v>3</v>
      </c>
      <c r="DP140" s="7">
        <f>IF(CF140&gt;3,"Inválido",CF140)</f>
        <v>3</v>
      </c>
      <c r="DQ140" s="6">
        <f>IF(CG140&gt;3,"Inválido",CG140)</f>
        <v>3</v>
      </c>
      <c r="DR140" s="6">
        <f>IF(CH140&gt;3,"Inválido",CH140)</f>
        <v>2</v>
      </c>
      <c r="DS140" s="6">
        <f>IF(CI140&gt;3,"Inválido",CI140)</f>
        <v>3</v>
      </c>
      <c r="DT140" s="6">
        <f>IF(CJ140&gt;3,"Inválido",CJ140)</f>
        <v>2</v>
      </c>
      <c r="DU140" s="6">
        <f>IF(CK140&gt;3,"Inválido",CK140)</f>
        <v>3</v>
      </c>
      <c r="DV140" s="6">
        <f>IF(CL140&gt;3,"Inválido",CL140)</f>
        <v>2</v>
      </c>
      <c r="DW140" s="6">
        <f>IF(CM140&gt;3,"Inválido",CM140)</f>
        <v>3</v>
      </c>
      <c r="DX140" s="6">
        <f>IF(CN140&gt;3,"Inválido",CN140)</f>
        <v>3</v>
      </c>
      <c r="DY140" s="8">
        <f>IF(CO140&gt;5, "INVALIDO",CO140)</f>
        <v>2</v>
      </c>
      <c r="DZ140" s="8">
        <f>IF(CP140&gt;5, "INVALIDO",CP140)</f>
        <v>1</v>
      </c>
      <c r="EA140" s="8">
        <f>IF(CQ140&gt;5, "INVALIDO",CQ140)</f>
        <v>1</v>
      </c>
      <c r="EB140" s="8">
        <f>IF(CR140&gt;5, "INVALIDO",CR140)</f>
        <v>2</v>
      </c>
      <c r="EC140" s="7">
        <f>IF(CR140&gt;5, "INVALIDO",CR140)</f>
        <v>2</v>
      </c>
      <c r="ED14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0">
        <f>IF(CC140=1,5,IF(CC140=2,4,IF(CC140=3,3,IF(CC140=4,2,IF(CC140=5,1,IF(CC140&gt;5,"Inválido",0))))))</f>
        <v>3</v>
      </c>
      <c r="EG140">
        <f>IF(CW140=1,6,IF(CW140=2,5.4,IF(CW140=3,4.2,IF(CW140=4,3.1,IF(CW140=5,2.2,IF(CW140=6,1,IF(CW140&gt;6,"Inválido",0)))))))</f>
        <v>4.2</v>
      </c>
      <c r="EH140">
        <f>IF(AND(CX140=1,CW140=1),6,IF(AND(CX140=1,CW140&lt;7),5,IF(AND(CX140&gt;1,CW140=1),"Inválido",IF(AND(CX140=2,CW140&lt;7),4,IF(AND(CX140=3,CW140&lt;7),3,IF(AND(CX140=4,CW140&lt;7),2,IF(AND(CX140=5,CW140&lt;7),1,0)))))))</f>
        <v>4</v>
      </c>
      <c r="EI140">
        <f>IF(CV140=1,6,IF(CV140=2,5,IF(CV140=3,3,IF(CV140=4,3,IF(CV140=5,2,IF(CV140=6,1,IF(CV140&gt;6,"iNVÁLIDO",0)))))))</f>
        <v>6</v>
      </c>
      <c r="EJ140" s="7">
        <f>IF(CZ140&gt;6,"Inválido",CZ140)</f>
        <v>2</v>
      </c>
      <c r="EK140" s="7">
        <f>IF(DA140&gt;6,"Inválido",DA140)</f>
        <v>5</v>
      </c>
      <c r="EL140">
        <f>IF(DB140=1,6,IF(DB140=2,5,IF(DB140=3,3,IF(DB140=4,3,IF(DB140=5,2,IF(DB140=6,1,IF(DB140&gt;6,"iNVÁLIDO",0)))))))</f>
        <v>2</v>
      </c>
      <c r="EM140">
        <f>IF(DC140=1,6,IF(DC140=2,5,IF(DC140=3,3,IF(DC140=4,3,IF(DC140=5,2,IF(DC140=6,1,IF(DC140&gt;6,"iNVÁLIDO",0)))))))</f>
        <v>3</v>
      </c>
      <c r="EN140" s="7">
        <f>IF(DD140&gt;6,"Inválido",DD140)</f>
        <v>4</v>
      </c>
      <c r="EO140">
        <f>IF(DE140&gt;6,"Inválido",DE140)</f>
        <v>3</v>
      </c>
      <c r="EP140">
        <f>IF(DF140=1,6,IF(DF140=2,5,IF(DF140=3,3,IF(DF140=4,3,IF(DF140=5,2,IF(DF140=6,1,IF(DF140&gt;6,"iNVÁLIDO",0)))))))</f>
        <v>5</v>
      </c>
      <c r="EQ140" s="7">
        <f>IF(DG140&gt;6,"Inválido",DG140)</f>
        <v>1</v>
      </c>
      <c r="ER140">
        <f>IF(DH140&gt;5,"Inválido",DH140)</f>
        <v>5</v>
      </c>
      <c r="ES140">
        <f>IF(DI140&gt;5,"Inválido",DI140)</f>
        <v>5</v>
      </c>
      <c r="ET140">
        <f>IF(DJ140=1,5,IF(DJ140=2,4,IF(DJ140=3,3,IF(DJ140=4,2,IF(DJ140=5,1,IF(DJ140&gt;5,"Inválido",0))))))</f>
        <v>5</v>
      </c>
      <c r="EU140">
        <f>IF(DK140&gt;5,"Inválido",DK140)</f>
        <v>3</v>
      </c>
      <c r="EV140">
        <f>IF(DL140=1,5,IF(DL140=2,4,IF(DL140=3,3,IF(DL140=4,2,IF(DL140=5,1,IF(DL140&gt;5,"Inválido",0))))))</f>
        <v>4</v>
      </c>
      <c r="EW140" s="7">
        <f>SUM(DO140,DP140,DQ140,DR140,DS140,DT140,DU140,DV140,DW140,DX140)</f>
        <v>27</v>
      </c>
      <c r="EX140" s="7">
        <f>(EW140-10)/20*100</f>
        <v>85</v>
      </c>
      <c r="EY140">
        <f>SUM(DY140,DZ140,EA140,EB140)</f>
        <v>6</v>
      </c>
      <c r="EZ140">
        <f>(_2022___Atividade_física__sintomas_de_ansiedade_e_depressão_e_qualidade_de_vida_e[[#This Row],[Aspecto físico]]-4)/4*100</f>
        <v>50</v>
      </c>
      <c r="FA140">
        <f>SUM(EG140,EH140)</f>
        <v>8.1999999999999993</v>
      </c>
      <c r="FB140">
        <f>(FA140-2)/10*100</f>
        <v>61.999999999999986</v>
      </c>
      <c r="FC140">
        <f>SUM(DM140,ES140,ET140,EU140,EV140)</f>
        <v>20.399999999999999</v>
      </c>
      <c r="FD140" s="7">
        <f>(FC140-5)/20*100</f>
        <v>76.999999999999986</v>
      </c>
      <c r="FE140">
        <f>SUM(EI140,EM140,EO140,EQ140)</f>
        <v>13</v>
      </c>
      <c r="FF140" s="7">
        <f>(FE140-4)/20*100</f>
        <v>45</v>
      </c>
      <c r="FG140">
        <f>SUM(EF140,ER140)</f>
        <v>8</v>
      </c>
      <c r="FH140">
        <f>(FG140-2)/8*100</f>
        <v>75</v>
      </c>
      <c r="FI140">
        <f>SUM(EC140,ED140,EE140)</f>
        <v>5</v>
      </c>
      <c r="FJ140" s="7">
        <f>(FI140-3)/3*100</f>
        <v>66.666666666666657</v>
      </c>
      <c r="FK140">
        <f>SUM(EJ140,EK140,EL140,EN140,EP140)</f>
        <v>18</v>
      </c>
      <c r="FL140">
        <f>(FK140-5)/25*100</f>
        <v>52</v>
      </c>
      <c r="FM140">
        <f t="shared" si="6"/>
        <v>3</v>
      </c>
      <c r="FN140" s="7">
        <f t="shared" si="7"/>
        <v>68.5</v>
      </c>
      <c r="FO140" s="7">
        <f t="shared" si="8"/>
        <v>59.666666666666664</v>
      </c>
    </row>
    <row r="141" spans="1:171" ht="15" thickBot="1" x14ac:dyDescent="0.35">
      <c r="A141" t="s">
        <v>277</v>
      </c>
      <c r="B141" t="s">
        <v>278</v>
      </c>
      <c r="C141" t="s">
        <v>68</v>
      </c>
      <c r="D141" s="5">
        <v>33085</v>
      </c>
      <c r="E141" s="5">
        <v>44682</v>
      </c>
      <c r="F141" s="1">
        <f>DATEDIF(D140,E140,"Y")</f>
        <v>20</v>
      </c>
      <c r="G141">
        <v>2</v>
      </c>
      <c r="H141">
        <v>1</v>
      </c>
      <c r="I141" t="s">
        <v>219</v>
      </c>
      <c r="J141">
        <v>7</v>
      </c>
      <c r="K141">
        <v>2</v>
      </c>
      <c r="L141" t="s">
        <v>100</v>
      </c>
      <c r="M141" s="1">
        <v>1</v>
      </c>
      <c r="N141">
        <v>1</v>
      </c>
      <c r="O141">
        <v>1</v>
      </c>
      <c r="P141">
        <v>1</v>
      </c>
      <c r="Q141" s="16">
        <v>2</v>
      </c>
      <c r="R141">
        <v>2</v>
      </c>
      <c r="S141">
        <v>2</v>
      </c>
      <c r="T141">
        <v>2</v>
      </c>
      <c r="U141" t="s">
        <v>86</v>
      </c>
      <c r="V141">
        <v>0</v>
      </c>
      <c r="W141">
        <v>0</v>
      </c>
      <c r="X14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41">
        <v>0</v>
      </c>
      <c r="Z141">
        <v>0</v>
      </c>
      <c r="AA14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1">
        <v>0</v>
      </c>
      <c r="AC141">
        <v>0</v>
      </c>
      <c r="AD14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1">
        <v>8</v>
      </c>
      <c r="AF141">
        <v>10</v>
      </c>
      <c r="AG141" s="1">
        <f>AVERAGE(_2022___Atividade_física__sintomas_de_ansiedade_e_depressão_e_qualidade_de_vida_e[[#This Row],[a.	Quantas horas no total você gasta sentado durante um dia de semana? ]:[b.	Quantas horas no total você gasta sentado durante um dia de fim de semana?]])</f>
        <v>9</v>
      </c>
      <c r="AH141" s="1">
        <f>_2022___Atividade_física__sintomas_de_ansiedade_e_depressão_e_qualidade_de_vida_e[[#This Row],[AFV por semana]]+_2022___Atividade_física__sintomas_de_ansiedade_e_depressão_e_qualidade_de_vida_e[[#This Row],[Média AFM na semana]]</f>
        <v>0</v>
      </c>
      <c r="AI141">
        <v>1</v>
      </c>
      <c r="AJ141">
        <v>1</v>
      </c>
      <c r="AK141">
        <v>0</v>
      </c>
      <c r="AL141">
        <v>2</v>
      </c>
      <c r="AM141">
        <v>2</v>
      </c>
      <c r="AN141">
        <v>2</v>
      </c>
      <c r="AO141">
        <v>1</v>
      </c>
      <c r="AP141">
        <v>1</v>
      </c>
      <c r="AQ141">
        <v>0</v>
      </c>
      <c r="AR141">
        <v>2</v>
      </c>
      <c r="AS141">
        <v>0</v>
      </c>
      <c r="AT141">
        <v>0</v>
      </c>
      <c r="AU141">
        <v>0</v>
      </c>
      <c r="AV141">
        <v>1</v>
      </c>
      <c r="AW141">
        <v>0</v>
      </c>
      <c r="AX141">
        <v>2</v>
      </c>
      <c r="AY141">
        <v>2</v>
      </c>
      <c r="AZ141">
        <v>0</v>
      </c>
      <c r="BA141">
        <v>0</v>
      </c>
      <c r="BB141">
        <v>0</v>
      </c>
      <c r="BC141">
        <v>1</v>
      </c>
      <c r="BD14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141">
        <v>0</v>
      </c>
      <c r="BF141">
        <v>1</v>
      </c>
      <c r="BG141">
        <v>0</v>
      </c>
      <c r="BH141">
        <v>1</v>
      </c>
      <c r="BI141">
        <v>0</v>
      </c>
      <c r="BJ141">
        <v>0</v>
      </c>
      <c r="BK141">
        <v>0</v>
      </c>
      <c r="BL141">
        <v>2</v>
      </c>
      <c r="BM141">
        <v>0</v>
      </c>
      <c r="BN141">
        <v>0</v>
      </c>
      <c r="BO141">
        <v>1</v>
      </c>
      <c r="BP141">
        <v>0</v>
      </c>
      <c r="BQ141">
        <v>2</v>
      </c>
      <c r="BR141">
        <v>0</v>
      </c>
      <c r="BS141">
        <v>0</v>
      </c>
      <c r="BT141">
        <v>0</v>
      </c>
      <c r="BU141">
        <v>0</v>
      </c>
      <c r="BV141">
        <v>0</v>
      </c>
      <c r="BW141">
        <v>1</v>
      </c>
      <c r="BX141">
        <v>2</v>
      </c>
      <c r="BY141">
        <f>_2022___Atividade_física__sintomas_de_ansiedade_e_depressão_e_qualidade_de_vida_e[[#This Row],[_18]]</f>
        <v>1</v>
      </c>
      <c r="BZ141">
        <v>1</v>
      </c>
      <c r="CA141">
        <v>0</v>
      </c>
      <c r="CB141" s="1">
        <f>SUM(BE141:BV141,_2022___Atividade_física__sintomas_de_ansiedade_e_depressão_e_qualidade_de_vida_e[[#This Row],[18 considerar essa]:[_20]])</f>
        <v>9</v>
      </c>
      <c r="CC141">
        <v>2</v>
      </c>
      <c r="CD141">
        <v>3</v>
      </c>
      <c r="CE141">
        <v>3</v>
      </c>
      <c r="CF141">
        <v>3</v>
      </c>
      <c r="CG141">
        <v>3</v>
      </c>
      <c r="CH141">
        <v>2</v>
      </c>
      <c r="CI141">
        <v>3</v>
      </c>
      <c r="CJ141">
        <v>3</v>
      </c>
      <c r="CK141">
        <v>3</v>
      </c>
      <c r="CL141">
        <v>3</v>
      </c>
      <c r="CM141">
        <v>3</v>
      </c>
      <c r="CN141">
        <v>3</v>
      </c>
      <c r="CO141">
        <v>1</v>
      </c>
      <c r="CP141">
        <v>1</v>
      </c>
      <c r="CQ141">
        <v>1</v>
      </c>
      <c r="CR141">
        <v>1</v>
      </c>
      <c r="CS141">
        <v>2</v>
      </c>
      <c r="CT141">
        <v>2</v>
      </c>
      <c r="CU141">
        <v>2</v>
      </c>
      <c r="CV141">
        <v>2</v>
      </c>
      <c r="CW141">
        <v>5</v>
      </c>
      <c r="CX141">
        <v>5</v>
      </c>
      <c r="CY141">
        <v>4</v>
      </c>
      <c r="CZ141">
        <v>4</v>
      </c>
      <c r="DA141">
        <v>6</v>
      </c>
      <c r="DB141">
        <v>5</v>
      </c>
      <c r="DC141">
        <v>4</v>
      </c>
      <c r="DD141">
        <v>5</v>
      </c>
      <c r="DE141">
        <v>5</v>
      </c>
      <c r="DF141">
        <v>2</v>
      </c>
      <c r="DG141">
        <v>4</v>
      </c>
      <c r="DH141">
        <v>4</v>
      </c>
      <c r="DI141">
        <v>5</v>
      </c>
      <c r="DJ141">
        <v>1</v>
      </c>
      <c r="DK141">
        <v>4</v>
      </c>
      <c r="DL141">
        <v>2</v>
      </c>
      <c r="DM141">
        <f>IF(CC141=1,5,IF(CC141=2,4.4,IF(CC141=3,3.4,IF(CC141=4,2,IF(CC141=5,1,IF(CC141&gt;5,"Inválido",0))))))</f>
        <v>4.4000000000000004</v>
      </c>
      <c r="DN141">
        <f>IF(CD141&gt;5,"Inválido",CD141)</f>
        <v>3</v>
      </c>
      <c r="DO141" s="7">
        <f>IF(CE141&gt;3,"Inválido",CE141)</f>
        <v>3</v>
      </c>
      <c r="DP141" s="7">
        <f>IF(CF141&gt;3,"Inválido",CF141)</f>
        <v>3</v>
      </c>
      <c r="DQ141" s="6">
        <f>IF(CG141&gt;3,"Inválido",CG141)</f>
        <v>3</v>
      </c>
      <c r="DR141" s="6">
        <f>IF(CH141&gt;3,"Inválido",CH141)</f>
        <v>2</v>
      </c>
      <c r="DS141" s="6">
        <f>IF(CI141&gt;3,"Inválido",CI141)</f>
        <v>3</v>
      </c>
      <c r="DT141" s="6">
        <f>IF(CJ141&gt;3,"Inválido",CJ141)</f>
        <v>3</v>
      </c>
      <c r="DU141" s="6">
        <f>IF(CK141&gt;3,"Inválido",CK141)</f>
        <v>3</v>
      </c>
      <c r="DV141" s="6">
        <f>IF(CL141&gt;3,"Inválido",CL141)</f>
        <v>3</v>
      </c>
      <c r="DW141" s="6">
        <f>IF(CM141&gt;3,"Inválido",CM141)</f>
        <v>3</v>
      </c>
      <c r="DX141" s="6">
        <f>IF(CN141&gt;3,"Inválido",CN141)</f>
        <v>3</v>
      </c>
      <c r="DY141" s="8">
        <f>IF(CO141&gt;5, "INVALIDO",CO141)</f>
        <v>1</v>
      </c>
      <c r="DZ141" s="8">
        <f>IF(CP141&gt;5, "INVALIDO",CP141)</f>
        <v>1</v>
      </c>
      <c r="EA141" s="8">
        <f>IF(CQ141&gt;5, "INVALIDO",CQ141)</f>
        <v>1</v>
      </c>
      <c r="EB141" s="8">
        <f>IF(CR141&gt;5, "INVALIDO",CR141)</f>
        <v>1</v>
      </c>
      <c r="EC141" s="7">
        <f>IF(CR141&gt;5, "INVALIDO",CR141)</f>
        <v>1</v>
      </c>
      <c r="ED14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4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1">
        <f>IF(CC141=1,5,IF(CC141=2,4,IF(CC141=3,3,IF(CC141=4,2,IF(CC141=5,1,IF(CC141&gt;5,"Inválido",0))))))</f>
        <v>4</v>
      </c>
      <c r="EG141">
        <f>IF(CW141=1,6,IF(CW141=2,5.4,IF(CW141=3,4.2,IF(CW141=4,3.1,IF(CW141=5,2.2,IF(CW141=6,1,IF(CW141&gt;6,"Inválido",0)))))))</f>
        <v>2.2000000000000002</v>
      </c>
      <c r="EH141">
        <f>IF(AND(CX141=1,CW141=1),6,IF(AND(CX141=1,CW141&lt;7),5,IF(AND(CX141&gt;1,CW141=1),"Inválido",IF(AND(CX141=2,CW141&lt;7),4,IF(AND(CX141=3,CW141&lt;7),3,IF(AND(CX141=4,CW141&lt;7),2,IF(AND(CX141=5,CW141&lt;7),1,0)))))))</f>
        <v>1</v>
      </c>
      <c r="EI141">
        <f>IF(CV141=1,6,IF(CV141=2,5,IF(CV141=3,3,IF(CV141=4,3,IF(CV141=5,2,IF(CV141=6,1,IF(CV141&gt;6,"iNVÁLIDO",0)))))))</f>
        <v>5</v>
      </c>
      <c r="EJ141" s="7">
        <f>IF(CZ141&gt;6,"Inválido",CZ141)</f>
        <v>4</v>
      </c>
      <c r="EK141" s="7">
        <f>IF(DA141&gt;6,"Inválido",DA141)</f>
        <v>6</v>
      </c>
      <c r="EL141">
        <f>IF(DB141=1,6,IF(DB141=2,5,IF(DB141=3,3,IF(DB141=4,3,IF(DB141=5,2,IF(DB141=6,1,IF(DB141&gt;6,"iNVÁLIDO",0)))))))</f>
        <v>2</v>
      </c>
      <c r="EM141">
        <f>IF(DC141=1,6,IF(DC141=2,5,IF(DC141=3,3,IF(DC141=4,3,IF(DC141=5,2,IF(DC141=6,1,IF(DC141&gt;6,"iNVÁLIDO",0)))))))</f>
        <v>3</v>
      </c>
      <c r="EN141" s="7">
        <f>IF(DD141&gt;6,"Inválido",DD141)</f>
        <v>5</v>
      </c>
      <c r="EO141">
        <f>IF(DE141&gt;6,"Inválido",DE141)</f>
        <v>5</v>
      </c>
      <c r="EP141">
        <f>IF(DF141=1,6,IF(DF141=2,5,IF(DF141=3,3,IF(DF141=4,3,IF(DF141=5,2,IF(DF141=6,1,IF(DF141&gt;6,"iNVÁLIDO",0)))))))</f>
        <v>5</v>
      </c>
      <c r="EQ141" s="7">
        <f>IF(DG141&gt;6,"Inválido",DG141)</f>
        <v>4</v>
      </c>
      <c r="ER141">
        <f>IF(DH141&gt;5,"Inválido",DH141)</f>
        <v>4</v>
      </c>
      <c r="ES141">
        <f>IF(DI141&gt;5,"Inválido",DI141)</f>
        <v>5</v>
      </c>
      <c r="ET141">
        <f>IF(DJ141=1,5,IF(DJ141=2,4,IF(DJ141=3,3,IF(DJ141=4,2,IF(DJ141=5,1,IF(DJ141&gt;5,"Inválido",0))))))</f>
        <v>5</v>
      </c>
      <c r="EU141">
        <f>IF(DK141&gt;5,"Inválido",DK141)</f>
        <v>4</v>
      </c>
      <c r="EV141">
        <f>IF(DL141=1,5,IF(DL141=2,4,IF(DL141=3,3,IF(DL141=4,2,IF(DL141=5,1,IF(DL141&gt;5,"Inválido",0))))))</f>
        <v>4</v>
      </c>
      <c r="EW141" s="7">
        <f>SUM(DO141,DP141,DQ141,DR141,DS141,DT141,DU141,DV141,DW141,DX141)</f>
        <v>29</v>
      </c>
      <c r="EX141" s="7">
        <f>(EW141-10)/20*100</f>
        <v>95</v>
      </c>
      <c r="EY141">
        <f>SUM(DY141,DZ141,EA141,EB141)</f>
        <v>4</v>
      </c>
      <c r="EZ141">
        <f>(_2022___Atividade_física__sintomas_de_ansiedade_e_depressão_e_qualidade_de_vida_e[[#This Row],[Aspecto físico]]-4)/4*100</f>
        <v>0</v>
      </c>
      <c r="FA141">
        <f>SUM(EG141,EH141)</f>
        <v>3.2</v>
      </c>
      <c r="FB141">
        <f>(FA141-2)/10*100</f>
        <v>12.000000000000002</v>
      </c>
      <c r="FC141">
        <f>SUM(DM141,ES141,ET141,EU141,EV141)</f>
        <v>22.4</v>
      </c>
      <c r="FD141" s="7">
        <f>(FC141-5)/20*100</f>
        <v>86.999999999999986</v>
      </c>
      <c r="FE141">
        <f>SUM(EI141,EM141,EO141,EQ141)</f>
        <v>17</v>
      </c>
      <c r="FF141" s="7">
        <f>(FE141-4)/20*100</f>
        <v>65</v>
      </c>
      <c r="FG141">
        <f>SUM(EF141,ER141)</f>
        <v>8</v>
      </c>
      <c r="FH141">
        <f>(FG141-2)/8*100</f>
        <v>75</v>
      </c>
      <c r="FI141">
        <f>SUM(EC141,ED141,EE141)</f>
        <v>5</v>
      </c>
      <c r="FJ141" s="7">
        <f>(FI141-3)/3*100</f>
        <v>66.666666666666657</v>
      </c>
      <c r="FK141">
        <f>SUM(EJ141,EK141,EL141,EN141,EP141)</f>
        <v>22</v>
      </c>
      <c r="FL141">
        <f>(FK141-5)/25*100</f>
        <v>68</v>
      </c>
      <c r="FM141">
        <f t="shared" si="6"/>
        <v>3</v>
      </c>
      <c r="FN141" s="7">
        <f t="shared" si="7"/>
        <v>48.5</v>
      </c>
      <c r="FO141" s="7">
        <f t="shared" si="8"/>
        <v>68.666666666666657</v>
      </c>
    </row>
    <row r="142" spans="1:171" ht="15" thickBot="1" x14ac:dyDescent="0.35">
      <c r="A142" t="s">
        <v>279</v>
      </c>
      <c r="B142" t="s">
        <v>280</v>
      </c>
      <c r="C142" t="s">
        <v>68</v>
      </c>
      <c r="D142" s="5">
        <v>34038</v>
      </c>
      <c r="E142" s="5">
        <v>44682</v>
      </c>
      <c r="F142" s="1">
        <f>DATEDIF(D141,E141,"Y")</f>
        <v>31</v>
      </c>
      <c r="G142">
        <v>2</v>
      </c>
      <c r="H142">
        <v>2</v>
      </c>
      <c r="I142" t="s">
        <v>74</v>
      </c>
      <c r="J142">
        <v>1</v>
      </c>
      <c r="K142">
        <v>2</v>
      </c>
      <c r="L142" t="s">
        <v>281</v>
      </c>
      <c r="M142" s="1">
        <v>2</v>
      </c>
      <c r="N142">
        <v>1</v>
      </c>
      <c r="O142">
        <v>3</v>
      </c>
      <c r="P142">
        <v>1</v>
      </c>
      <c r="Q142" s="16">
        <v>2</v>
      </c>
      <c r="R142">
        <v>2</v>
      </c>
      <c r="S142">
        <v>2</v>
      </c>
      <c r="T142">
        <v>1</v>
      </c>
      <c r="U142" t="s">
        <v>115</v>
      </c>
      <c r="V142">
        <v>4</v>
      </c>
      <c r="W142">
        <v>49</v>
      </c>
      <c r="X14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196</v>
      </c>
      <c r="Y142">
        <v>0</v>
      </c>
      <c r="Z142">
        <v>0</v>
      </c>
      <c r="AA14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2">
        <v>0</v>
      </c>
      <c r="AC142">
        <v>0</v>
      </c>
      <c r="AD14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2">
        <v>9</v>
      </c>
      <c r="AF142">
        <v>4</v>
      </c>
      <c r="AG142" s="1">
        <f>AVERAGE(_2022___Atividade_física__sintomas_de_ansiedade_e_depressão_e_qualidade_de_vida_e[[#This Row],[a.	Quantas horas no total você gasta sentado durante um dia de semana? ]:[b.	Quantas horas no total você gasta sentado durante um dia de fim de semana?]])</f>
        <v>6.5</v>
      </c>
      <c r="AH142" s="1">
        <f>_2022___Atividade_física__sintomas_de_ansiedade_e_depressão_e_qualidade_de_vida_e[[#This Row],[AFV por semana]]+_2022___Atividade_física__sintomas_de_ansiedade_e_depressão_e_qualidade_de_vida_e[[#This Row],[Média AFM na semana]]</f>
        <v>0</v>
      </c>
      <c r="AI142">
        <v>0</v>
      </c>
      <c r="AJ142">
        <v>2</v>
      </c>
      <c r="AK142">
        <v>0</v>
      </c>
      <c r="AL142">
        <v>2</v>
      </c>
      <c r="AM142">
        <v>2</v>
      </c>
      <c r="AN142">
        <v>0</v>
      </c>
      <c r="AO142">
        <v>0</v>
      </c>
      <c r="AP142">
        <v>1</v>
      </c>
      <c r="AQ142">
        <v>1</v>
      </c>
      <c r="AR142">
        <v>2</v>
      </c>
      <c r="AS142">
        <v>0</v>
      </c>
      <c r="AT142">
        <v>0</v>
      </c>
      <c r="AU142">
        <v>0</v>
      </c>
      <c r="AV142">
        <v>1</v>
      </c>
      <c r="AW142">
        <v>0</v>
      </c>
      <c r="AX142">
        <v>0</v>
      </c>
      <c r="AY142">
        <v>0</v>
      </c>
      <c r="AZ142">
        <v>0</v>
      </c>
      <c r="BA142">
        <v>0</v>
      </c>
      <c r="BB142">
        <v>0</v>
      </c>
      <c r="BC142">
        <v>0</v>
      </c>
      <c r="BD14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142">
        <v>1</v>
      </c>
      <c r="BF142">
        <v>0</v>
      </c>
      <c r="BG142">
        <v>0</v>
      </c>
      <c r="BH142">
        <v>2</v>
      </c>
      <c r="BI142">
        <v>0</v>
      </c>
      <c r="BJ142">
        <v>0</v>
      </c>
      <c r="BK142">
        <v>2</v>
      </c>
      <c r="BL142">
        <v>0</v>
      </c>
      <c r="BM142">
        <v>0</v>
      </c>
      <c r="BN142">
        <v>1</v>
      </c>
      <c r="BO142">
        <v>1</v>
      </c>
      <c r="BP142">
        <v>1</v>
      </c>
      <c r="BQ142">
        <v>1</v>
      </c>
      <c r="BR142">
        <v>2</v>
      </c>
      <c r="BS142">
        <v>2</v>
      </c>
      <c r="BT142">
        <v>1</v>
      </c>
      <c r="BU142">
        <v>1</v>
      </c>
      <c r="BV142">
        <v>0</v>
      </c>
      <c r="BW142">
        <v>0</v>
      </c>
      <c r="BX142">
        <v>1</v>
      </c>
      <c r="BY142">
        <v>0</v>
      </c>
      <c r="BZ142">
        <v>0</v>
      </c>
      <c r="CA142">
        <v>1</v>
      </c>
      <c r="CB142" s="1">
        <f>SUM(BE142:BV142,_2022___Atividade_física__sintomas_de_ansiedade_e_depressão_e_qualidade_de_vida_e[[#This Row],[18 considerar essa]:[_20]])</f>
        <v>16</v>
      </c>
      <c r="CC142">
        <v>3</v>
      </c>
      <c r="CD142">
        <v>4</v>
      </c>
      <c r="CE142">
        <v>1</v>
      </c>
      <c r="CF142">
        <v>2</v>
      </c>
      <c r="CG142">
        <v>3</v>
      </c>
      <c r="CH142">
        <v>2</v>
      </c>
      <c r="CI142">
        <v>3</v>
      </c>
      <c r="CJ142">
        <v>2</v>
      </c>
      <c r="CK142">
        <v>2</v>
      </c>
      <c r="CL142">
        <v>2</v>
      </c>
      <c r="CM142">
        <v>3</v>
      </c>
      <c r="CN142">
        <v>3</v>
      </c>
      <c r="CO142">
        <v>1</v>
      </c>
      <c r="CP142">
        <v>1</v>
      </c>
      <c r="CQ142">
        <v>1</v>
      </c>
      <c r="CR142">
        <v>1</v>
      </c>
      <c r="CS142">
        <v>1</v>
      </c>
      <c r="CT142">
        <v>1</v>
      </c>
      <c r="CU142">
        <v>2</v>
      </c>
      <c r="CV142">
        <v>2</v>
      </c>
      <c r="CW142">
        <v>1</v>
      </c>
      <c r="CX142">
        <v>1</v>
      </c>
      <c r="CY142">
        <v>6</v>
      </c>
      <c r="CZ142">
        <v>3</v>
      </c>
      <c r="DA142">
        <v>5</v>
      </c>
      <c r="DB142">
        <v>5</v>
      </c>
      <c r="DC142">
        <v>6</v>
      </c>
      <c r="DD142">
        <v>5</v>
      </c>
      <c r="DE142">
        <v>5</v>
      </c>
      <c r="DF142">
        <v>5</v>
      </c>
      <c r="DG142">
        <v>5</v>
      </c>
      <c r="DH142">
        <v>4</v>
      </c>
      <c r="DI142">
        <v>5</v>
      </c>
      <c r="DJ142">
        <v>2</v>
      </c>
      <c r="DK142">
        <v>5</v>
      </c>
      <c r="DL142">
        <v>3</v>
      </c>
      <c r="DM142">
        <f>IF(CC142=1,5,IF(CC142=2,4.4,IF(CC142=3,3.4,IF(CC142=4,2,IF(CC142=5,1,IF(CC142&gt;5,"Inválido",0))))))</f>
        <v>3.4</v>
      </c>
      <c r="DN142">
        <f>IF(CD142&gt;5,"Inválido",CD142)</f>
        <v>4</v>
      </c>
      <c r="DO142" s="7">
        <f>IF(CE142&gt;3,"Inválido",CE142)</f>
        <v>1</v>
      </c>
      <c r="DP142" s="7">
        <f>IF(CF142&gt;3,"Inválido",CF142)</f>
        <v>2</v>
      </c>
      <c r="DQ142" s="6">
        <f>IF(CG142&gt;3,"Inválido",CG142)</f>
        <v>3</v>
      </c>
      <c r="DR142" s="6">
        <f>IF(CH142&gt;3,"Inválido",CH142)</f>
        <v>2</v>
      </c>
      <c r="DS142" s="6">
        <f>IF(CI142&gt;3,"Inválido",CI142)</f>
        <v>3</v>
      </c>
      <c r="DT142" s="6">
        <f>IF(CJ142&gt;3,"Inválido",CJ142)</f>
        <v>2</v>
      </c>
      <c r="DU142" s="6">
        <f>IF(CK142&gt;3,"Inválido",CK142)</f>
        <v>2</v>
      </c>
      <c r="DV142" s="6">
        <f>IF(CL142&gt;3,"Inválido",CL142)</f>
        <v>2</v>
      </c>
      <c r="DW142" s="6">
        <f>IF(CM142&gt;3,"Inválido",CM142)</f>
        <v>3</v>
      </c>
      <c r="DX142" s="6">
        <f>IF(CN142&gt;3,"Inválido",CN142)</f>
        <v>3</v>
      </c>
      <c r="DY142" s="8">
        <f>IF(CO142&gt;5, "INVALIDO",CO142)</f>
        <v>1</v>
      </c>
      <c r="DZ142" s="8">
        <f>IF(CP142&gt;5, "INVALIDO",CP142)</f>
        <v>1</v>
      </c>
      <c r="EA142" s="8">
        <f>IF(CQ142&gt;5, "INVALIDO",CQ142)</f>
        <v>1</v>
      </c>
      <c r="EB142" s="8">
        <f>IF(CR142&gt;5, "INVALIDO",CR142)</f>
        <v>1</v>
      </c>
      <c r="EC142" s="7">
        <f>IF(CR142&gt;5, "INVALIDO",CR142)</f>
        <v>1</v>
      </c>
      <c r="ED14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2">
        <f>IF(CC142=1,5,IF(CC142=2,4,IF(CC142=3,3,IF(CC142=4,2,IF(CC142=5,1,IF(CC142&gt;5,"Inválido",0))))))</f>
        <v>3</v>
      </c>
      <c r="EG142">
        <f>IF(CW142=1,6,IF(CW142=2,5.4,IF(CW142=3,4.2,IF(CW142=4,3.1,IF(CW142=5,2.2,IF(CW142=6,1,IF(CW142&gt;6,"Inválido",0)))))))</f>
        <v>6</v>
      </c>
      <c r="EH142">
        <f>IF(AND(CX142=1,CW142=1),6,IF(AND(CX142=1,CW142&lt;7),5,IF(AND(CX142&gt;1,CW142=1),"Inválido",IF(AND(CX142=2,CW142&lt;7),4,IF(AND(CX142=3,CW142&lt;7),3,IF(AND(CX142=4,CW142&lt;7),2,IF(AND(CX142=5,CW142&lt;7),1,0)))))))</f>
        <v>6</v>
      </c>
      <c r="EI142">
        <f>IF(CV142=1,6,IF(CV142=2,5,IF(CV142=3,3,IF(CV142=4,3,IF(CV142=5,2,IF(CV142=6,1,IF(CV142&gt;6,"iNVÁLIDO",0)))))))</f>
        <v>5</v>
      </c>
      <c r="EJ142" s="7">
        <f>IF(CZ142&gt;6,"Inválido",CZ142)</f>
        <v>3</v>
      </c>
      <c r="EK142" s="7">
        <f>IF(DA142&gt;6,"Inválido",DA142)</f>
        <v>5</v>
      </c>
      <c r="EL142">
        <f>IF(DB142=1,6,IF(DB142=2,5,IF(DB142=3,3,IF(DB142=4,3,IF(DB142=5,2,IF(DB142=6,1,IF(DB142&gt;6,"iNVÁLIDO",0)))))))</f>
        <v>2</v>
      </c>
      <c r="EM142">
        <f>IF(DC142=1,6,IF(DC142=2,5,IF(DC142=3,3,IF(DC142=4,3,IF(DC142=5,2,IF(DC142=6,1,IF(DC142&gt;6,"iNVÁLIDO",0)))))))</f>
        <v>1</v>
      </c>
      <c r="EN142" s="7">
        <f>IF(DD142&gt;6,"Inválido",DD142)</f>
        <v>5</v>
      </c>
      <c r="EO142">
        <f>IF(DE142&gt;6,"Inválido",DE142)</f>
        <v>5</v>
      </c>
      <c r="EP142">
        <f>IF(DF142=1,6,IF(DF142=2,5,IF(DF142=3,3,IF(DF142=4,3,IF(DF142=5,2,IF(DF142=6,1,IF(DF142&gt;6,"iNVÁLIDO",0)))))))</f>
        <v>2</v>
      </c>
      <c r="EQ142" s="7">
        <f>IF(DG142&gt;6,"Inválido",DG142)</f>
        <v>5</v>
      </c>
      <c r="ER142">
        <f>IF(DH142&gt;5,"Inválido",DH142)</f>
        <v>4</v>
      </c>
      <c r="ES142">
        <f>IF(DI142&gt;5,"Inválido",DI142)</f>
        <v>5</v>
      </c>
      <c r="ET142">
        <f>IF(DJ142=1,5,IF(DJ142=2,4,IF(DJ142=3,3,IF(DJ142=4,2,IF(DJ142=5,1,IF(DJ142&gt;5,"Inválido",0))))))</f>
        <v>4</v>
      </c>
      <c r="EU142">
        <f>IF(DK142&gt;5,"Inválido",DK142)</f>
        <v>5</v>
      </c>
      <c r="EV142">
        <f>IF(DL142=1,5,IF(DL142=2,4,IF(DL142=3,3,IF(DL142=4,2,IF(DL142=5,1,IF(DL142&gt;5,"Inválido",0))))))</f>
        <v>3</v>
      </c>
      <c r="EW142" s="7">
        <f>SUM(DO142,DP142,DQ142,DR142,DS142,DT142,DU142,DV142,DW142,DX142)</f>
        <v>23</v>
      </c>
      <c r="EX142" s="7">
        <f>(EW142-10)/20*100</f>
        <v>65</v>
      </c>
      <c r="EY142">
        <f>SUM(DY142,DZ142,EA142,EB142)</f>
        <v>4</v>
      </c>
      <c r="EZ142">
        <f>(_2022___Atividade_física__sintomas_de_ansiedade_e_depressão_e_qualidade_de_vida_e[[#This Row],[Aspecto físico]]-4)/4*100</f>
        <v>0</v>
      </c>
      <c r="FA142">
        <f>SUM(EG142,EH142)</f>
        <v>12</v>
      </c>
      <c r="FB142">
        <f>(FA142-2)/10*100</f>
        <v>100</v>
      </c>
      <c r="FC142">
        <f>SUM(DM142,ES142,ET142,EU142,EV142)</f>
        <v>20.399999999999999</v>
      </c>
      <c r="FD142" s="7">
        <f>(FC142-5)/20*100</f>
        <v>76.999999999999986</v>
      </c>
      <c r="FE142">
        <f>SUM(EI142,EM142,EO142,EQ142)</f>
        <v>16</v>
      </c>
      <c r="FF142" s="7">
        <f>(FE142-4)/20*100</f>
        <v>60</v>
      </c>
      <c r="FG142">
        <f>SUM(EF142,ER142)</f>
        <v>7</v>
      </c>
      <c r="FH142">
        <f>(FG142-2)/8*100</f>
        <v>62.5</v>
      </c>
      <c r="FI142">
        <f>SUM(EC142,ED142,EE142)</f>
        <v>4</v>
      </c>
      <c r="FJ142" s="7">
        <f>(FI142-3)/3*100</f>
        <v>33.333333333333329</v>
      </c>
      <c r="FK142">
        <f>SUM(EJ142,EK142,EL142,EN142,EP142)</f>
        <v>17</v>
      </c>
      <c r="FL142">
        <f>(FK142-5)/25*100</f>
        <v>48</v>
      </c>
      <c r="FM142">
        <f t="shared" si="6"/>
        <v>4</v>
      </c>
      <c r="FN142" s="7">
        <f t="shared" si="7"/>
        <v>60.5</v>
      </c>
      <c r="FO142" s="7">
        <f t="shared" si="8"/>
        <v>50.958333333333329</v>
      </c>
    </row>
    <row r="143" spans="1:171" ht="15" thickBot="1" x14ac:dyDescent="0.35">
      <c r="A143" t="s">
        <v>282</v>
      </c>
      <c r="B143" t="s">
        <v>283</v>
      </c>
      <c r="C143" t="s">
        <v>68</v>
      </c>
      <c r="D143" s="5">
        <v>30797</v>
      </c>
      <c r="E143" s="5">
        <v>44682</v>
      </c>
      <c r="F143" s="1">
        <f>DATEDIF(D142,E142,"Y")</f>
        <v>29</v>
      </c>
      <c r="G143">
        <v>2</v>
      </c>
      <c r="H143">
        <v>4</v>
      </c>
      <c r="I143" t="s">
        <v>284</v>
      </c>
      <c r="J143">
        <v>1</v>
      </c>
      <c r="K143">
        <v>1</v>
      </c>
      <c r="L143" t="s">
        <v>285</v>
      </c>
      <c r="M143" s="1">
        <v>2</v>
      </c>
      <c r="N143">
        <v>2</v>
      </c>
      <c r="O143">
        <v>2</v>
      </c>
      <c r="P143">
        <v>1</v>
      </c>
      <c r="Q143" s="16">
        <v>2</v>
      </c>
      <c r="R143">
        <v>2</v>
      </c>
      <c r="S143">
        <v>2</v>
      </c>
      <c r="T143">
        <v>1</v>
      </c>
      <c r="U143" t="s">
        <v>71</v>
      </c>
      <c r="V143">
        <v>5</v>
      </c>
      <c r="W143">
        <v>29</v>
      </c>
      <c r="X14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145</v>
      </c>
      <c r="Y143">
        <v>0</v>
      </c>
      <c r="Z143">
        <v>0</v>
      </c>
      <c r="AA14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3">
        <v>0</v>
      </c>
      <c r="AC143">
        <v>0</v>
      </c>
      <c r="AD14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3">
        <v>6</v>
      </c>
      <c r="AF143">
        <v>12</v>
      </c>
      <c r="AG143" s="1">
        <f>AVERAGE(_2022___Atividade_física__sintomas_de_ansiedade_e_depressão_e_qualidade_de_vida_e[[#This Row],[a.	Quantas horas no total você gasta sentado durante um dia de semana? ]:[b.	Quantas horas no total você gasta sentado durante um dia de fim de semana?]])</f>
        <v>9</v>
      </c>
      <c r="AH143" s="1">
        <f>_2022___Atividade_física__sintomas_de_ansiedade_e_depressão_e_qualidade_de_vida_e[[#This Row],[AFV por semana]]+_2022___Atividade_física__sintomas_de_ansiedade_e_depressão_e_qualidade_de_vida_e[[#This Row],[Média AFM na semana]]</f>
        <v>0</v>
      </c>
      <c r="AI143">
        <v>0</v>
      </c>
      <c r="AJ143">
        <v>2</v>
      </c>
      <c r="AK143">
        <v>0</v>
      </c>
      <c r="AL143">
        <v>2</v>
      </c>
      <c r="AM143">
        <v>3</v>
      </c>
      <c r="AN143">
        <v>0</v>
      </c>
      <c r="AO143">
        <v>2</v>
      </c>
      <c r="AP143">
        <v>1</v>
      </c>
      <c r="AQ143">
        <v>1</v>
      </c>
      <c r="AR143">
        <v>2</v>
      </c>
      <c r="AS143">
        <v>2</v>
      </c>
      <c r="AT143">
        <v>0</v>
      </c>
      <c r="AU143">
        <v>0</v>
      </c>
      <c r="AV143">
        <v>2</v>
      </c>
      <c r="AW143">
        <v>2</v>
      </c>
      <c r="AX143">
        <v>2</v>
      </c>
      <c r="AY143">
        <v>2</v>
      </c>
      <c r="AZ143">
        <v>2</v>
      </c>
      <c r="BA143">
        <v>1</v>
      </c>
      <c r="BB143">
        <v>0</v>
      </c>
      <c r="BC143">
        <v>1</v>
      </c>
      <c r="BD14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143">
        <v>1</v>
      </c>
      <c r="BF143">
        <v>1</v>
      </c>
      <c r="BG143">
        <v>1</v>
      </c>
      <c r="BH143">
        <v>1</v>
      </c>
      <c r="BI143">
        <v>1</v>
      </c>
      <c r="BJ143">
        <v>0</v>
      </c>
      <c r="BK143">
        <v>1</v>
      </c>
      <c r="BL143">
        <v>1</v>
      </c>
      <c r="BM143">
        <v>0</v>
      </c>
      <c r="BN143">
        <v>1</v>
      </c>
      <c r="BO143">
        <v>1</v>
      </c>
      <c r="BP143">
        <v>0</v>
      </c>
      <c r="BQ143">
        <v>1</v>
      </c>
      <c r="BR143">
        <v>1</v>
      </c>
      <c r="BS143">
        <v>1</v>
      </c>
      <c r="BT143">
        <v>3</v>
      </c>
      <c r="BU143">
        <v>1</v>
      </c>
      <c r="BV143">
        <v>0</v>
      </c>
      <c r="BW143">
        <v>0</v>
      </c>
      <c r="BX143">
        <v>2</v>
      </c>
      <c r="BY143">
        <f>_2022___Atividade_física__sintomas_de_ansiedade_e_depressão_e_qualidade_de_vida_e[[#This Row],[_18]]</f>
        <v>0</v>
      </c>
      <c r="BZ143">
        <v>1</v>
      </c>
      <c r="CA143">
        <v>0</v>
      </c>
      <c r="CB143" s="1">
        <f>SUM(BE143:BV143,_2022___Atividade_física__sintomas_de_ansiedade_e_depressão_e_qualidade_de_vida_e[[#This Row],[18 considerar essa]:[_20]])</f>
        <v>17</v>
      </c>
      <c r="CC143">
        <v>4</v>
      </c>
      <c r="CD143">
        <v>4</v>
      </c>
      <c r="CE143">
        <v>2</v>
      </c>
      <c r="CF143">
        <v>2</v>
      </c>
      <c r="CG143">
        <v>2</v>
      </c>
      <c r="CH143">
        <v>1</v>
      </c>
      <c r="CI143">
        <v>2</v>
      </c>
      <c r="CJ143">
        <v>2</v>
      </c>
      <c r="CK143">
        <v>2</v>
      </c>
      <c r="CL143">
        <v>1</v>
      </c>
      <c r="CM143">
        <v>2</v>
      </c>
      <c r="CN143">
        <v>2</v>
      </c>
      <c r="CO143">
        <v>2</v>
      </c>
      <c r="CP143">
        <v>1</v>
      </c>
      <c r="CQ143">
        <v>1</v>
      </c>
      <c r="CR143">
        <v>1</v>
      </c>
      <c r="CS143">
        <v>1</v>
      </c>
      <c r="CT143">
        <v>1</v>
      </c>
      <c r="CU143">
        <v>2</v>
      </c>
      <c r="CV143">
        <v>3</v>
      </c>
      <c r="CW143">
        <v>3</v>
      </c>
      <c r="CX143">
        <v>4</v>
      </c>
      <c r="CY143">
        <v>4</v>
      </c>
      <c r="CZ143">
        <v>3</v>
      </c>
      <c r="DA143">
        <v>3</v>
      </c>
      <c r="DB143">
        <v>5</v>
      </c>
      <c r="DC143">
        <v>5</v>
      </c>
      <c r="DD143">
        <v>3</v>
      </c>
      <c r="DE143">
        <v>3</v>
      </c>
      <c r="DF143">
        <v>4</v>
      </c>
      <c r="DG143">
        <v>3</v>
      </c>
      <c r="DH143">
        <v>3</v>
      </c>
      <c r="DI143">
        <v>3</v>
      </c>
      <c r="DJ143">
        <v>2</v>
      </c>
      <c r="DK143">
        <v>2</v>
      </c>
      <c r="DL143">
        <v>4</v>
      </c>
      <c r="DM143">
        <f>IF(CC143=1,5,IF(CC143=2,4.4,IF(CC143=3,3.4,IF(CC143=4,2,IF(CC143=5,1,IF(CC143&gt;5,"Inválido",0))))))</f>
        <v>2</v>
      </c>
      <c r="DN143">
        <f>IF(CD143&gt;5,"Inválido",CD143)</f>
        <v>4</v>
      </c>
      <c r="DO143" s="7">
        <f>IF(CE143&gt;3,"Inválido",CE143)</f>
        <v>2</v>
      </c>
      <c r="DP143" s="7">
        <f>IF(CF143&gt;3,"Inválido",CF143)</f>
        <v>2</v>
      </c>
      <c r="DQ143" s="6">
        <f>IF(CG143&gt;3,"Inválido",CG143)</f>
        <v>2</v>
      </c>
      <c r="DR143" s="6">
        <f>IF(CH143&gt;3,"Inválido",CH143)</f>
        <v>1</v>
      </c>
      <c r="DS143" s="6">
        <f>IF(CI143&gt;3,"Inválido",CI143)</f>
        <v>2</v>
      </c>
      <c r="DT143" s="6">
        <f>IF(CJ143&gt;3,"Inválido",CJ143)</f>
        <v>2</v>
      </c>
      <c r="DU143" s="6">
        <f>IF(CK143&gt;3,"Inválido",CK143)</f>
        <v>2</v>
      </c>
      <c r="DV143" s="6">
        <f>IF(CL143&gt;3,"Inválido",CL143)</f>
        <v>1</v>
      </c>
      <c r="DW143" s="6">
        <f>IF(CM143&gt;3,"Inválido",CM143)</f>
        <v>2</v>
      </c>
      <c r="DX143" s="6">
        <f>IF(CN143&gt;3,"Inválido",CN143)</f>
        <v>2</v>
      </c>
      <c r="DY143" s="8">
        <f>IF(CO143&gt;5, "INVALIDO",CO143)</f>
        <v>2</v>
      </c>
      <c r="DZ143" s="8">
        <f>IF(CP143&gt;5, "INVALIDO",CP143)</f>
        <v>1</v>
      </c>
      <c r="EA143" s="8">
        <f>IF(CQ143&gt;5, "INVALIDO",CQ143)</f>
        <v>1</v>
      </c>
      <c r="EB143" s="8">
        <f>IF(CR143&gt;5, "INVALIDO",CR143)</f>
        <v>1</v>
      </c>
      <c r="EC143" s="7">
        <f>IF(CR143&gt;5, "INVALIDO",CR143)</f>
        <v>1</v>
      </c>
      <c r="ED14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3">
        <f>IF(CC143=1,5,IF(CC143=2,4,IF(CC143=3,3,IF(CC143=4,2,IF(CC143=5,1,IF(CC143&gt;5,"Inválido",0))))))</f>
        <v>2</v>
      </c>
      <c r="EG143">
        <f>IF(CW143=1,6,IF(CW143=2,5.4,IF(CW143=3,4.2,IF(CW143=4,3.1,IF(CW143=5,2.2,IF(CW143=6,1,IF(CW143&gt;6,"Inválido",0)))))))</f>
        <v>4.2</v>
      </c>
      <c r="EH143">
        <f>IF(AND(CX143=1,CW143=1),6,IF(AND(CX143=1,CW143&lt;7),5,IF(AND(CX143&gt;1,CW143=1),"Inválido",IF(AND(CX143=2,CW143&lt;7),4,IF(AND(CX143=3,CW143&lt;7),3,IF(AND(CX143=4,CW143&lt;7),2,IF(AND(CX143=5,CW143&lt;7),1,0)))))))</f>
        <v>2</v>
      </c>
      <c r="EI143">
        <f>IF(CV143=1,6,IF(CV143=2,5,IF(CV143=3,3,IF(CV143=4,3,IF(CV143=5,2,IF(CV143=6,1,IF(CV143&gt;6,"iNVÁLIDO",0)))))))</f>
        <v>3</v>
      </c>
      <c r="EJ143" s="7">
        <f>IF(CZ143&gt;6,"Inválido",CZ143)</f>
        <v>3</v>
      </c>
      <c r="EK143" s="7">
        <f>IF(DA143&gt;6,"Inválido",DA143)</f>
        <v>3</v>
      </c>
      <c r="EL143">
        <f>IF(DB143=1,6,IF(DB143=2,5,IF(DB143=3,3,IF(DB143=4,3,IF(DB143=5,2,IF(DB143=6,1,IF(DB143&gt;6,"iNVÁLIDO",0)))))))</f>
        <v>2</v>
      </c>
      <c r="EM143">
        <f>IF(DC143=1,6,IF(DC143=2,5,IF(DC143=3,3,IF(DC143=4,3,IF(DC143=5,2,IF(DC143=6,1,IF(DC143&gt;6,"iNVÁLIDO",0)))))))</f>
        <v>2</v>
      </c>
      <c r="EN143" s="7">
        <f>IF(DD143&gt;6,"Inválido",DD143)</f>
        <v>3</v>
      </c>
      <c r="EO143">
        <f>IF(DE143&gt;6,"Inválido",DE143)</f>
        <v>3</v>
      </c>
      <c r="EP143">
        <f>IF(DF143=1,6,IF(DF143=2,5,IF(DF143=3,3,IF(DF143=4,3,IF(DF143=5,2,IF(DF143=6,1,IF(DF143&gt;6,"iNVÁLIDO",0)))))))</f>
        <v>3</v>
      </c>
      <c r="EQ143" s="7">
        <f>IF(DG143&gt;6,"Inválido",DG143)</f>
        <v>3</v>
      </c>
      <c r="ER143">
        <f>IF(DH143&gt;5,"Inválido",DH143)</f>
        <v>3</v>
      </c>
      <c r="ES143">
        <f>IF(DI143&gt;5,"Inválido",DI143)</f>
        <v>3</v>
      </c>
      <c r="ET143">
        <f>IF(DJ143=1,5,IF(DJ143=2,4,IF(DJ143=3,3,IF(DJ143=4,2,IF(DJ143=5,1,IF(DJ143&gt;5,"Inválido",0))))))</f>
        <v>4</v>
      </c>
      <c r="EU143">
        <f>IF(DK143&gt;5,"Inválido",DK143)</f>
        <v>2</v>
      </c>
      <c r="EV143">
        <f>IF(DL143=1,5,IF(DL143=2,4,IF(DL143=3,3,IF(DL143=4,2,IF(DL143=5,1,IF(DL143&gt;5,"Inválido",0))))))</f>
        <v>2</v>
      </c>
      <c r="EW143" s="7">
        <f>SUM(DO143,DP143,DQ143,DR143,DS143,DT143,DU143,DV143,DW143,DX143)</f>
        <v>18</v>
      </c>
      <c r="EX143" s="7">
        <f>(EW143-10)/20*100</f>
        <v>40</v>
      </c>
      <c r="EY143">
        <f>SUM(DY143,DZ143,EA143,EB143)</f>
        <v>5</v>
      </c>
      <c r="EZ143">
        <f>(_2022___Atividade_física__sintomas_de_ansiedade_e_depressão_e_qualidade_de_vida_e[[#This Row],[Aspecto físico]]-4)/4*100</f>
        <v>25</v>
      </c>
      <c r="FA143">
        <f>SUM(EG143,EH143)</f>
        <v>6.2</v>
      </c>
      <c r="FB143">
        <f>(FA143-2)/10*100</f>
        <v>42.000000000000007</v>
      </c>
      <c r="FC143">
        <f>SUM(DM143,ES143,ET143,EU143,EV143)</f>
        <v>13</v>
      </c>
      <c r="FD143" s="7">
        <f>(FC143-5)/20*100</f>
        <v>40</v>
      </c>
      <c r="FE143">
        <f>SUM(EI143,EM143,EO143,EQ143)</f>
        <v>11</v>
      </c>
      <c r="FF143" s="7">
        <f>(FE143-4)/20*100</f>
        <v>35</v>
      </c>
      <c r="FG143">
        <f>SUM(EF143,ER143)</f>
        <v>5</v>
      </c>
      <c r="FH143">
        <f>(FG143-2)/8*100</f>
        <v>37.5</v>
      </c>
      <c r="FI143">
        <f>SUM(EC143,ED143,EE143)</f>
        <v>4</v>
      </c>
      <c r="FJ143" s="7">
        <f>(FI143-3)/3*100</f>
        <v>33.333333333333329</v>
      </c>
      <c r="FK143">
        <f>SUM(EJ143,EK143,EL143,EN143,EP143)</f>
        <v>14</v>
      </c>
      <c r="FL143">
        <f>(FK143-5)/25*100</f>
        <v>36</v>
      </c>
      <c r="FM143">
        <f t="shared" si="6"/>
        <v>4</v>
      </c>
      <c r="FN143" s="7">
        <f t="shared" si="7"/>
        <v>36.75</v>
      </c>
      <c r="FO143" s="7">
        <f t="shared" si="8"/>
        <v>35.458333333333329</v>
      </c>
    </row>
    <row r="144" spans="1:171" ht="15" thickBot="1" x14ac:dyDescent="0.35">
      <c r="A144" t="s">
        <v>286</v>
      </c>
      <c r="B144" t="s">
        <v>287</v>
      </c>
      <c r="C144" t="s">
        <v>68</v>
      </c>
      <c r="D144" s="5">
        <v>36175</v>
      </c>
      <c r="E144" s="5">
        <v>44682</v>
      </c>
      <c r="F144" s="1">
        <f>DATEDIF(D143,E143,"Y")</f>
        <v>38</v>
      </c>
      <c r="G144">
        <v>1</v>
      </c>
      <c r="H144">
        <v>4</v>
      </c>
      <c r="I144" t="s">
        <v>69</v>
      </c>
      <c r="J144">
        <v>1</v>
      </c>
      <c r="K144">
        <v>2</v>
      </c>
      <c r="L144" t="s">
        <v>100</v>
      </c>
      <c r="M144" s="1">
        <v>1</v>
      </c>
      <c r="N144">
        <v>1</v>
      </c>
      <c r="O144">
        <v>3</v>
      </c>
      <c r="P144">
        <v>1</v>
      </c>
      <c r="Q144" s="16">
        <v>3</v>
      </c>
      <c r="R144">
        <v>2</v>
      </c>
      <c r="S144">
        <v>1</v>
      </c>
      <c r="T144">
        <v>2</v>
      </c>
      <c r="U144" t="s">
        <v>86</v>
      </c>
      <c r="V144">
        <v>3</v>
      </c>
      <c r="W144">
        <v>15</v>
      </c>
      <c r="X14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144">
        <v>2</v>
      </c>
      <c r="Z144">
        <v>25</v>
      </c>
      <c r="AA14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50</v>
      </c>
      <c r="AB144">
        <v>2</v>
      </c>
      <c r="AC144">
        <v>49</v>
      </c>
      <c r="AD14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98</v>
      </c>
      <c r="AE144">
        <v>14</v>
      </c>
      <c r="AF144">
        <v>9</v>
      </c>
      <c r="AG144" s="1">
        <f>AVERAGE(_2022___Atividade_física__sintomas_de_ansiedade_e_depressão_e_qualidade_de_vida_e[[#This Row],[a.	Quantas horas no total você gasta sentado durante um dia de semana? ]:[b.	Quantas horas no total você gasta sentado durante um dia de fim de semana?]])</f>
        <v>11.5</v>
      </c>
      <c r="AH144" s="1">
        <f>_2022___Atividade_física__sintomas_de_ansiedade_e_depressão_e_qualidade_de_vida_e[[#This Row],[AFV por semana]]+_2022___Atividade_física__sintomas_de_ansiedade_e_depressão_e_qualidade_de_vida_e[[#This Row],[Média AFM na semana]]</f>
        <v>148</v>
      </c>
      <c r="AI144">
        <v>1</v>
      </c>
      <c r="AJ144">
        <v>2</v>
      </c>
      <c r="AK144">
        <v>0</v>
      </c>
      <c r="AL144">
        <v>0</v>
      </c>
      <c r="AM144">
        <v>1</v>
      </c>
      <c r="AN144">
        <v>0</v>
      </c>
      <c r="AO144">
        <v>0</v>
      </c>
      <c r="AP144">
        <v>0</v>
      </c>
      <c r="AQ144">
        <v>0</v>
      </c>
      <c r="AR144">
        <v>1</v>
      </c>
      <c r="AS144">
        <v>1</v>
      </c>
      <c r="AT144">
        <v>0</v>
      </c>
      <c r="AU144">
        <v>0</v>
      </c>
      <c r="AV144">
        <v>0</v>
      </c>
      <c r="AW144">
        <v>0</v>
      </c>
      <c r="AX144">
        <v>0</v>
      </c>
      <c r="AY144">
        <v>0</v>
      </c>
      <c r="AZ144">
        <v>0</v>
      </c>
      <c r="BA144">
        <v>0</v>
      </c>
      <c r="BB144">
        <v>0</v>
      </c>
      <c r="BC144">
        <v>0</v>
      </c>
      <c r="BD14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144">
        <v>0</v>
      </c>
      <c r="BF144">
        <v>0</v>
      </c>
      <c r="BG144">
        <v>0</v>
      </c>
      <c r="BH144">
        <v>1</v>
      </c>
      <c r="BI144">
        <v>0</v>
      </c>
      <c r="BJ144">
        <v>0</v>
      </c>
      <c r="BK144">
        <v>1</v>
      </c>
      <c r="BL144">
        <v>1</v>
      </c>
      <c r="BM144">
        <v>0</v>
      </c>
      <c r="BN144">
        <v>0</v>
      </c>
      <c r="BO144">
        <v>0</v>
      </c>
      <c r="BP144">
        <v>1</v>
      </c>
      <c r="BQ144">
        <v>1</v>
      </c>
      <c r="BR144">
        <v>0</v>
      </c>
      <c r="BS144">
        <v>2</v>
      </c>
      <c r="BT144">
        <v>0</v>
      </c>
      <c r="BU144">
        <v>0</v>
      </c>
      <c r="BV144">
        <v>0</v>
      </c>
      <c r="BW144">
        <v>0</v>
      </c>
      <c r="BX144">
        <v>2</v>
      </c>
      <c r="BY144">
        <f>_2022___Atividade_física__sintomas_de_ansiedade_e_depressão_e_qualidade_de_vida_e[[#This Row],[_18]]</f>
        <v>0</v>
      </c>
      <c r="BZ144">
        <v>0</v>
      </c>
      <c r="CA144">
        <v>0</v>
      </c>
      <c r="CB144" s="1">
        <f>SUM(BE144:BV144,_2022___Atividade_física__sintomas_de_ansiedade_e_depressão_e_qualidade_de_vida_e[[#This Row],[18 considerar essa]:[_20]])</f>
        <v>7</v>
      </c>
      <c r="CC144">
        <v>3</v>
      </c>
      <c r="CD144">
        <v>2</v>
      </c>
      <c r="CE144">
        <v>2</v>
      </c>
      <c r="CF144">
        <v>3</v>
      </c>
      <c r="CG144">
        <v>3</v>
      </c>
      <c r="CH144">
        <v>2</v>
      </c>
      <c r="CI144">
        <v>3</v>
      </c>
      <c r="CJ144">
        <v>3</v>
      </c>
      <c r="CK144">
        <v>3</v>
      </c>
      <c r="CL144">
        <v>3</v>
      </c>
      <c r="CM144">
        <v>3</v>
      </c>
      <c r="CN144">
        <v>3</v>
      </c>
      <c r="CO144">
        <v>2</v>
      </c>
      <c r="CP144">
        <v>2</v>
      </c>
      <c r="CQ144">
        <v>2</v>
      </c>
      <c r="CR144">
        <v>2</v>
      </c>
      <c r="CS144">
        <v>2</v>
      </c>
      <c r="CT144">
        <v>1</v>
      </c>
      <c r="CU144">
        <v>1</v>
      </c>
      <c r="CV144">
        <v>1</v>
      </c>
      <c r="CW144">
        <v>2</v>
      </c>
      <c r="CX144">
        <v>1</v>
      </c>
      <c r="CY144">
        <v>5</v>
      </c>
      <c r="CZ144">
        <v>4</v>
      </c>
      <c r="DA144">
        <v>6</v>
      </c>
      <c r="DB144">
        <v>3</v>
      </c>
      <c r="DC144">
        <v>5</v>
      </c>
      <c r="DD144">
        <v>6</v>
      </c>
      <c r="DE144">
        <v>6</v>
      </c>
      <c r="DF144">
        <v>3</v>
      </c>
      <c r="DG144">
        <v>3</v>
      </c>
      <c r="DH144">
        <v>5</v>
      </c>
      <c r="DI144">
        <v>5</v>
      </c>
      <c r="DJ144">
        <v>4</v>
      </c>
      <c r="DK144">
        <v>5</v>
      </c>
      <c r="DL144">
        <v>5</v>
      </c>
      <c r="DM144">
        <f>IF(CC144=1,5,IF(CC144=2,4.4,IF(CC144=3,3.4,IF(CC144=4,2,IF(CC144=5,1,IF(CC144&gt;5,"Inválido",0))))))</f>
        <v>3.4</v>
      </c>
      <c r="DN144">
        <f>IF(CD144&gt;5,"Inválido",CD144)</f>
        <v>2</v>
      </c>
      <c r="DO144" s="7">
        <f>IF(CE144&gt;3,"Inválido",CE144)</f>
        <v>2</v>
      </c>
      <c r="DP144" s="7">
        <f>IF(CF144&gt;3,"Inválido",CF144)</f>
        <v>3</v>
      </c>
      <c r="DQ144" s="6">
        <f>IF(CG144&gt;3,"Inválido",CG144)</f>
        <v>3</v>
      </c>
      <c r="DR144" s="6">
        <f>IF(CH144&gt;3,"Inválido",CH144)</f>
        <v>2</v>
      </c>
      <c r="DS144" s="6">
        <f>IF(CI144&gt;3,"Inválido",CI144)</f>
        <v>3</v>
      </c>
      <c r="DT144" s="6">
        <f>IF(CJ144&gt;3,"Inválido",CJ144)</f>
        <v>3</v>
      </c>
      <c r="DU144" s="6">
        <f>IF(CK144&gt;3,"Inválido",CK144)</f>
        <v>3</v>
      </c>
      <c r="DV144" s="6">
        <f>IF(CL144&gt;3,"Inválido",CL144)</f>
        <v>3</v>
      </c>
      <c r="DW144" s="6">
        <f>IF(CM144&gt;3,"Inválido",CM144)</f>
        <v>3</v>
      </c>
      <c r="DX144" s="6">
        <f>IF(CN144&gt;3,"Inválido",CN144)</f>
        <v>3</v>
      </c>
      <c r="DY144" s="8">
        <f>IF(CO144&gt;5, "INVALIDO",CO144)</f>
        <v>2</v>
      </c>
      <c r="DZ144" s="8">
        <f>IF(CP144&gt;5, "INVALIDO",CP144)</f>
        <v>2</v>
      </c>
      <c r="EA144" s="8">
        <f>IF(CQ144&gt;5, "INVALIDO",CQ144)</f>
        <v>2</v>
      </c>
      <c r="EB144" s="8">
        <f>IF(CR144&gt;5, "INVALIDO",CR144)</f>
        <v>2</v>
      </c>
      <c r="EC144" s="7">
        <f>IF(CR144&gt;5, "INVALIDO",CR144)</f>
        <v>2</v>
      </c>
      <c r="ED14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44">
        <f>IF(CC144=1,5,IF(CC144=2,4,IF(CC144=3,3,IF(CC144=4,2,IF(CC144=5,1,IF(CC144&gt;5,"Inválido",0))))))</f>
        <v>3</v>
      </c>
      <c r="EG144">
        <f>IF(CW144=1,6,IF(CW144=2,5.4,IF(CW144=3,4.2,IF(CW144=4,3.1,IF(CW144=5,2.2,IF(CW144=6,1,IF(CW144&gt;6,"Inválido",0)))))))</f>
        <v>5.4</v>
      </c>
      <c r="EH144">
        <f>IF(AND(CX144=1,CW144=1),6,IF(AND(CX144=1,CW144&lt;7),5,IF(AND(CX144&gt;1,CW144=1),"Inválido",IF(AND(CX144=2,CW144&lt;7),4,IF(AND(CX144=3,CW144&lt;7),3,IF(AND(CX144=4,CW144&lt;7),2,IF(AND(CX144=5,CW144&lt;7),1,0)))))))</f>
        <v>5</v>
      </c>
      <c r="EI144">
        <f>IF(CV144=1,6,IF(CV144=2,5,IF(CV144=3,3,IF(CV144=4,3,IF(CV144=5,2,IF(CV144=6,1,IF(CV144&gt;6,"iNVÁLIDO",0)))))))</f>
        <v>6</v>
      </c>
      <c r="EJ144" s="7">
        <f>IF(CZ144&gt;6,"Inválido",CZ144)</f>
        <v>4</v>
      </c>
      <c r="EK144" s="7">
        <f>IF(DA144&gt;6,"Inválido",DA144)</f>
        <v>6</v>
      </c>
      <c r="EL144">
        <f>IF(DB144=1,6,IF(DB144=2,5,IF(DB144=3,3,IF(DB144=4,3,IF(DB144=5,2,IF(DB144=6,1,IF(DB144&gt;6,"iNVÁLIDO",0)))))))</f>
        <v>3</v>
      </c>
      <c r="EM144">
        <f>IF(DC144=1,6,IF(DC144=2,5,IF(DC144=3,3,IF(DC144=4,3,IF(DC144=5,2,IF(DC144=6,1,IF(DC144&gt;6,"iNVÁLIDO",0)))))))</f>
        <v>2</v>
      </c>
      <c r="EN144" s="7">
        <f>IF(DD144&gt;6,"Inválido",DD144)</f>
        <v>6</v>
      </c>
      <c r="EO144">
        <f>IF(DE144&gt;6,"Inválido",DE144)</f>
        <v>6</v>
      </c>
      <c r="EP144">
        <f>IF(DF144=1,6,IF(DF144=2,5,IF(DF144=3,3,IF(DF144=4,3,IF(DF144=5,2,IF(DF144=6,1,IF(DF144&gt;6,"iNVÁLIDO",0)))))))</f>
        <v>3</v>
      </c>
      <c r="EQ144" s="7">
        <f>IF(DG144&gt;6,"Inválido",DG144)</f>
        <v>3</v>
      </c>
      <c r="ER144">
        <f>IF(DH144&gt;5,"Inválido",DH144)</f>
        <v>5</v>
      </c>
      <c r="ES144">
        <f>IF(DI144&gt;5,"Inválido",DI144)</f>
        <v>5</v>
      </c>
      <c r="ET144">
        <f>IF(DJ144=1,5,IF(DJ144=2,4,IF(DJ144=3,3,IF(DJ144=4,2,IF(DJ144=5,1,IF(DJ144&gt;5,"Inválido",0))))))</f>
        <v>2</v>
      </c>
      <c r="EU144">
        <f>IF(DK144&gt;5,"Inválido",DK144)</f>
        <v>5</v>
      </c>
      <c r="EV144">
        <f>IF(DL144=1,5,IF(DL144=2,4,IF(DL144=3,3,IF(DL144=4,2,IF(DL144=5,1,IF(DL144&gt;5,"Inválido",0))))))</f>
        <v>1</v>
      </c>
      <c r="EW144" s="7">
        <f>SUM(DO144,DP144,DQ144,DR144,DS144,DT144,DU144,DV144,DW144,DX144)</f>
        <v>28</v>
      </c>
      <c r="EX144" s="7">
        <f>(EW144-10)/20*100</f>
        <v>90</v>
      </c>
      <c r="EY144">
        <f>SUM(DY144,DZ144,EA144,EB144)</f>
        <v>8</v>
      </c>
      <c r="EZ144">
        <f>(_2022___Atividade_física__sintomas_de_ansiedade_e_depressão_e_qualidade_de_vida_e[[#This Row],[Aspecto físico]]-4)/4*100</f>
        <v>100</v>
      </c>
      <c r="FA144">
        <f>SUM(EG144,EH144)</f>
        <v>10.4</v>
      </c>
      <c r="FB144">
        <f>(FA144-2)/10*100</f>
        <v>84.000000000000014</v>
      </c>
      <c r="FC144">
        <f>SUM(DM144,ES144,ET144,EU144,EV144)</f>
        <v>16.399999999999999</v>
      </c>
      <c r="FD144" s="7">
        <f>(FC144-5)/20*100</f>
        <v>56.999999999999993</v>
      </c>
      <c r="FE144">
        <f>SUM(EI144,EM144,EO144,EQ144)</f>
        <v>17</v>
      </c>
      <c r="FF144" s="7">
        <f>(FE144-4)/20*100</f>
        <v>65</v>
      </c>
      <c r="FG144">
        <f>SUM(EF144,ER144)</f>
        <v>8</v>
      </c>
      <c r="FH144">
        <f>(FG144-2)/8*100</f>
        <v>75</v>
      </c>
      <c r="FI144">
        <f>SUM(EC144,ED144,EE144)</f>
        <v>4</v>
      </c>
      <c r="FJ144" s="7">
        <f>(FI144-3)/3*100</f>
        <v>33.333333333333329</v>
      </c>
      <c r="FK144">
        <f>SUM(EJ144,EK144,EL144,EN144,EP144)</f>
        <v>22</v>
      </c>
      <c r="FL144">
        <f>(FK144-5)/25*100</f>
        <v>68</v>
      </c>
      <c r="FM144">
        <f t="shared" si="6"/>
        <v>2</v>
      </c>
      <c r="FN144" s="7">
        <f t="shared" si="7"/>
        <v>82.75</v>
      </c>
      <c r="FO144" s="7">
        <f t="shared" si="8"/>
        <v>60.333333333333329</v>
      </c>
    </row>
    <row r="145" spans="1:171" ht="15" thickBot="1" x14ac:dyDescent="0.35">
      <c r="A145" t="s">
        <v>288</v>
      </c>
      <c r="B145" t="s">
        <v>289</v>
      </c>
      <c r="C145" t="s">
        <v>68</v>
      </c>
      <c r="D145" s="5">
        <v>29233</v>
      </c>
      <c r="E145" s="5">
        <v>44682</v>
      </c>
      <c r="F145" s="1">
        <f>DATEDIF(D144,E144,"Y")</f>
        <v>23</v>
      </c>
      <c r="G145">
        <v>2</v>
      </c>
      <c r="H145">
        <v>2</v>
      </c>
      <c r="I145" t="s">
        <v>128</v>
      </c>
      <c r="J145">
        <v>9</v>
      </c>
      <c r="K145">
        <v>1</v>
      </c>
      <c r="L145" t="s">
        <v>100</v>
      </c>
      <c r="M145" s="1">
        <v>1</v>
      </c>
      <c r="N145">
        <v>1</v>
      </c>
      <c r="O145">
        <v>3</v>
      </c>
      <c r="P145">
        <v>1</v>
      </c>
      <c r="Q145" s="16">
        <v>2</v>
      </c>
      <c r="R145">
        <v>2</v>
      </c>
      <c r="S145">
        <v>1</v>
      </c>
      <c r="T145">
        <v>2</v>
      </c>
      <c r="U145" t="s">
        <v>86</v>
      </c>
      <c r="V145">
        <v>4</v>
      </c>
      <c r="W145">
        <v>49</v>
      </c>
      <c r="X14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196</v>
      </c>
      <c r="Y145">
        <v>4</v>
      </c>
      <c r="Z145">
        <v>60</v>
      </c>
      <c r="AA14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145">
        <v>0</v>
      </c>
      <c r="AC145">
        <v>0</v>
      </c>
      <c r="AD14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5">
        <v>4</v>
      </c>
      <c r="AF145">
        <v>5</v>
      </c>
      <c r="AG145" s="1">
        <f>AVERAGE(_2022___Atividade_física__sintomas_de_ansiedade_e_depressão_e_qualidade_de_vida_e[[#This Row],[a.	Quantas horas no total você gasta sentado durante um dia de semana? ]:[b.	Quantas horas no total você gasta sentado durante um dia de fim de semana?]])</f>
        <v>4.5</v>
      </c>
      <c r="AH145" s="1">
        <f>_2022___Atividade_física__sintomas_de_ansiedade_e_depressão_e_qualidade_de_vida_e[[#This Row],[AFV por semana]]+_2022___Atividade_física__sintomas_de_ansiedade_e_depressão_e_qualidade_de_vida_e[[#This Row],[Média AFM na semana]]</f>
        <v>240</v>
      </c>
      <c r="AI145">
        <v>0</v>
      </c>
      <c r="AJ145">
        <v>0</v>
      </c>
      <c r="AK145">
        <v>0</v>
      </c>
      <c r="AL145">
        <v>2</v>
      </c>
      <c r="AM145">
        <v>2</v>
      </c>
      <c r="AN145">
        <v>1</v>
      </c>
      <c r="AO145">
        <v>1</v>
      </c>
      <c r="AP145">
        <v>0</v>
      </c>
      <c r="AQ145">
        <v>0</v>
      </c>
      <c r="AR145">
        <v>2</v>
      </c>
      <c r="AS145">
        <v>0</v>
      </c>
      <c r="AT145">
        <v>0</v>
      </c>
      <c r="AU145">
        <v>0</v>
      </c>
      <c r="AV145">
        <v>3</v>
      </c>
      <c r="AW145">
        <v>0</v>
      </c>
      <c r="AX145">
        <v>1</v>
      </c>
      <c r="AY145">
        <v>1</v>
      </c>
      <c r="AZ145">
        <v>1</v>
      </c>
      <c r="BA145">
        <v>0</v>
      </c>
      <c r="BB145">
        <v>0</v>
      </c>
      <c r="BC145">
        <v>2</v>
      </c>
      <c r="BD14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145">
        <v>1</v>
      </c>
      <c r="BF145">
        <v>0</v>
      </c>
      <c r="BG145">
        <v>0</v>
      </c>
      <c r="BH145">
        <v>1</v>
      </c>
      <c r="BI145">
        <v>1</v>
      </c>
      <c r="BJ145">
        <v>0</v>
      </c>
      <c r="BK145">
        <v>1</v>
      </c>
      <c r="BL145">
        <v>1</v>
      </c>
      <c r="BM145">
        <v>0</v>
      </c>
      <c r="BN145">
        <v>1</v>
      </c>
      <c r="BO145">
        <v>1</v>
      </c>
      <c r="BP145">
        <v>1</v>
      </c>
      <c r="BQ145">
        <v>2</v>
      </c>
      <c r="BR145">
        <v>2</v>
      </c>
      <c r="BS145">
        <v>1</v>
      </c>
      <c r="BT145">
        <v>1</v>
      </c>
      <c r="BU145">
        <v>1</v>
      </c>
      <c r="BV145">
        <v>0</v>
      </c>
      <c r="BW145">
        <v>0</v>
      </c>
      <c r="BX145">
        <v>2</v>
      </c>
      <c r="BY145">
        <f>_2022___Atividade_física__sintomas_de_ansiedade_e_depressão_e_qualidade_de_vida_e[[#This Row],[_18]]</f>
        <v>0</v>
      </c>
      <c r="BZ145">
        <v>1</v>
      </c>
      <c r="CA145">
        <v>1</v>
      </c>
      <c r="CB145" s="1">
        <f>SUM(BE145:BV145,_2022___Atividade_física__sintomas_de_ansiedade_e_depressão_e_qualidade_de_vida_e[[#This Row],[18 considerar essa]:[_20]])</f>
        <v>17</v>
      </c>
      <c r="CC145">
        <v>3</v>
      </c>
      <c r="CD145">
        <v>2</v>
      </c>
      <c r="CE145">
        <v>2</v>
      </c>
      <c r="CF145">
        <v>3</v>
      </c>
      <c r="CG145">
        <v>3</v>
      </c>
      <c r="CH145">
        <v>2</v>
      </c>
      <c r="CI145">
        <v>3</v>
      </c>
      <c r="CJ145">
        <v>3</v>
      </c>
      <c r="CK145">
        <v>2</v>
      </c>
      <c r="CL145">
        <v>2</v>
      </c>
      <c r="CM145">
        <v>3</v>
      </c>
      <c r="CN145">
        <v>3</v>
      </c>
      <c r="CO145">
        <v>2</v>
      </c>
      <c r="CP145">
        <v>2</v>
      </c>
      <c r="CQ145">
        <v>1</v>
      </c>
      <c r="CR145">
        <v>1</v>
      </c>
      <c r="CS145">
        <v>1</v>
      </c>
      <c r="CT145">
        <v>1</v>
      </c>
      <c r="CU145">
        <v>1</v>
      </c>
      <c r="CV145">
        <v>2</v>
      </c>
      <c r="CW145">
        <v>3</v>
      </c>
      <c r="CX145">
        <v>2</v>
      </c>
      <c r="CY145">
        <v>5</v>
      </c>
      <c r="CZ145">
        <v>3</v>
      </c>
      <c r="DA145">
        <v>5</v>
      </c>
      <c r="DB145">
        <v>6</v>
      </c>
      <c r="DC145">
        <v>5</v>
      </c>
      <c r="DD145">
        <v>5</v>
      </c>
      <c r="DE145">
        <v>3</v>
      </c>
      <c r="DF145">
        <v>4</v>
      </c>
      <c r="DG145">
        <v>3</v>
      </c>
      <c r="DH145">
        <v>3</v>
      </c>
      <c r="DI145">
        <v>5</v>
      </c>
      <c r="DJ145">
        <v>2</v>
      </c>
      <c r="DK145">
        <v>3</v>
      </c>
      <c r="DL145">
        <v>2</v>
      </c>
      <c r="DM145">
        <f>IF(CC145=1,5,IF(CC145=2,4.4,IF(CC145=3,3.4,IF(CC145=4,2,IF(CC145=5,1,IF(CC145&gt;5,"Inválido",0))))))</f>
        <v>3.4</v>
      </c>
      <c r="DN145">
        <f>IF(CD145&gt;5,"Inválido",CD145)</f>
        <v>2</v>
      </c>
      <c r="DO145" s="7">
        <f>IF(CE145&gt;3,"Inválido",CE145)</f>
        <v>2</v>
      </c>
      <c r="DP145" s="7">
        <f>IF(CF145&gt;3,"Inválido",CF145)</f>
        <v>3</v>
      </c>
      <c r="DQ145" s="6">
        <f>IF(CG145&gt;3,"Inválido",CG145)</f>
        <v>3</v>
      </c>
      <c r="DR145" s="6">
        <f>IF(CH145&gt;3,"Inválido",CH145)</f>
        <v>2</v>
      </c>
      <c r="DS145" s="6">
        <f>IF(CI145&gt;3,"Inválido",CI145)</f>
        <v>3</v>
      </c>
      <c r="DT145" s="6">
        <f>IF(CJ145&gt;3,"Inválido",CJ145)</f>
        <v>3</v>
      </c>
      <c r="DU145" s="6">
        <f>IF(CK145&gt;3,"Inválido",CK145)</f>
        <v>2</v>
      </c>
      <c r="DV145" s="6">
        <f>IF(CL145&gt;3,"Inválido",CL145)</f>
        <v>2</v>
      </c>
      <c r="DW145" s="6">
        <f>IF(CM145&gt;3,"Inválido",CM145)</f>
        <v>3</v>
      </c>
      <c r="DX145" s="6">
        <f>IF(CN145&gt;3,"Inválido",CN145)</f>
        <v>3</v>
      </c>
      <c r="DY145" s="8">
        <f>IF(CO145&gt;5, "INVALIDO",CO145)</f>
        <v>2</v>
      </c>
      <c r="DZ145" s="8">
        <f>IF(CP145&gt;5, "INVALIDO",CP145)</f>
        <v>2</v>
      </c>
      <c r="EA145" s="8">
        <f>IF(CQ145&gt;5, "INVALIDO",CQ145)</f>
        <v>1</v>
      </c>
      <c r="EB145" s="8">
        <f>IF(CR145&gt;5, "INVALIDO",CR145)</f>
        <v>1</v>
      </c>
      <c r="EC145" s="7">
        <f>IF(CR145&gt;5, "INVALIDO",CR145)</f>
        <v>1</v>
      </c>
      <c r="ED14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45">
        <f>IF(CC145=1,5,IF(CC145=2,4,IF(CC145=3,3,IF(CC145=4,2,IF(CC145=5,1,IF(CC145&gt;5,"Inválido",0))))))</f>
        <v>3</v>
      </c>
      <c r="EG145">
        <f>IF(CW145=1,6,IF(CW145=2,5.4,IF(CW145=3,4.2,IF(CW145=4,3.1,IF(CW145=5,2.2,IF(CW145=6,1,IF(CW145&gt;6,"Inválido",0)))))))</f>
        <v>4.2</v>
      </c>
      <c r="EH145">
        <f>IF(AND(CX145=1,CW145=1),6,IF(AND(CX145=1,CW145&lt;7),5,IF(AND(CX145&gt;1,CW145=1),"Inválido",IF(AND(CX145=2,CW145&lt;7),4,IF(AND(CX145=3,CW145&lt;7),3,IF(AND(CX145=4,CW145&lt;7),2,IF(AND(CX145=5,CW145&lt;7),1,0)))))))</f>
        <v>4</v>
      </c>
      <c r="EI145">
        <f>IF(CV145=1,6,IF(CV145=2,5,IF(CV145=3,3,IF(CV145=4,3,IF(CV145=5,2,IF(CV145=6,1,IF(CV145&gt;6,"iNVÁLIDO",0)))))))</f>
        <v>5</v>
      </c>
      <c r="EJ145" s="7">
        <f>IF(CZ145&gt;6,"Inválido",CZ145)</f>
        <v>3</v>
      </c>
      <c r="EK145" s="7">
        <f>IF(DA145&gt;6,"Inválido",DA145)</f>
        <v>5</v>
      </c>
      <c r="EL145">
        <f>IF(DB145=1,6,IF(DB145=2,5,IF(DB145=3,3,IF(DB145=4,3,IF(DB145=5,2,IF(DB145=6,1,IF(DB145&gt;6,"iNVÁLIDO",0)))))))</f>
        <v>1</v>
      </c>
      <c r="EM145">
        <f>IF(DC145=1,6,IF(DC145=2,5,IF(DC145=3,3,IF(DC145=4,3,IF(DC145=5,2,IF(DC145=6,1,IF(DC145&gt;6,"iNVÁLIDO",0)))))))</f>
        <v>2</v>
      </c>
      <c r="EN145" s="7">
        <f>IF(DD145&gt;6,"Inválido",DD145)</f>
        <v>5</v>
      </c>
      <c r="EO145">
        <f>IF(DE145&gt;6,"Inválido",DE145)</f>
        <v>3</v>
      </c>
      <c r="EP145">
        <f>IF(DF145=1,6,IF(DF145=2,5,IF(DF145=3,3,IF(DF145=4,3,IF(DF145=5,2,IF(DF145=6,1,IF(DF145&gt;6,"iNVÁLIDO",0)))))))</f>
        <v>3</v>
      </c>
      <c r="EQ145" s="7">
        <f>IF(DG145&gt;6,"Inválido",DG145)</f>
        <v>3</v>
      </c>
      <c r="ER145">
        <f>IF(DH145&gt;5,"Inválido",DH145)</f>
        <v>3</v>
      </c>
      <c r="ES145">
        <f>IF(DI145&gt;5,"Inválido",DI145)</f>
        <v>5</v>
      </c>
      <c r="ET145">
        <f>IF(DJ145=1,5,IF(DJ145=2,4,IF(DJ145=3,3,IF(DJ145=4,2,IF(DJ145=5,1,IF(DJ145&gt;5,"Inválido",0))))))</f>
        <v>4</v>
      </c>
      <c r="EU145">
        <f>IF(DK145&gt;5,"Inválido",DK145)</f>
        <v>3</v>
      </c>
      <c r="EV145">
        <f>IF(DL145=1,5,IF(DL145=2,4,IF(DL145=3,3,IF(DL145=4,2,IF(DL145=5,1,IF(DL145&gt;5,"Inválido",0))))))</f>
        <v>4</v>
      </c>
      <c r="EW145" s="7">
        <f>SUM(DO145,DP145,DQ145,DR145,DS145,DT145,DU145,DV145,DW145,DX145)</f>
        <v>26</v>
      </c>
      <c r="EX145" s="7">
        <f>(EW145-10)/20*100</f>
        <v>80</v>
      </c>
      <c r="EY145">
        <f>SUM(DY145,DZ145,EA145,EB145)</f>
        <v>6</v>
      </c>
      <c r="EZ145">
        <f>(_2022___Atividade_física__sintomas_de_ansiedade_e_depressão_e_qualidade_de_vida_e[[#This Row],[Aspecto físico]]-4)/4*100</f>
        <v>50</v>
      </c>
      <c r="FA145">
        <f>SUM(EG145,EH145)</f>
        <v>8.1999999999999993</v>
      </c>
      <c r="FB145">
        <f>(FA145-2)/10*100</f>
        <v>61.999999999999986</v>
      </c>
      <c r="FC145">
        <f>SUM(DM145,ES145,ET145,EU145,EV145)</f>
        <v>19.399999999999999</v>
      </c>
      <c r="FD145" s="7">
        <f>(FC145-5)/20*100</f>
        <v>72</v>
      </c>
      <c r="FE145">
        <f>SUM(EI145,EM145,EO145,EQ145)</f>
        <v>13</v>
      </c>
      <c r="FF145" s="7">
        <f>(FE145-4)/20*100</f>
        <v>45</v>
      </c>
      <c r="FG145">
        <f>SUM(EF145,ER145)</f>
        <v>6</v>
      </c>
      <c r="FH145">
        <f>(FG145-2)/8*100</f>
        <v>50</v>
      </c>
      <c r="FI145">
        <f>SUM(EC145,ED145,EE145)</f>
        <v>3</v>
      </c>
      <c r="FJ145" s="7">
        <f>(FI145-3)/3*100</f>
        <v>0</v>
      </c>
      <c r="FK145">
        <f>SUM(EJ145,EK145,EL145,EN145,EP145)</f>
        <v>17</v>
      </c>
      <c r="FL145">
        <f>(FK145-5)/25*100</f>
        <v>48</v>
      </c>
      <c r="FM145">
        <f t="shared" si="6"/>
        <v>2</v>
      </c>
      <c r="FN145" s="7">
        <f t="shared" si="7"/>
        <v>66</v>
      </c>
      <c r="FO145" s="7">
        <f t="shared" si="8"/>
        <v>35.75</v>
      </c>
    </row>
    <row r="146" spans="1:171" ht="15" thickBot="1" x14ac:dyDescent="0.35">
      <c r="A146" t="s">
        <v>290</v>
      </c>
      <c r="B146" t="s">
        <v>291</v>
      </c>
      <c r="C146" t="s">
        <v>68</v>
      </c>
      <c r="D146" s="5">
        <v>31322</v>
      </c>
      <c r="E146" s="5">
        <v>44682</v>
      </c>
      <c r="F146" s="1">
        <f>DATEDIF(D145,E145,"Y")</f>
        <v>42</v>
      </c>
      <c r="G146">
        <v>2</v>
      </c>
      <c r="H146">
        <v>4</v>
      </c>
      <c r="I146" t="s">
        <v>292</v>
      </c>
      <c r="J146">
        <v>5</v>
      </c>
      <c r="K146">
        <v>2</v>
      </c>
      <c r="L146" t="s">
        <v>293</v>
      </c>
      <c r="M146" s="1">
        <v>2</v>
      </c>
      <c r="N146">
        <v>1</v>
      </c>
      <c r="O146">
        <v>1</v>
      </c>
      <c r="P146">
        <v>1</v>
      </c>
      <c r="Q146" s="16">
        <v>2</v>
      </c>
      <c r="R146">
        <v>2</v>
      </c>
      <c r="S146">
        <v>2</v>
      </c>
      <c r="T146">
        <v>2</v>
      </c>
      <c r="U146" t="s">
        <v>86</v>
      </c>
      <c r="V146">
        <v>0</v>
      </c>
      <c r="W146">
        <v>0</v>
      </c>
      <c r="X14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46">
        <v>0</v>
      </c>
      <c r="Z146">
        <v>0</v>
      </c>
      <c r="AA14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6">
        <v>0</v>
      </c>
      <c r="AC146">
        <v>0</v>
      </c>
      <c r="AD14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6">
        <v>5</v>
      </c>
      <c r="AF146">
        <v>5</v>
      </c>
      <c r="AG146" s="1">
        <f>AVERAGE(_2022___Atividade_física__sintomas_de_ansiedade_e_depressão_e_qualidade_de_vida_e[[#This Row],[a.	Quantas horas no total você gasta sentado durante um dia de semana? ]:[b.	Quantas horas no total você gasta sentado durante um dia de fim de semana?]])</f>
        <v>5</v>
      </c>
      <c r="AH146" s="1">
        <f>_2022___Atividade_física__sintomas_de_ansiedade_e_depressão_e_qualidade_de_vida_e[[#This Row],[AFV por semana]]+_2022___Atividade_física__sintomas_de_ansiedade_e_depressão_e_qualidade_de_vida_e[[#This Row],[Média AFM na semana]]</f>
        <v>0</v>
      </c>
      <c r="AI146">
        <v>1</v>
      </c>
      <c r="AJ146">
        <v>1</v>
      </c>
      <c r="AK146">
        <v>0</v>
      </c>
      <c r="AL146">
        <v>1</v>
      </c>
      <c r="AM146">
        <v>1</v>
      </c>
      <c r="AN146">
        <v>1</v>
      </c>
      <c r="AO146">
        <v>1</v>
      </c>
      <c r="AP146">
        <v>0</v>
      </c>
      <c r="AQ146">
        <v>0</v>
      </c>
      <c r="AR146">
        <v>1</v>
      </c>
      <c r="AS146">
        <v>1</v>
      </c>
      <c r="AT146">
        <v>0</v>
      </c>
      <c r="AU146">
        <v>0</v>
      </c>
      <c r="AV146">
        <v>1</v>
      </c>
      <c r="AW146">
        <v>0</v>
      </c>
      <c r="AX146">
        <v>1</v>
      </c>
      <c r="AY146">
        <v>0</v>
      </c>
      <c r="AZ146">
        <v>1</v>
      </c>
      <c r="BA146">
        <v>0</v>
      </c>
      <c r="BB146">
        <v>0</v>
      </c>
      <c r="BC146">
        <v>1</v>
      </c>
      <c r="BD14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146">
        <v>1</v>
      </c>
      <c r="BF146">
        <v>0</v>
      </c>
      <c r="BG146">
        <v>0</v>
      </c>
      <c r="BH146">
        <v>0</v>
      </c>
      <c r="BI146">
        <v>1</v>
      </c>
      <c r="BJ146">
        <v>0</v>
      </c>
      <c r="BK146">
        <v>0</v>
      </c>
      <c r="BL146">
        <v>1</v>
      </c>
      <c r="BM146">
        <v>0</v>
      </c>
      <c r="BN146">
        <v>3</v>
      </c>
      <c r="BO146">
        <v>1</v>
      </c>
      <c r="BP146">
        <v>0</v>
      </c>
      <c r="BQ146">
        <v>1</v>
      </c>
      <c r="BR146">
        <v>1</v>
      </c>
      <c r="BS146">
        <v>0</v>
      </c>
      <c r="BT146">
        <v>1</v>
      </c>
      <c r="BU146">
        <v>1</v>
      </c>
      <c r="BV146">
        <v>1</v>
      </c>
      <c r="BW146">
        <v>1</v>
      </c>
      <c r="BX146">
        <v>2</v>
      </c>
      <c r="BY146">
        <f>_2022___Atividade_física__sintomas_de_ansiedade_e_depressão_e_qualidade_de_vida_e[[#This Row],[_18]]</f>
        <v>1</v>
      </c>
      <c r="BZ146">
        <v>1</v>
      </c>
      <c r="CA146">
        <v>1</v>
      </c>
      <c r="CB146" s="1">
        <f>SUM(BE146:BV146,_2022___Atividade_física__sintomas_de_ansiedade_e_depressão_e_qualidade_de_vida_e[[#This Row],[18 considerar essa]:[_20]])</f>
        <v>15</v>
      </c>
      <c r="CC146">
        <v>3</v>
      </c>
      <c r="CD146">
        <v>3</v>
      </c>
      <c r="CE146">
        <v>3</v>
      </c>
      <c r="CF146">
        <v>2</v>
      </c>
      <c r="CG146">
        <v>3</v>
      </c>
      <c r="CH146">
        <v>2</v>
      </c>
      <c r="CI146">
        <v>2</v>
      </c>
      <c r="CJ146">
        <v>2</v>
      </c>
      <c r="CK146">
        <v>2</v>
      </c>
      <c r="CL146">
        <v>2</v>
      </c>
      <c r="CM146">
        <v>2</v>
      </c>
      <c r="CN146">
        <v>3</v>
      </c>
      <c r="CO146">
        <v>1</v>
      </c>
      <c r="CP146">
        <v>1</v>
      </c>
      <c r="CQ146">
        <v>1</v>
      </c>
      <c r="CR146">
        <v>1</v>
      </c>
      <c r="CS146">
        <v>1</v>
      </c>
      <c r="CT146">
        <v>1</v>
      </c>
      <c r="CU146">
        <v>2</v>
      </c>
      <c r="CV146">
        <v>3</v>
      </c>
      <c r="CW146">
        <v>5</v>
      </c>
      <c r="CX146">
        <v>4</v>
      </c>
      <c r="CY146">
        <v>4</v>
      </c>
      <c r="CZ146">
        <v>2</v>
      </c>
      <c r="DA146">
        <v>5</v>
      </c>
      <c r="DB146">
        <v>5</v>
      </c>
      <c r="DC146">
        <v>5</v>
      </c>
      <c r="DD146">
        <v>5</v>
      </c>
      <c r="DE146">
        <v>5</v>
      </c>
      <c r="DF146">
        <v>3</v>
      </c>
      <c r="DG146">
        <v>5</v>
      </c>
      <c r="DH146">
        <v>3</v>
      </c>
      <c r="DI146">
        <v>4</v>
      </c>
      <c r="DJ146">
        <v>3</v>
      </c>
      <c r="DK146">
        <v>3</v>
      </c>
      <c r="DL146">
        <v>2</v>
      </c>
      <c r="DM146">
        <f>IF(CC146=1,5,IF(CC146=2,4.4,IF(CC146=3,3.4,IF(CC146=4,2,IF(CC146=5,1,IF(CC146&gt;5,"Inválido",0))))))</f>
        <v>3.4</v>
      </c>
      <c r="DN146">
        <f>IF(CD146&gt;5,"Inválido",CD146)</f>
        <v>3</v>
      </c>
      <c r="DO146" s="7">
        <f>IF(CE146&gt;3,"Inválido",CE146)</f>
        <v>3</v>
      </c>
      <c r="DP146" s="7">
        <f>IF(CF146&gt;3,"Inválido",CF146)</f>
        <v>2</v>
      </c>
      <c r="DQ146" s="6">
        <f>IF(CG146&gt;3,"Inválido",CG146)</f>
        <v>3</v>
      </c>
      <c r="DR146" s="6">
        <f>IF(CH146&gt;3,"Inválido",CH146)</f>
        <v>2</v>
      </c>
      <c r="DS146" s="6">
        <f>IF(CI146&gt;3,"Inválido",CI146)</f>
        <v>2</v>
      </c>
      <c r="DT146" s="6">
        <f>IF(CJ146&gt;3,"Inválido",CJ146)</f>
        <v>2</v>
      </c>
      <c r="DU146" s="6">
        <f>IF(CK146&gt;3,"Inválido",CK146)</f>
        <v>2</v>
      </c>
      <c r="DV146" s="6">
        <f>IF(CL146&gt;3,"Inválido",CL146)</f>
        <v>2</v>
      </c>
      <c r="DW146" s="6">
        <f>IF(CM146&gt;3,"Inválido",CM146)</f>
        <v>2</v>
      </c>
      <c r="DX146" s="6">
        <f>IF(CN146&gt;3,"Inválido",CN146)</f>
        <v>3</v>
      </c>
      <c r="DY146" s="8">
        <f>IF(CO146&gt;5, "INVALIDO",CO146)</f>
        <v>1</v>
      </c>
      <c r="DZ146" s="8">
        <f>IF(CP146&gt;5, "INVALIDO",CP146)</f>
        <v>1</v>
      </c>
      <c r="EA146" s="8">
        <f>IF(CQ146&gt;5, "INVALIDO",CQ146)</f>
        <v>1</v>
      </c>
      <c r="EB146" s="8">
        <f>IF(CR146&gt;5, "INVALIDO",CR146)</f>
        <v>1</v>
      </c>
      <c r="EC146" s="7">
        <f>IF(CR146&gt;5, "INVALIDO",CR146)</f>
        <v>1</v>
      </c>
      <c r="ED14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6">
        <f>IF(CC146=1,5,IF(CC146=2,4,IF(CC146=3,3,IF(CC146=4,2,IF(CC146=5,1,IF(CC146&gt;5,"Inválido",0))))))</f>
        <v>3</v>
      </c>
      <c r="EG146">
        <f>IF(CW146=1,6,IF(CW146=2,5.4,IF(CW146=3,4.2,IF(CW146=4,3.1,IF(CW146=5,2.2,IF(CW146=6,1,IF(CW146&gt;6,"Inválido",0)))))))</f>
        <v>2.2000000000000002</v>
      </c>
      <c r="EH146">
        <f>IF(AND(CX146=1,CW146=1),6,IF(AND(CX146=1,CW146&lt;7),5,IF(AND(CX146&gt;1,CW146=1),"Inválido",IF(AND(CX146=2,CW146&lt;7),4,IF(AND(CX146=3,CW146&lt;7),3,IF(AND(CX146=4,CW146&lt;7),2,IF(AND(CX146=5,CW146&lt;7),1,0)))))))</f>
        <v>2</v>
      </c>
      <c r="EI146">
        <f>IF(CV146=1,6,IF(CV146=2,5,IF(CV146=3,3,IF(CV146=4,3,IF(CV146=5,2,IF(CV146=6,1,IF(CV146&gt;6,"iNVÁLIDO",0)))))))</f>
        <v>3</v>
      </c>
      <c r="EJ146" s="7">
        <f>IF(CZ146&gt;6,"Inválido",CZ146)</f>
        <v>2</v>
      </c>
      <c r="EK146" s="7">
        <f>IF(DA146&gt;6,"Inválido",DA146)</f>
        <v>5</v>
      </c>
      <c r="EL146">
        <f>IF(DB146=1,6,IF(DB146=2,5,IF(DB146=3,3,IF(DB146=4,3,IF(DB146=5,2,IF(DB146=6,1,IF(DB146&gt;6,"iNVÁLIDO",0)))))))</f>
        <v>2</v>
      </c>
      <c r="EM146">
        <f>IF(DC146=1,6,IF(DC146=2,5,IF(DC146=3,3,IF(DC146=4,3,IF(DC146=5,2,IF(DC146=6,1,IF(DC146&gt;6,"iNVÁLIDO",0)))))))</f>
        <v>2</v>
      </c>
      <c r="EN146" s="7">
        <f>IF(DD146&gt;6,"Inválido",DD146)</f>
        <v>5</v>
      </c>
      <c r="EO146">
        <f>IF(DE146&gt;6,"Inválido",DE146)</f>
        <v>5</v>
      </c>
      <c r="EP146">
        <f>IF(DF146=1,6,IF(DF146=2,5,IF(DF146=3,3,IF(DF146=4,3,IF(DF146=5,2,IF(DF146=6,1,IF(DF146&gt;6,"iNVÁLIDO",0)))))))</f>
        <v>3</v>
      </c>
      <c r="EQ146" s="7">
        <f>IF(DG146&gt;6,"Inválido",DG146)</f>
        <v>5</v>
      </c>
      <c r="ER146">
        <f>IF(DH146&gt;5,"Inválido",DH146)</f>
        <v>3</v>
      </c>
      <c r="ES146">
        <f>IF(DI146&gt;5,"Inválido",DI146)</f>
        <v>4</v>
      </c>
      <c r="ET146">
        <f>IF(DJ146=1,5,IF(DJ146=2,4,IF(DJ146=3,3,IF(DJ146=4,2,IF(DJ146=5,1,IF(DJ146&gt;5,"Inválido",0))))))</f>
        <v>3</v>
      </c>
      <c r="EU146">
        <f>IF(DK146&gt;5,"Inválido",DK146)</f>
        <v>3</v>
      </c>
      <c r="EV146">
        <f>IF(DL146=1,5,IF(DL146=2,4,IF(DL146=3,3,IF(DL146=4,2,IF(DL146=5,1,IF(DL146&gt;5,"Inválido",0))))))</f>
        <v>4</v>
      </c>
      <c r="EW146" s="7">
        <f>SUM(DO146,DP146,DQ146,DR146,DS146,DT146,DU146,DV146,DW146,DX146)</f>
        <v>23</v>
      </c>
      <c r="EX146" s="7">
        <f>(EW146-10)/20*100</f>
        <v>65</v>
      </c>
      <c r="EY146">
        <f>SUM(DY146,DZ146,EA146,EB146)</f>
        <v>4</v>
      </c>
      <c r="EZ146">
        <f>(_2022___Atividade_física__sintomas_de_ansiedade_e_depressão_e_qualidade_de_vida_e[[#This Row],[Aspecto físico]]-4)/4*100</f>
        <v>0</v>
      </c>
      <c r="FA146">
        <f>SUM(EG146,EH146)</f>
        <v>4.2</v>
      </c>
      <c r="FB146">
        <f>(FA146-2)/10*100</f>
        <v>22.000000000000004</v>
      </c>
      <c r="FC146">
        <f>SUM(DM146,ES146,ET146,EU146,EV146)</f>
        <v>17.399999999999999</v>
      </c>
      <c r="FD146" s="7">
        <f>(FC146-5)/20*100</f>
        <v>61.999999999999986</v>
      </c>
      <c r="FE146">
        <f>SUM(EI146,EM146,EO146,EQ146)</f>
        <v>15</v>
      </c>
      <c r="FF146" s="7">
        <f>(FE146-4)/20*100</f>
        <v>55.000000000000007</v>
      </c>
      <c r="FG146">
        <f>SUM(EF146,ER146)</f>
        <v>6</v>
      </c>
      <c r="FH146">
        <f>(FG146-2)/8*100</f>
        <v>50</v>
      </c>
      <c r="FI146">
        <f>SUM(EC146,ED146,EE146)</f>
        <v>4</v>
      </c>
      <c r="FJ146" s="7">
        <f>(FI146-3)/3*100</f>
        <v>33.333333333333329</v>
      </c>
      <c r="FK146">
        <f>SUM(EJ146,EK146,EL146,EN146,EP146)</f>
        <v>17</v>
      </c>
      <c r="FL146">
        <f>(FK146-5)/25*100</f>
        <v>48</v>
      </c>
      <c r="FM146">
        <f t="shared" si="6"/>
        <v>3</v>
      </c>
      <c r="FN146" s="7">
        <f t="shared" si="7"/>
        <v>37.25</v>
      </c>
      <c r="FO146" s="7">
        <f t="shared" si="8"/>
        <v>46.583333333333329</v>
      </c>
    </row>
    <row r="147" spans="1:171" ht="15" thickBot="1" x14ac:dyDescent="0.35">
      <c r="A147" t="s">
        <v>294</v>
      </c>
      <c r="B147" t="s">
        <v>295</v>
      </c>
      <c r="C147" t="s">
        <v>68</v>
      </c>
      <c r="D147" s="5">
        <v>28282</v>
      </c>
      <c r="E147" s="5">
        <v>44682</v>
      </c>
      <c r="F147" s="1">
        <f>DATEDIF(D146,E146,"Y")</f>
        <v>36</v>
      </c>
      <c r="G147">
        <v>2</v>
      </c>
      <c r="H147">
        <v>2</v>
      </c>
      <c r="I147" t="s">
        <v>144</v>
      </c>
      <c r="J147">
        <v>1</v>
      </c>
      <c r="K147">
        <v>2</v>
      </c>
      <c r="L147" t="s">
        <v>296</v>
      </c>
      <c r="M147" s="1">
        <v>2</v>
      </c>
      <c r="N147">
        <v>1</v>
      </c>
      <c r="O147">
        <v>1</v>
      </c>
      <c r="P147">
        <v>1</v>
      </c>
      <c r="Q147" s="16">
        <v>2</v>
      </c>
      <c r="R147">
        <v>2</v>
      </c>
      <c r="S147">
        <v>1</v>
      </c>
      <c r="T147">
        <v>1</v>
      </c>
      <c r="U147" t="s">
        <v>76</v>
      </c>
      <c r="V147">
        <v>7</v>
      </c>
      <c r="W147">
        <v>15</v>
      </c>
      <c r="X14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47">
        <v>7</v>
      </c>
      <c r="Z147">
        <v>49</v>
      </c>
      <c r="AA14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343</v>
      </c>
      <c r="AB147">
        <v>1</v>
      </c>
      <c r="AC147">
        <v>59</v>
      </c>
      <c r="AD14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59</v>
      </c>
      <c r="AE147">
        <v>4</v>
      </c>
      <c r="AF147">
        <v>7</v>
      </c>
      <c r="AG147" s="1">
        <f>AVERAGE(_2022___Atividade_física__sintomas_de_ansiedade_e_depressão_e_qualidade_de_vida_e[[#This Row],[a.	Quantas horas no total você gasta sentado durante um dia de semana? ]:[b.	Quantas horas no total você gasta sentado durante um dia de fim de semana?]])</f>
        <v>5.5</v>
      </c>
      <c r="AH147" s="1">
        <f>_2022___Atividade_física__sintomas_de_ansiedade_e_depressão_e_qualidade_de_vida_e[[#This Row],[AFV por semana]]+_2022___Atividade_física__sintomas_de_ansiedade_e_depressão_e_qualidade_de_vida_e[[#This Row],[Média AFM na semana]]</f>
        <v>402</v>
      </c>
      <c r="AI147">
        <v>0</v>
      </c>
      <c r="AJ147">
        <v>1</v>
      </c>
      <c r="AK147">
        <v>0</v>
      </c>
      <c r="AL147">
        <v>0</v>
      </c>
      <c r="AM147">
        <v>0</v>
      </c>
      <c r="AN147">
        <v>0</v>
      </c>
      <c r="AO147">
        <v>0</v>
      </c>
      <c r="AP147">
        <v>0</v>
      </c>
      <c r="AQ147">
        <v>0</v>
      </c>
      <c r="AR147">
        <v>0</v>
      </c>
      <c r="AS147">
        <v>0</v>
      </c>
      <c r="AT147">
        <v>1</v>
      </c>
      <c r="AU147">
        <v>0</v>
      </c>
      <c r="AV147">
        <v>0</v>
      </c>
      <c r="AW147">
        <v>0</v>
      </c>
      <c r="AX147">
        <v>0</v>
      </c>
      <c r="AY147">
        <v>0</v>
      </c>
      <c r="AZ147">
        <v>0</v>
      </c>
      <c r="BA147">
        <v>0</v>
      </c>
      <c r="BB147">
        <v>0</v>
      </c>
      <c r="BC147">
        <v>1</v>
      </c>
      <c r="BD14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147">
        <v>0</v>
      </c>
      <c r="BF147">
        <v>0</v>
      </c>
      <c r="BG147">
        <v>0</v>
      </c>
      <c r="BH147">
        <v>1</v>
      </c>
      <c r="BI147">
        <v>0</v>
      </c>
      <c r="BJ147">
        <v>0</v>
      </c>
      <c r="BK147">
        <v>0</v>
      </c>
      <c r="BL147">
        <v>0</v>
      </c>
      <c r="BM147">
        <v>0</v>
      </c>
      <c r="BN147">
        <v>1</v>
      </c>
      <c r="BO147">
        <v>1</v>
      </c>
      <c r="BP147">
        <v>1</v>
      </c>
      <c r="BQ147">
        <v>1</v>
      </c>
      <c r="BR147">
        <v>0</v>
      </c>
      <c r="BS147">
        <v>1</v>
      </c>
      <c r="BT147">
        <v>0</v>
      </c>
      <c r="BU147">
        <v>1</v>
      </c>
      <c r="BV147">
        <v>0</v>
      </c>
      <c r="BW147">
        <v>0</v>
      </c>
      <c r="BX147">
        <v>2</v>
      </c>
      <c r="BY147">
        <f>_2022___Atividade_física__sintomas_de_ansiedade_e_depressão_e_qualidade_de_vida_e[[#This Row],[_18]]</f>
        <v>0</v>
      </c>
      <c r="BZ147">
        <v>0</v>
      </c>
      <c r="CA147">
        <v>0</v>
      </c>
      <c r="CB147" s="1">
        <f>SUM(BE147:BV147,_2022___Atividade_física__sintomas_de_ansiedade_e_depressão_e_qualidade_de_vida_e[[#This Row],[18 considerar essa]:[_20]])</f>
        <v>7</v>
      </c>
      <c r="CC147">
        <v>2</v>
      </c>
      <c r="CD147">
        <v>3</v>
      </c>
      <c r="CE147">
        <v>2</v>
      </c>
      <c r="CF147">
        <v>3</v>
      </c>
      <c r="CG147">
        <v>3</v>
      </c>
      <c r="CH147">
        <v>2</v>
      </c>
      <c r="CI147">
        <v>3</v>
      </c>
      <c r="CJ147">
        <v>3</v>
      </c>
      <c r="CK147">
        <v>3</v>
      </c>
      <c r="CL147">
        <v>3</v>
      </c>
      <c r="CM147">
        <v>3</v>
      </c>
      <c r="CN147">
        <v>3</v>
      </c>
      <c r="CO147">
        <v>2</v>
      </c>
      <c r="CP147">
        <v>1</v>
      </c>
      <c r="CQ147">
        <v>2</v>
      </c>
      <c r="CR147">
        <v>1</v>
      </c>
      <c r="CS147">
        <v>2</v>
      </c>
      <c r="CT147">
        <v>1</v>
      </c>
      <c r="CU147">
        <v>1</v>
      </c>
      <c r="CV147">
        <v>2</v>
      </c>
      <c r="CW147">
        <v>2</v>
      </c>
      <c r="CX147">
        <v>1</v>
      </c>
      <c r="CY147">
        <v>4</v>
      </c>
      <c r="CZ147">
        <v>5</v>
      </c>
      <c r="DA147">
        <v>6</v>
      </c>
      <c r="DB147">
        <v>5</v>
      </c>
      <c r="DC147">
        <v>5</v>
      </c>
      <c r="DD147">
        <v>5</v>
      </c>
      <c r="DE147">
        <v>4</v>
      </c>
      <c r="DF147">
        <v>2</v>
      </c>
      <c r="DG147">
        <v>4</v>
      </c>
      <c r="DH147">
        <v>3</v>
      </c>
      <c r="DI147">
        <v>5</v>
      </c>
      <c r="DJ147">
        <v>1</v>
      </c>
      <c r="DK147">
        <v>5</v>
      </c>
      <c r="DL147">
        <v>1</v>
      </c>
      <c r="DM147">
        <f>IF(CC147=1,5,IF(CC147=2,4.4,IF(CC147=3,3.4,IF(CC147=4,2,IF(CC147=5,1,IF(CC147&gt;5,"Inválido",0))))))</f>
        <v>4.4000000000000004</v>
      </c>
      <c r="DN147">
        <f>IF(CD147&gt;5,"Inválido",CD147)</f>
        <v>3</v>
      </c>
      <c r="DO147" s="7">
        <f>IF(CE147&gt;3,"Inválido",CE147)</f>
        <v>2</v>
      </c>
      <c r="DP147" s="7">
        <f>IF(CF147&gt;3,"Inválido",CF147)</f>
        <v>3</v>
      </c>
      <c r="DQ147" s="6">
        <f>IF(CG147&gt;3,"Inválido",CG147)</f>
        <v>3</v>
      </c>
      <c r="DR147" s="6">
        <f>IF(CH147&gt;3,"Inválido",CH147)</f>
        <v>2</v>
      </c>
      <c r="DS147" s="6">
        <f>IF(CI147&gt;3,"Inválido",CI147)</f>
        <v>3</v>
      </c>
      <c r="DT147" s="6">
        <f>IF(CJ147&gt;3,"Inválido",CJ147)</f>
        <v>3</v>
      </c>
      <c r="DU147" s="6">
        <f>IF(CK147&gt;3,"Inválido",CK147)</f>
        <v>3</v>
      </c>
      <c r="DV147" s="6">
        <f>IF(CL147&gt;3,"Inválido",CL147)</f>
        <v>3</v>
      </c>
      <c r="DW147" s="6">
        <f>IF(CM147&gt;3,"Inválido",CM147)</f>
        <v>3</v>
      </c>
      <c r="DX147" s="6">
        <f>IF(CN147&gt;3,"Inválido",CN147)</f>
        <v>3</v>
      </c>
      <c r="DY147" s="8">
        <f>IF(CO147&gt;5, "INVALIDO",CO147)</f>
        <v>2</v>
      </c>
      <c r="DZ147" s="8">
        <f>IF(CP147&gt;5, "INVALIDO",CP147)</f>
        <v>1</v>
      </c>
      <c r="EA147" s="8">
        <f>IF(CQ147&gt;5, "INVALIDO",CQ147)</f>
        <v>2</v>
      </c>
      <c r="EB147" s="8">
        <f>IF(CR147&gt;5, "INVALIDO",CR147)</f>
        <v>1</v>
      </c>
      <c r="EC147" s="7">
        <f>IF(CR147&gt;5, "INVALIDO",CR147)</f>
        <v>1</v>
      </c>
      <c r="ED14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47">
        <f>IF(CC147=1,5,IF(CC147=2,4,IF(CC147=3,3,IF(CC147=4,2,IF(CC147=5,1,IF(CC147&gt;5,"Inválido",0))))))</f>
        <v>4</v>
      </c>
      <c r="EG147">
        <f>IF(CW147=1,6,IF(CW147=2,5.4,IF(CW147=3,4.2,IF(CW147=4,3.1,IF(CW147=5,2.2,IF(CW147=6,1,IF(CW147&gt;6,"Inválido",0)))))))</f>
        <v>5.4</v>
      </c>
      <c r="EH147">
        <f>IF(AND(CX147=1,CW147=1),6,IF(AND(CX147=1,CW147&lt;7),5,IF(AND(CX147&gt;1,CW147=1),"Inválido",IF(AND(CX147=2,CW147&lt;7),4,IF(AND(CX147=3,CW147&lt;7),3,IF(AND(CX147=4,CW147&lt;7),2,IF(AND(CX147=5,CW147&lt;7),1,0)))))))</f>
        <v>5</v>
      </c>
      <c r="EI147">
        <f>IF(CV147=1,6,IF(CV147=2,5,IF(CV147=3,3,IF(CV147=4,3,IF(CV147=5,2,IF(CV147=6,1,IF(CV147&gt;6,"iNVÁLIDO",0)))))))</f>
        <v>5</v>
      </c>
      <c r="EJ147" s="7">
        <f>IF(CZ147&gt;6,"Inválido",CZ147)</f>
        <v>5</v>
      </c>
      <c r="EK147" s="7">
        <f>IF(DA147&gt;6,"Inválido",DA147)</f>
        <v>6</v>
      </c>
      <c r="EL147">
        <f>IF(DB147=1,6,IF(DB147=2,5,IF(DB147=3,3,IF(DB147=4,3,IF(DB147=5,2,IF(DB147=6,1,IF(DB147&gt;6,"iNVÁLIDO",0)))))))</f>
        <v>2</v>
      </c>
      <c r="EM147">
        <f>IF(DC147=1,6,IF(DC147=2,5,IF(DC147=3,3,IF(DC147=4,3,IF(DC147=5,2,IF(DC147=6,1,IF(DC147&gt;6,"iNVÁLIDO",0)))))))</f>
        <v>2</v>
      </c>
      <c r="EN147" s="7">
        <f>IF(DD147&gt;6,"Inválido",DD147)</f>
        <v>5</v>
      </c>
      <c r="EO147">
        <f>IF(DE147&gt;6,"Inválido",DE147)</f>
        <v>4</v>
      </c>
      <c r="EP147">
        <f>IF(DF147=1,6,IF(DF147=2,5,IF(DF147=3,3,IF(DF147=4,3,IF(DF147=5,2,IF(DF147=6,1,IF(DF147&gt;6,"iNVÁLIDO",0)))))))</f>
        <v>5</v>
      </c>
      <c r="EQ147" s="7">
        <f>IF(DG147&gt;6,"Inválido",DG147)</f>
        <v>4</v>
      </c>
      <c r="ER147">
        <f>IF(DH147&gt;5,"Inválido",DH147)</f>
        <v>3</v>
      </c>
      <c r="ES147">
        <f>IF(DI147&gt;5,"Inválido",DI147)</f>
        <v>5</v>
      </c>
      <c r="ET147">
        <f>IF(DJ147=1,5,IF(DJ147=2,4,IF(DJ147=3,3,IF(DJ147=4,2,IF(DJ147=5,1,IF(DJ147&gt;5,"Inválido",0))))))</f>
        <v>5</v>
      </c>
      <c r="EU147">
        <f>IF(DK147&gt;5,"Inválido",DK147)</f>
        <v>5</v>
      </c>
      <c r="EV147">
        <f>IF(DL147=1,5,IF(DL147=2,4,IF(DL147=3,3,IF(DL147=4,2,IF(DL147=5,1,IF(DL147&gt;5,"Inválido",0))))))</f>
        <v>5</v>
      </c>
      <c r="EW147" s="7">
        <f>SUM(DO147,DP147,DQ147,DR147,DS147,DT147,DU147,DV147,DW147,DX147)</f>
        <v>28</v>
      </c>
      <c r="EX147" s="7">
        <f>(EW147-10)/20*100</f>
        <v>90</v>
      </c>
      <c r="EY147">
        <f>SUM(DY147,DZ147,EA147,EB147)</f>
        <v>6</v>
      </c>
      <c r="EZ147">
        <f>(_2022___Atividade_física__sintomas_de_ansiedade_e_depressão_e_qualidade_de_vida_e[[#This Row],[Aspecto físico]]-4)/4*100</f>
        <v>50</v>
      </c>
      <c r="FA147">
        <f>SUM(EG147,EH147)</f>
        <v>10.4</v>
      </c>
      <c r="FB147">
        <f>(FA147-2)/10*100</f>
        <v>84.000000000000014</v>
      </c>
      <c r="FC147">
        <f>SUM(DM147,ES147,ET147,EU147,EV147)</f>
        <v>24.4</v>
      </c>
      <c r="FD147" s="7">
        <f>(FC147-5)/20*100</f>
        <v>97</v>
      </c>
      <c r="FE147">
        <f>SUM(EI147,EM147,EO147,EQ147)</f>
        <v>15</v>
      </c>
      <c r="FF147" s="7">
        <f>(FE147-4)/20*100</f>
        <v>55.000000000000007</v>
      </c>
      <c r="FG147">
        <f>SUM(EF147,ER147)</f>
        <v>7</v>
      </c>
      <c r="FH147">
        <f>(FG147-2)/8*100</f>
        <v>62.5</v>
      </c>
      <c r="FI147">
        <f>SUM(EC147,ED147,EE147)</f>
        <v>3</v>
      </c>
      <c r="FJ147" s="7">
        <f>(FI147-3)/3*100</f>
        <v>0</v>
      </c>
      <c r="FK147">
        <f>SUM(EJ147,EK147,EL147,EN147,EP147)</f>
        <v>23</v>
      </c>
      <c r="FL147">
        <f>(FK147-5)/25*100</f>
        <v>72</v>
      </c>
      <c r="FM147">
        <f t="shared" si="6"/>
        <v>3</v>
      </c>
      <c r="FN147" s="7">
        <f t="shared" si="7"/>
        <v>80.25</v>
      </c>
      <c r="FO147" s="7">
        <f t="shared" si="8"/>
        <v>47.375</v>
      </c>
    </row>
    <row r="148" spans="1:171" ht="15" thickBot="1" x14ac:dyDescent="0.35">
      <c r="A148" t="s">
        <v>297</v>
      </c>
      <c r="B148" t="s">
        <v>298</v>
      </c>
      <c r="C148" t="s">
        <v>68</v>
      </c>
      <c r="D148" s="5">
        <v>33849</v>
      </c>
      <c r="E148" s="5">
        <v>44682</v>
      </c>
      <c r="F148" s="1">
        <f>DATEDIF(D147,E147,"Y")</f>
        <v>44</v>
      </c>
      <c r="G148">
        <v>2</v>
      </c>
      <c r="H148">
        <v>2</v>
      </c>
      <c r="I148" t="s">
        <v>162</v>
      </c>
      <c r="J148">
        <v>7</v>
      </c>
      <c r="K148">
        <v>2</v>
      </c>
      <c r="L148" t="s">
        <v>100</v>
      </c>
      <c r="M148" s="1">
        <v>1</v>
      </c>
      <c r="N148">
        <v>1</v>
      </c>
      <c r="O148">
        <v>5</v>
      </c>
      <c r="P148">
        <v>1</v>
      </c>
      <c r="Q148" s="16">
        <v>1</v>
      </c>
      <c r="R148">
        <v>1</v>
      </c>
      <c r="S148">
        <v>1</v>
      </c>
      <c r="T148">
        <v>2</v>
      </c>
      <c r="U148" t="s">
        <v>86</v>
      </c>
      <c r="V148">
        <v>7</v>
      </c>
      <c r="W148">
        <v>60</v>
      </c>
      <c r="X14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48">
        <v>7</v>
      </c>
      <c r="Z148">
        <v>60</v>
      </c>
      <c r="AA14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48">
        <v>5</v>
      </c>
      <c r="AC148">
        <v>60</v>
      </c>
      <c r="AD14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148">
        <v>8</v>
      </c>
      <c r="AF148">
        <v>8</v>
      </c>
      <c r="AG148" s="1">
        <f>AVERAGE(_2022___Atividade_física__sintomas_de_ansiedade_e_depressão_e_qualidade_de_vida_e[[#This Row],[a.	Quantas horas no total você gasta sentado durante um dia de semana? ]:[b.	Quantas horas no total você gasta sentado durante um dia de fim de semana?]])</f>
        <v>8</v>
      </c>
      <c r="AH148" s="1">
        <f>_2022___Atividade_física__sintomas_de_ansiedade_e_depressão_e_qualidade_de_vida_e[[#This Row],[AFV por semana]]+_2022___Atividade_física__sintomas_de_ansiedade_e_depressão_e_qualidade_de_vida_e[[#This Row],[Média AFM na semana]]</f>
        <v>720</v>
      </c>
      <c r="AI148">
        <v>2</v>
      </c>
      <c r="AJ148">
        <v>1</v>
      </c>
      <c r="AK148">
        <v>0</v>
      </c>
      <c r="AL148">
        <v>2</v>
      </c>
      <c r="AM148">
        <v>1</v>
      </c>
      <c r="AN148">
        <v>1</v>
      </c>
      <c r="AO148">
        <v>1</v>
      </c>
      <c r="AP148">
        <v>0</v>
      </c>
      <c r="AQ148">
        <v>0</v>
      </c>
      <c r="AR148">
        <v>2</v>
      </c>
      <c r="AS148">
        <v>2</v>
      </c>
      <c r="AT148">
        <v>0</v>
      </c>
      <c r="AU148">
        <v>1</v>
      </c>
      <c r="AV148">
        <v>2</v>
      </c>
      <c r="AW148">
        <v>0</v>
      </c>
      <c r="AX148">
        <v>0</v>
      </c>
      <c r="AY148">
        <v>0</v>
      </c>
      <c r="AZ148">
        <v>1</v>
      </c>
      <c r="BA148">
        <v>1</v>
      </c>
      <c r="BB148">
        <v>0</v>
      </c>
      <c r="BC148">
        <v>0</v>
      </c>
      <c r="BD14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17</v>
      </c>
      <c r="BE148">
        <v>1</v>
      </c>
      <c r="BF148">
        <v>1</v>
      </c>
      <c r="BG148">
        <v>1</v>
      </c>
      <c r="BH148">
        <v>1</v>
      </c>
      <c r="BI148">
        <v>1</v>
      </c>
      <c r="BJ148">
        <v>0</v>
      </c>
      <c r="BK148">
        <v>1</v>
      </c>
      <c r="BL148">
        <v>1</v>
      </c>
      <c r="BM148">
        <v>0</v>
      </c>
      <c r="BN148">
        <v>0</v>
      </c>
      <c r="BO148">
        <v>2</v>
      </c>
      <c r="BP148">
        <v>1</v>
      </c>
      <c r="BQ148">
        <v>1</v>
      </c>
      <c r="BR148">
        <v>1</v>
      </c>
      <c r="BS148">
        <v>1</v>
      </c>
      <c r="BT148">
        <v>1</v>
      </c>
      <c r="BU148">
        <v>1</v>
      </c>
      <c r="BV148">
        <v>2</v>
      </c>
      <c r="BW148">
        <v>1</v>
      </c>
      <c r="BX148">
        <v>2</v>
      </c>
      <c r="BY148">
        <f>_2022___Atividade_física__sintomas_de_ansiedade_e_depressão_e_qualidade_de_vida_e[[#This Row],[_18]]</f>
        <v>1</v>
      </c>
      <c r="BZ148">
        <v>0</v>
      </c>
      <c r="CA148">
        <v>0</v>
      </c>
      <c r="CB148" s="1">
        <f>SUM(BE148:BV148,_2022___Atividade_física__sintomas_de_ansiedade_e_depressão_e_qualidade_de_vida_e[[#This Row],[18 considerar essa]:[_20]])</f>
        <v>18</v>
      </c>
      <c r="CC148">
        <v>3</v>
      </c>
      <c r="CD148">
        <v>2</v>
      </c>
      <c r="CE148">
        <v>3</v>
      </c>
      <c r="CF148">
        <v>3</v>
      </c>
      <c r="CG148">
        <v>3</v>
      </c>
      <c r="CH148">
        <v>3</v>
      </c>
      <c r="CI148">
        <v>3</v>
      </c>
      <c r="CJ148">
        <v>3</v>
      </c>
      <c r="CK148">
        <v>3</v>
      </c>
      <c r="CL148">
        <v>3</v>
      </c>
      <c r="CM148">
        <v>3</v>
      </c>
      <c r="CN148">
        <v>3</v>
      </c>
      <c r="CO148">
        <v>1</v>
      </c>
      <c r="CP148">
        <v>1</v>
      </c>
      <c r="CQ148">
        <v>1</v>
      </c>
      <c r="CR148">
        <v>1</v>
      </c>
      <c r="CS148">
        <v>1</v>
      </c>
      <c r="CT148">
        <v>1</v>
      </c>
      <c r="CU148">
        <v>1</v>
      </c>
      <c r="CV148">
        <v>2</v>
      </c>
      <c r="CW148">
        <v>3</v>
      </c>
      <c r="CX148">
        <v>4</v>
      </c>
      <c r="CY148">
        <v>5</v>
      </c>
      <c r="CZ148">
        <v>1</v>
      </c>
      <c r="DA148">
        <v>5</v>
      </c>
      <c r="DB148">
        <v>6</v>
      </c>
      <c r="DC148">
        <v>5</v>
      </c>
      <c r="DD148">
        <v>4</v>
      </c>
      <c r="DE148">
        <v>2</v>
      </c>
      <c r="DF148">
        <v>3</v>
      </c>
      <c r="DG148">
        <v>2</v>
      </c>
      <c r="DH148">
        <v>1</v>
      </c>
      <c r="DI148">
        <v>2</v>
      </c>
      <c r="DJ148">
        <v>3</v>
      </c>
      <c r="DK148">
        <v>3</v>
      </c>
      <c r="DL148">
        <v>4</v>
      </c>
      <c r="DM148">
        <f>IF(CC148=1,5,IF(CC148=2,4.4,IF(CC148=3,3.4,IF(CC148=4,2,IF(CC148=5,1,IF(CC148&gt;5,"Inválido",0))))))</f>
        <v>3.4</v>
      </c>
      <c r="DN148">
        <f>IF(CD148&gt;5,"Inválido",CD148)</f>
        <v>2</v>
      </c>
      <c r="DO148" s="7">
        <f>IF(CE148&gt;3,"Inválido",CE148)</f>
        <v>3</v>
      </c>
      <c r="DP148" s="7">
        <f>IF(CF148&gt;3,"Inválido",CF148)</f>
        <v>3</v>
      </c>
      <c r="DQ148" s="6">
        <f>IF(CG148&gt;3,"Inválido",CG148)</f>
        <v>3</v>
      </c>
      <c r="DR148" s="6">
        <f>IF(CH148&gt;3,"Inválido",CH148)</f>
        <v>3</v>
      </c>
      <c r="DS148" s="6">
        <f>IF(CI148&gt;3,"Inválido",CI148)</f>
        <v>3</v>
      </c>
      <c r="DT148" s="6">
        <f>IF(CJ148&gt;3,"Inválido",CJ148)</f>
        <v>3</v>
      </c>
      <c r="DU148" s="6">
        <f>IF(CK148&gt;3,"Inválido",CK148)</f>
        <v>3</v>
      </c>
      <c r="DV148" s="6">
        <f>IF(CL148&gt;3,"Inválido",CL148)</f>
        <v>3</v>
      </c>
      <c r="DW148" s="6">
        <f>IF(CM148&gt;3,"Inválido",CM148)</f>
        <v>3</v>
      </c>
      <c r="DX148" s="6">
        <f>IF(CN148&gt;3,"Inválido",CN148)</f>
        <v>3</v>
      </c>
      <c r="DY148" s="8">
        <f>IF(CO148&gt;5, "INVALIDO",CO148)</f>
        <v>1</v>
      </c>
      <c r="DZ148" s="8">
        <f>IF(CP148&gt;5, "INVALIDO",CP148)</f>
        <v>1</v>
      </c>
      <c r="EA148" s="8">
        <f>IF(CQ148&gt;5, "INVALIDO",CQ148)</f>
        <v>1</v>
      </c>
      <c r="EB148" s="8">
        <f>IF(CR148&gt;5, "INVALIDO",CR148)</f>
        <v>1</v>
      </c>
      <c r="EC148" s="7">
        <f>IF(CR148&gt;5, "INVALIDO",CR148)</f>
        <v>1</v>
      </c>
      <c r="ED14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48">
        <f>IF(CC148=1,5,IF(CC148=2,4,IF(CC148=3,3,IF(CC148=4,2,IF(CC148=5,1,IF(CC148&gt;5,"Inválido",0))))))</f>
        <v>3</v>
      </c>
      <c r="EG148">
        <f>IF(CW148=1,6,IF(CW148=2,5.4,IF(CW148=3,4.2,IF(CW148=4,3.1,IF(CW148=5,2.2,IF(CW148=6,1,IF(CW148&gt;6,"Inválido",0)))))))</f>
        <v>4.2</v>
      </c>
      <c r="EH148">
        <f>IF(AND(CX148=1,CW148=1),6,IF(AND(CX148=1,CW148&lt;7),5,IF(AND(CX148&gt;1,CW148=1),"Inválido",IF(AND(CX148=2,CW148&lt;7),4,IF(AND(CX148=3,CW148&lt;7),3,IF(AND(CX148=4,CW148&lt;7),2,IF(AND(CX148=5,CW148&lt;7),1,0)))))))</f>
        <v>2</v>
      </c>
      <c r="EI148">
        <f>IF(CV148=1,6,IF(CV148=2,5,IF(CV148=3,3,IF(CV148=4,3,IF(CV148=5,2,IF(CV148=6,1,IF(CV148&gt;6,"iNVÁLIDO",0)))))))</f>
        <v>5</v>
      </c>
      <c r="EJ148" s="7">
        <f>IF(CZ148&gt;6,"Inválido",CZ148)</f>
        <v>1</v>
      </c>
      <c r="EK148" s="7">
        <f>IF(DA148&gt;6,"Inválido",DA148)</f>
        <v>5</v>
      </c>
      <c r="EL148">
        <f>IF(DB148=1,6,IF(DB148=2,5,IF(DB148=3,3,IF(DB148=4,3,IF(DB148=5,2,IF(DB148=6,1,IF(DB148&gt;6,"iNVÁLIDO",0)))))))</f>
        <v>1</v>
      </c>
      <c r="EM148">
        <f>IF(DC148=1,6,IF(DC148=2,5,IF(DC148=3,3,IF(DC148=4,3,IF(DC148=5,2,IF(DC148=6,1,IF(DC148&gt;6,"iNVÁLIDO",0)))))))</f>
        <v>2</v>
      </c>
      <c r="EN148" s="7">
        <f>IF(DD148&gt;6,"Inválido",DD148)</f>
        <v>4</v>
      </c>
      <c r="EO148">
        <f>IF(DE148&gt;6,"Inválido",DE148)</f>
        <v>2</v>
      </c>
      <c r="EP148">
        <f>IF(DF148=1,6,IF(DF148=2,5,IF(DF148=3,3,IF(DF148=4,3,IF(DF148=5,2,IF(DF148=6,1,IF(DF148&gt;6,"iNVÁLIDO",0)))))))</f>
        <v>3</v>
      </c>
      <c r="EQ148" s="7">
        <f>IF(DG148&gt;6,"Inválido",DG148)</f>
        <v>2</v>
      </c>
      <c r="ER148">
        <f>IF(DH148&gt;5,"Inválido",DH148)</f>
        <v>1</v>
      </c>
      <c r="ES148">
        <f>IF(DI148&gt;5,"Inválido",DI148)</f>
        <v>2</v>
      </c>
      <c r="ET148">
        <f>IF(DJ148=1,5,IF(DJ148=2,4,IF(DJ148=3,3,IF(DJ148=4,2,IF(DJ148=5,1,IF(DJ148&gt;5,"Inválido",0))))))</f>
        <v>3</v>
      </c>
      <c r="EU148">
        <f>IF(DK148&gt;5,"Inválido",DK148)</f>
        <v>3</v>
      </c>
      <c r="EV148">
        <f>IF(DL148=1,5,IF(DL148=2,4,IF(DL148=3,3,IF(DL148=4,2,IF(DL148=5,1,IF(DL148&gt;5,"Inválido",0))))))</f>
        <v>2</v>
      </c>
      <c r="EW148" s="7">
        <f>SUM(DO148,DP148,DQ148,DR148,DS148,DT148,DU148,DV148,DW148,DX148)</f>
        <v>30</v>
      </c>
      <c r="EX148" s="7">
        <f>(EW148-10)/20*100</f>
        <v>100</v>
      </c>
      <c r="EY148">
        <f>SUM(DY148,DZ148,EA148,EB148)</f>
        <v>4</v>
      </c>
      <c r="EZ148">
        <f>(_2022___Atividade_física__sintomas_de_ansiedade_e_depressão_e_qualidade_de_vida_e[[#This Row],[Aspecto físico]]-4)/4*100</f>
        <v>0</v>
      </c>
      <c r="FA148">
        <f>SUM(EG148,EH148)</f>
        <v>6.2</v>
      </c>
      <c r="FB148">
        <f>(FA148-2)/10*100</f>
        <v>42.000000000000007</v>
      </c>
      <c r="FC148">
        <f>SUM(DM148,ES148,ET148,EU148,EV148)</f>
        <v>13.4</v>
      </c>
      <c r="FD148" s="7">
        <f>(FC148-5)/20*100</f>
        <v>42.000000000000007</v>
      </c>
      <c r="FE148">
        <f>SUM(EI148,EM148,EO148,EQ148)</f>
        <v>11</v>
      </c>
      <c r="FF148" s="7">
        <f>(FE148-4)/20*100</f>
        <v>35</v>
      </c>
      <c r="FG148">
        <f>SUM(EF148,ER148)</f>
        <v>4</v>
      </c>
      <c r="FH148">
        <f>(FG148-2)/8*100</f>
        <v>25</v>
      </c>
      <c r="FI148">
        <f>SUM(EC148,ED148,EE148)</f>
        <v>3</v>
      </c>
      <c r="FJ148" s="7">
        <f>(FI148-3)/3*100</f>
        <v>0</v>
      </c>
      <c r="FK148">
        <f>SUM(EJ148,EK148,EL148,EN148,EP148)</f>
        <v>14</v>
      </c>
      <c r="FL148">
        <f>(FK148-5)/25*100</f>
        <v>36</v>
      </c>
      <c r="FM148">
        <f t="shared" si="6"/>
        <v>2</v>
      </c>
      <c r="FN148" s="7">
        <f t="shared" si="7"/>
        <v>46</v>
      </c>
      <c r="FO148" s="7">
        <f t="shared" si="8"/>
        <v>24</v>
      </c>
    </row>
    <row r="149" spans="1:171" ht="15" thickBot="1" x14ac:dyDescent="0.35">
      <c r="A149" t="s">
        <v>299</v>
      </c>
      <c r="B149" t="s">
        <v>300</v>
      </c>
      <c r="C149" t="s">
        <v>68</v>
      </c>
      <c r="D149" s="5">
        <v>33667</v>
      </c>
      <c r="E149" s="5">
        <v>44682</v>
      </c>
      <c r="F149" s="1">
        <f>DATEDIF(D148,E148,"Y")</f>
        <v>29</v>
      </c>
      <c r="G149">
        <v>2</v>
      </c>
      <c r="H149">
        <v>2</v>
      </c>
      <c r="I149" t="s">
        <v>74</v>
      </c>
      <c r="J149">
        <v>2</v>
      </c>
      <c r="K149">
        <v>1</v>
      </c>
      <c r="L149" t="s">
        <v>301</v>
      </c>
      <c r="M149" s="1">
        <v>2</v>
      </c>
      <c r="N149">
        <v>2</v>
      </c>
      <c r="O149">
        <v>1</v>
      </c>
      <c r="P149">
        <v>1</v>
      </c>
      <c r="Q149" s="16">
        <v>2</v>
      </c>
      <c r="R149">
        <v>2</v>
      </c>
      <c r="S149">
        <v>2</v>
      </c>
      <c r="T149">
        <v>2</v>
      </c>
      <c r="U149" t="s">
        <v>86</v>
      </c>
      <c r="V149">
        <v>3</v>
      </c>
      <c r="W149">
        <v>20</v>
      </c>
      <c r="X14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149">
        <v>1</v>
      </c>
      <c r="Z149">
        <v>0</v>
      </c>
      <c r="AA14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9">
        <v>0</v>
      </c>
      <c r="AC149">
        <v>0</v>
      </c>
      <c r="AD14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9">
        <v>5</v>
      </c>
      <c r="AF149">
        <v>7</v>
      </c>
      <c r="AG149" s="1">
        <f>AVERAGE(_2022___Atividade_física__sintomas_de_ansiedade_e_depressão_e_qualidade_de_vida_e[[#This Row],[a.	Quantas horas no total você gasta sentado durante um dia de semana? ]:[b.	Quantas horas no total você gasta sentado durante um dia de fim de semana?]])</f>
        <v>6</v>
      </c>
      <c r="AH149" s="1">
        <f>_2022___Atividade_física__sintomas_de_ansiedade_e_depressão_e_qualidade_de_vida_e[[#This Row],[AFV por semana]]+_2022___Atividade_física__sintomas_de_ansiedade_e_depressão_e_qualidade_de_vida_e[[#This Row],[Média AFM na semana]]</f>
        <v>0</v>
      </c>
      <c r="AI149">
        <v>0</v>
      </c>
      <c r="AJ149">
        <v>0</v>
      </c>
      <c r="AK149">
        <v>0</v>
      </c>
      <c r="AL149">
        <v>1</v>
      </c>
      <c r="AM149">
        <v>2</v>
      </c>
      <c r="AN149">
        <v>0</v>
      </c>
      <c r="AO149">
        <v>1</v>
      </c>
      <c r="AP149">
        <v>0</v>
      </c>
      <c r="AQ149">
        <v>0</v>
      </c>
      <c r="AR149">
        <v>0</v>
      </c>
      <c r="AS149">
        <v>1</v>
      </c>
      <c r="AT149">
        <v>0</v>
      </c>
      <c r="AU149">
        <v>0</v>
      </c>
      <c r="AV149">
        <v>1</v>
      </c>
      <c r="AW149">
        <v>0</v>
      </c>
      <c r="AX149">
        <v>0</v>
      </c>
      <c r="AY149">
        <v>0</v>
      </c>
      <c r="AZ149">
        <v>0</v>
      </c>
      <c r="BA149">
        <v>0</v>
      </c>
      <c r="BB149">
        <v>0</v>
      </c>
      <c r="BC149">
        <v>0</v>
      </c>
      <c r="BD14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149">
        <v>0</v>
      </c>
      <c r="BF149">
        <v>0</v>
      </c>
      <c r="BG149">
        <v>0</v>
      </c>
      <c r="BH149">
        <v>1</v>
      </c>
      <c r="BI149">
        <v>1</v>
      </c>
      <c r="BJ149">
        <v>0</v>
      </c>
      <c r="BK149">
        <v>1</v>
      </c>
      <c r="BL149">
        <v>0</v>
      </c>
      <c r="BM149">
        <v>0</v>
      </c>
      <c r="BN149">
        <v>0</v>
      </c>
      <c r="BO149">
        <v>0</v>
      </c>
      <c r="BP149">
        <v>1</v>
      </c>
      <c r="BQ149">
        <v>0</v>
      </c>
      <c r="BR149">
        <v>0</v>
      </c>
      <c r="BS149">
        <v>0</v>
      </c>
      <c r="BT149">
        <v>1</v>
      </c>
      <c r="BU149">
        <v>1</v>
      </c>
      <c r="BV149">
        <v>0</v>
      </c>
      <c r="BW149">
        <v>0</v>
      </c>
      <c r="BX149">
        <v>2</v>
      </c>
      <c r="BY149">
        <f>_2022___Atividade_física__sintomas_de_ansiedade_e_depressão_e_qualidade_de_vida_e[[#This Row],[_18]]</f>
        <v>0</v>
      </c>
      <c r="BZ149">
        <v>0</v>
      </c>
      <c r="CA149">
        <v>1</v>
      </c>
      <c r="CB149" s="1">
        <f>SUM(BE149:BV149,_2022___Atividade_física__sintomas_de_ansiedade_e_depressão_e_qualidade_de_vida_e[[#This Row],[18 considerar essa]:[_20]])</f>
        <v>7</v>
      </c>
      <c r="CC149">
        <v>3</v>
      </c>
      <c r="CD149">
        <v>2</v>
      </c>
      <c r="CE149">
        <v>1</v>
      </c>
      <c r="CF149">
        <v>2</v>
      </c>
      <c r="CG149">
        <v>2</v>
      </c>
      <c r="CH149">
        <v>2</v>
      </c>
      <c r="CI149">
        <v>2</v>
      </c>
      <c r="CJ149">
        <v>2</v>
      </c>
      <c r="CK149">
        <v>2</v>
      </c>
      <c r="CL149">
        <v>2</v>
      </c>
      <c r="CM149">
        <v>2</v>
      </c>
      <c r="CN149">
        <v>1</v>
      </c>
      <c r="CO149">
        <v>2</v>
      </c>
      <c r="CP149">
        <v>2</v>
      </c>
      <c r="CQ149">
        <v>2</v>
      </c>
      <c r="CR149">
        <v>2</v>
      </c>
      <c r="CS149">
        <v>2</v>
      </c>
      <c r="CT149">
        <v>2</v>
      </c>
      <c r="CU149">
        <v>2</v>
      </c>
      <c r="CV149">
        <v>3</v>
      </c>
      <c r="CW149">
        <v>3</v>
      </c>
      <c r="CX149">
        <v>1</v>
      </c>
      <c r="CY149">
        <v>3</v>
      </c>
      <c r="CZ149">
        <v>4</v>
      </c>
      <c r="DA149">
        <v>2</v>
      </c>
      <c r="DB149">
        <v>4</v>
      </c>
      <c r="DC149">
        <v>3</v>
      </c>
      <c r="DD149">
        <v>2</v>
      </c>
      <c r="DE149">
        <v>2</v>
      </c>
      <c r="DF149">
        <v>2</v>
      </c>
      <c r="DG149">
        <v>3</v>
      </c>
      <c r="DH149">
        <v>5</v>
      </c>
      <c r="DI149">
        <v>2</v>
      </c>
      <c r="DJ149">
        <v>3</v>
      </c>
      <c r="DK149">
        <v>3</v>
      </c>
      <c r="DL149">
        <v>2</v>
      </c>
      <c r="DM149">
        <f>IF(CC149=1,5,IF(CC149=2,4.4,IF(CC149=3,3.4,IF(CC149=4,2,IF(CC149=5,1,IF(CC149&gt;5,"Inválido",0))))))</f>
        <v>3.4</v>
      </c>
      <c r="DN149">
        <f>IF(CD149&gt;5,"Inválido",CD149)</f>
        <v>2</v>
      </c>
      <c r="DO149" s="7">
        <f>IF(CE149&gt;3,"Inválido",CE149)</f>
        <v>1</v>
      </c>
      <c r="DP149" s="7">
        <f>IF(CF149&gt;3,"Inválido",CF149)</f>
        <v>2</v>
      </c>
      <c r="DQ149" s="6">
        <f>IF(CG149&gt;3,"Inválido",CG149)</f>
        <v>2</v>
      </c>
      <c r="DR149" s="6">
        <f>IF(CH149&gt;3,"Inválido",CH149)</f>
        <v>2</v>
      </c>
      <c r="DS149" s="6">
        <f>IF(CI149&gt;3,"Inválido",CI149)</f>
        <v>2</v>
      </c>
      <c r="DT149" s="6">
        <f>IF(CJ149&gt;3,"Inválido",CJ149)</f>
        <v>2</v>
      </c>
      <c r="DU149" s="6">
        <f>IF(CK149&gt;3,"Inválido",CK149)</f>
        <v>2</v>
      </c>
      <c r="DV149" s="6">
        <f>IF(CL149&gt;3,"Inválido",CL149)</f>
        <v>2</v>
      </c>
      <c r="DW149" s="6">
        <f>IF(CM149&gt;3,"Inválido",CM149)</f>
        <v>2</v>
      </c>
      <c r="DX149" s="6">
        <f>IF(CN149&gt;3,"Inválido",CN149)</f>
        <v>1</v>
      </c>
      <c r="DY149" s="8">
        <f>IF(CO149&gt;5, "INVALIDO",CO149)</f>
        <v>2</v>
      </c>
      <c r="DZ149" s="8">
        <f>IF(CP149&gt;5, "INVALIDO",CP149)</f>
        <v>2</v>
      </c>
      <c r="EA149" s="8">
        <f>IF(CQ149&gt;5, "INVALIDO",CQ149)</f>
        <v>2</v>
      </c>
      <c r="EB149" s="8">
        <f>IF(CR149&gt;5, "INVALIDO",CR149)</f>
        <v>2</v>
      </c>
      <c r="EC149" s="7">
        <f>IF(CR149&gt;5, "INVALIDO",CR149)</f>
        <v>2</v>
      </c>
      <c r="ED14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4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9">
        <f>IF(CC149=1,5,IF(CC149=2,4,IF(CC149=3,3,IF(CC149=4,2,IF(CC149=5,1,IF(CC149&gt;5,"Inválido",0))))))</f>
        <v>3</v>
      </c>
      <c r="EG149">
        <f>IF(CW149=1,6,IF(CW149=2,5.4,IF(CW149=3,4.2,IF(CW149=4,3.1,IF(CW149=5,2.2,IF(CW149=6,1,IF(CW149&gt;6,"Inválido",0)))))))</f>
        <v>4.2</v>
      </c>
      <c r="EH149">
        <f>IF(AND(CX149=1,CW149=1),6,IF(AND(CX149=1,CW149&lt;7),5,IF(AND(CX149&gt;1,CW149=1),"Inválido",IF(AND(CX149=2,CW149&lt;7),4,IF(AND(CX149=3,CW149&lt;7),3,IF(AND(CX149=4,CW149&lt;7),2,IF(AND(CX149=5,CW149&lt;7),1,0)))))))</f>
        <v>5</v>
      </c>
      <c r="EI149">
        <f>IF(CV149=1,6,IF(CV149=2,5,IF(CV149=3,3,IF(CV149=4,3,IF(CV149=5,2,IF(CV149=6,1,IF(CV149&gt;6,"iNVÁLIDO",0)))))))</f>
        <v>3</v>
      </c>
      <c r="EJ149" s="7">
        <f>IF(CZ149&gt;6,"Inválido",CZ149)</f>
        <v>4</v>
      </c>
      <c r="EK149" s="7">
        <f>IF(DA149&gt;6,"Inválido",DA149)</f>
        <v>2</v>
      </c>
      <c r="EL149">
        <f>IF(DB149=1,6,IF(DB149=2,5,IF(DB149=3,3,IF(DB149=4,3,IF(DB149=5,2,IF(DB149=6,1,IF(DB149&gt;6,"iNVÁLIDO",0)))))))</f>
        <v>3</v>
      </c>
      <c r="EM149">
        <f>IF(DC149=1,6,IF(DC149=2,5,IF(DC149=3,3,IF(DC149=4,3,IF(DC149=5,2,IF(DC149=6,1,IF(DC149&gt;6,"iNVÁLIDO",0)))))))</f>
        <v>3</v>
      </c>
      <c r="EN149" s="7">
        <f>IF(DD149&gt;6,"Inválido",DD149)</f>
        <v>2</v>
      </c>
      <c r="EO149">
        <f>IF(DE149&gt;6,"Inválido",DE149)</f>
        <v>2</v>
      </c>
      <c r="EP149">
        <f>IF(DF149=1,6,IF(DF149=2,5,IF(DF149=3,3,IF(DF149=4,3,IF(DF149=5,2,IF(DF149=6,1,IF(DF149&gt;6,"iNVÁLIDO",0)))))))</f>
        <v>5</v>
      </c>
      <c r="EQ149" s="7">
        <f>IF(DG149&gt;6,"Inválido",DG149)</f>
        <v>3</v>
      </c>
      <c r="ER149">
        <f>IF(DH149&gt;5,"Inválido",DH149)</f>
        <v>5</v>
      </c>
      <c r="ES149">
        <f>IF(DI149&gt;5,"Inválido",DI149)</f>
        <v>2</v>
      </c>
      <c r="ET149">
        <f>IF(DJ149=1,5,IF(DJ149=2,4,IF(DJ149=3,3,IF(DJ149=4,2,IF(DJ149=5,1,IF(DJ149&gt;5,"Inválido",0))))))</f>
        <v>3</v>
      </c>
      <c r="EU149">
        <f>IF(DK149&gt;5,"Inválido",DK149)</f>
        <v>3</v>
      </c>
      <c r="EV149">
        <f>IF(DL149=1,5,IF(DL149=2,4,IF(DL149=3,3,IF(DL149=4,2,IF(DL149=5,1,IF(DL149&gt;5,"Inválido",0))))))</f>
        <v>4</v>
      </c>
      <c r="EW149" s="7">
        <f>SUM(DO149,DP149,DQ149,DR149,DS149,DT149,DU149,DV149,DW149,DX149)</f>
        <v>18</v>
      </c>
      <c r="EX149" s="7">
        <f>(EW149-10)/20*100</f>
        <v>40</v>
      </c>
      <c r="EY149">
        <f>SUM(DY149,DZ149,EA149,EB149)</f>
        <v>8</v>
      </c>
      <c r="EZ149">
        <f>(_2022___Atividade_física__sintomas_de_ansiedade_e_depressão_e_qualidade_de_vida_e[[#This Row],[Aspecto físico]]-4)/4*100</f>
        <v>100</v>
      </c>
      <c r="FA149">
        <f>SUM(EG149,EH149)</f>
        <v>9.1999999999999993</v>
      </c>
      <c r="FB149">
        <f>(FA149-2)/10*100</f>
        <v>72</v>
      </c>
      <c r="FC149">
        <f>SUM(DM149,ES149,ET149,EU149,EV149)</f>
        <v>15.4</v>
      </c>
      <c r="FD149" s="7">
        <f>(FC149-5)/20*100</f>
        <v>52</v>
      </c>
      <c r="FE149">
        <f>SUM(EI149,EM149,EO149,EQ149)</f>
        <v>11</v>
      </c>
      <c r="FF149" s="7">
        <f>(FE149-4)/20*100</f>
        <v>35</v>
      </c>
      <c r="FG149">
        <f>SUM(EF149,ER149)</f>
        <v>8</v>
      </c>
      <c r="FH149">
        <f>(FG149-2)/8*100</f>
        <v>75</v>
      </c>
      <c r="FI149">
        <f>SUM(EC149,ED149,EE149)</f>
        <v>6</v>
      </c>
      <c r="FJ149" s="7">
        <f>(FI149-3)/3*100</f>
        <v>100</v>
      </c>
      <c r="FK149">
        <f>SUM(EJ149,EK149,EL149,EN149,EP149)</f>
        <v>16</v>
      </c>
      <c r="FL149">
        <f>(FK149-5)/25*100</f>
        <v>44</v>
      </c>
      <c r="FM149">
        <f t="shared" si="6"/>
        <v>2</v>
      </c>
      <c r="FN149" s="7">
        <f t="shared" si="7"/>
        <v>66</v>
      </c>
      <c r="FO149" s="7">
        <f t="shared" si="8"/>
        <v>63.5</v>
      </c>
    </row>
    <row r="150" spans="1:171" ht="15" thickBot="1" x14ac:dyDescent="0.35">
      <c r="A150" t="s">
        <v>305</v>
      </c>
      <c r="B150" t="s">
        <v>306</v>
      </c>
      <c r="C150" t="s">
        <v>68</v>
      </c>
      <c r="D150" s="5">
        <v>36488</v>
      </c>
      <c r="E150" s="5">
        <v>44682</v>
      </c>
      <c r="F150" s="1">
        <f>DATEDIF(D149,E149,"Y")</f>
        <v>30</v>
      </c>
      <c r="G150">
        <v>2</v>
      </c>
      <c r="H150">
        <v>2</v>
      </c>
      <c r="I150" t="s">
        <v>131</v>
      </c>
      <c r="J150">
        <v>10</v>
      </c>
      <c r="K150">
        <v>2</v>
      </c>
      <c r="L150" t="s">
        <v>100</v>
      </c>
      <c r="M150" s="1">
        <v>1</v>
      </c>
      <c r="N150">
        <v>1</v>
      </c>
      <c r="O150">
        <v>1</v>
      </c>
      <c r="P150">
        <v>1</v>
      </c>
      <c r="Q150" s="16">
        <v>1</v>
      </c>
      <c r="R150">
        <v>1</v>
      </c>
      <c r="S150">
        <v>2</v>
      </c>
      <c r="T150">
        <v>2</v>
      </c>
      <c r="U150" t="s">
        <v>86</v>
      </c>
      <c r="V150">
        <v>1</v>
      </c>
      <c r="W150">
        <v>15</v>
      </c>
      <c r="X15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150">
        <v>0</v>
      </c>
      <c r="Z150">
        <v>0</v>
      </c>
      <c r="AA15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50">
        <v>0</v>
      </c>
      <c r="AC150">
        <v>0</v>
      </c>
      <c r="AD15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0">
        <v>4</v>
      </c>
      <c r="AF150">
        <v>5</v>
      </c>
      <c r="AG150" s="1">
        <f>AVERAGE(_2022___Atividade_física__sintomas_de_ansiedade_e_depressão_e_qualidade_de_vida_e[[#This Row],[a.	Quantas horas no total você gasta sentado durante um dia de semana? ]:[b.	Quantas horas no total você gasta sentado durante um dia de fim de semana?]])</f>
        <v>4.5</v>
      </c>
      <c r="AH150" s="1">
        <f>_2022___Atividade_física__sintomas_de_ansiedade_e_depressão_e_qualidade_de_vida_e[[#This Row],[AFV por semana]]+_2022___Atividade_física__sintomas_de_ansiedade_e_depressão_e_qualidade_de_vida_e[[#This Row],[Média AFM na semana]]</f>
        <v>0</v>
      </c>
      <c r="AI150">
        <v>1</v>
      </c>
      <c r="AJ150">
        <v>1</v>
      </c>
      <c r="AK150">
        <v>0</v>
      </c>
      <c r="AL150">
        <v>2</v>
      </c>
      <c r="AM150">
        <v>1</v>
      </c>
      <c r="AN150">
        <v>2</v>
      </c>
      <c r="AO150">
        <v>2</v>
      </c>
      <c r="AP150">
        <v>0</v>
      </c>
      <c r="AQ150">
        <v>0</v>
      </c>
      <c r="AR150">
        <v>3</v>
      </c>
      <c r="AS150">
        <v>1</v>
      </c>
      <c r="AT150">
        <v>3</v>
      </c>
      <c r="AU150">
        <v>1</v>
      </c>
      <c r="AV150">
        <v>0</v>
      </c>
      <c r="AW150">
        <v>0</v>
      </c>
      <c r="AX150">
        <v>0</v>
      </c>
      <c r="AY150">
        <v>1</v>
      </c>
      <c r="AZ150">
        <v>2</v>
      </c>
      <c r="BA150">
        <v>0</v>
      </c>
      <c r="BB150">
        <v>0</v>
      </c>
      <c r="BC150">
        <v>0</v>
      </c>
      <c r="BD15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150">
        <v>1</v>
      </c>
      <c r="BF150">
        <v>2</v>
      </c>
      <c r="BG150">
        <v>1</v>
      </c>
      <c r="BH150">
        <v>2</v>
      </c>
      <c r="BI150">
        <v>0</v>
      </c>
      <c r="BJ150">
        <v>0</v>
      </c>
      <c r="BK150">
        <v>1</v>
      </c>
      <c r="BL150">
        <v>0</v>
      </c>
      <c r="BM150">
        <v>1</v>
      </c>
      <c r="BN150">
        <v>0</v>
      </c>
      <c r="BO150">
        <v>2</v>
      </c>
      <c r="BP150">
        <v>1</v>
      </c>
      <c r="BQ150">
        <v>2</v>
      </c>
      <c r="BR150">
        <v>3</v>
      </c>
      <c r="BS150">
        <v>3</v>
      </c>
      <c r="BT150">
        <v>0</v>
      </c>
      <c r="BU150">
        <v>3</v>
      </c>
      <c r="BV150">
        <v>1</v>
      </c>
      <c r="BW150">
        <v>0</v>
      </c>
      <c r="BX150">
        <v>1</v>
      </c>
      <c r="BY150">
        <v>0</v>
      </c>
      <c r="BZ150">
        <v>1</v>
      </c>
      <c r="CA150">
        <v>1</v>
      </c>
      <c r="CB150" s="1">
        <f>SUM(BE150:BV150,_2022___Atividade_física__sintomas_de_ansiedade_e_depressão_e_qualidade_de_vida_e[[#This Row],[18 considerar essa]:[_20]])</f>
        <v>25</v>
      </c>
      <c r="CC150">
        <v>4</v>
      </c>
      <c r="CD150">
        <v>4</v>
      </c>
      <c r="CE150">
        <v>1</v>
      </c>
      <c r="CF150">
        <v>2</v>
      </c>
      <c r="CG150">
        <v>2</v>
      </c>
      <c r="CH150">
        <v>2</v>
      </c>
      <c r="CI150">
        <v>2</v>
      </c>
      <c r="CJ150">
        <v>3</v>
      </c>
      <c r="CK150">
        <v>1</v>
      </c>
      <c r="CL150">
        <v>1</v>
      </c>
      <c r="CM150">
        <v>1</v>
      </c>
      <c r="CN150">
        <v>3</v>
      </c>
      <c r="CO150">
        <v>1</v>
      </c>
      <c r="CP150">
        <v>1</v>
      </c>
      <c r="CQ150">
        <v>1</v>
      </c>
      <c r="CR150">
        <v>1</v>
      </c>
      <c r="CS150">
        <v>2</v>
      </c>
      <c r="CT150">
        <v>1</v>
      </c>
      <c r="CU150">
        <v>1</v>
      </c>
      <c r="CV150">
        <v>3</v>
      </c>
      <c r="CW150">
        <v>3</v>
      </c>
      <c r="CX150">
        <v>3</v>
      </c>
      <c r="CY150">
        <v>5</v>
      </c>
      <c r="CZ150">
        <v>3</v>
      </c>
      <c r="DA150">
        <v>3</v>
      </c>
      <c r="DB150">
        <v>5</v>
      </c>
      <c r="DC150">
        <v>5</v>
      </c>
      <c r="DD150">
        <v>3</v>
      </c>
      <c r="DE150">
        <v>3</v>
      </c>
      <c r="DF150">
        <v>4</v>
      </c>
      <c r="DG150">
        <v>3</v>
      </c>
      <c r="DH150">
        <v>3</v>
      </c>
      <c r="DI150">
        <v>1</v>
      </c>
      <c r="DJ150">
        <v>5</v>
      </c>
      <c r="DK150">
        <v>3</v>
      </c>
      <c r="DL150">
        <v>4</v>
      </c>
      <c r="DM150">
        <f>IF(CC150=1,5,IF(CC150=2,4.4,IF(CC150=3,3.4,IF(CC150=4,2,IF(CC150=5,1,IF(CC150&gt;5,"Inválido",0))))))</f>
        <v>2</v>
      </c>
      <c r="DN150">
        <f>IF(CD150&gt;5,"Inválido",CD150)</f>
        <v>4</v>
      </c>
      <c r="DO150" s="7">
        <f>IF(CE150&gt;3,"Inválido",CE150)</f>
        <v>1</v>
      </c>
      <c r="DP150" s="7">
        <f>IF(CF150&gt;3,"Inválido",CF150)</f>
        <v>2</v>
      </c>
      <c r="DQ150" s="6">
        <f>IF(CG150&gt;3,"Inválido",CG150)</f>
        <v>2</v>
      </c>
      <c r="DR150" s="6">
        <f>IF(CH150&gt;3,"Inválido",CH150)</f>
        <v>2</v>
      </c>
      <c r="DS150" s="6">
        <f>IF(CI150&gt;3,"Inválido",CI150)</f>
        <v>2</v>
      </c>
      <c r="DT150" s="6">
        <f>IF(CJ150&gt;3,"Inválido",CJ150)</f>
        <v>3</v>
      </c>
      <c r="DU150" s="6">
        <f>IF(CK150&gt;3,"Inválido",CK150)</f>
        <v>1</v>
      </c>
      <c r="DV150" s="6">
        <f>IF(CL150&gt;3,"Inválido",CL150)</f>
        <v>1</v>
      </c>
      <c r="DW150" s="6">
        <f>IF(CM150&gt;3,"Inválido",CM150)</f>
        <v>1</v>
      </c>
      <c r="DX150" s="6">
        <f>IF(CN150&gt;3,"Inválido",CN150)</f>
        <v>3</v>
      </c>
      <c r="DY150" s="8">
        <f>IF(CO150&gt;5, "INVALIDO",CO150)</f>
        <v>1</v>
      </c>
      <c r="DZ150" s="8">
        <f>IF(CP150&gt;5, "INVALIDO",CP150)</f>
        <v>1</v>
      </c>
      <c r="EA150" s="8">
        <f>IF(CQ150&gt;5, "INVALIDO",CQ150)</f>
        <v>1</v>
      </c>
      <c r="EB150" s="8">
        <f>IF(CR150&gt;5, "INVALIDO",CR150)</f>
        <v>1</v>
      </c>
      <c r="EC150" s="7">
        <f>IF(CR150&gt;5, "INVALIDO",CR150)</f>
        <v>1</v>
      </c>
      <c r="ED15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50">
        <f>IF(CC150=1,5,IF(CC150=2,4,IF(CC150=3,3,IF(CC150=4,2,IF(CC150=5,1,IF(CC150&gt;5,"Inválido",0))))))</f>
        <v>2</v>
      </c>
      <c r="EG150">
        <f>IF(CW150=1,6,IF(CW150=2,5.4,IF(CW150=3,4.2,IF(CW150=4,3.1,IF(CW150=5,2.2,IF(CW150=6,1,IF(CW150&gt;6,"Inválido",0)))))))</f>
        <v>4.2</v>
      </c>
      <c r="EH150">
        <f>IF(AND(CX150=1,CW150=1),6,IF(AND(CX150=1,CW150&lt;7),5,IF(AND(CX150&gt;1,CW150=1),"Inválido",IF(AND(CX150=2,CW150&lt;7),4,IF(AND(CX150=3,CW150&lt;7),3,IF(AND(CX150=4,CW150&lt;7),2,IF(AND(CX150=5,CW150&lt;7),1,0)))))))</f>
        <v>3</v>
      </c>
      <c r="EI150">
        <f>IF(CV150=1,6,IF(CV150=2,5,IF(CV150=3,3,IF(CV150=4,3,IF(CV150=5,2,IF(CV150=6,1,IF(CV150&gt;6,"iNVÁLIDO",0)))))))</f>
        <v>3</v>
      </c>
      <c r="EJ150" s="7">
        <f>IF(CZ150&gt;6,"Inválido",CZ150)</f>
        <v>3</v>
      </c>
      <c r="EK150" s="7">
        <f>IF(DA150&gt;6,"Inválido",DA150)</f>
        <v>3</v>
      </c>
      <c r="EL150">
        <f>IF(DB150=1,6,IF(DB150=2,5,IF(DB150=3,3,IF(DB150=4,3,IF(DB150=5,2,IF(DB150=6,1,IF(DB150&gt;6,"iNVÁLIDO",0)))))))</f>
        <v>2</v>
      </c>
      <c r="EM150">
        <f>IF(DC150=1,6,IF(DC150=2,5,IF(DC150=3,3,IF(DC150=4,3,IF(DC150=5,2,IF(DC150=6,1,IF(DC150&gt;6,"iNVÁLIDO",0)))))))</f>
        <v>2</v>
      </c>
      <c r="EN150" s="7">
        <f>IF(DD150&gt;6,"Inválido",DD150)</f>
        <v>3</v>
      </c>
      <c r="EO150">
        <f>IF(DE150&gt;6,"Inválido",DE150)</f>
        <v>3</v>
      </c>
      <c r="EP150">
        <f>IF(DF150=1,6,IF(DF150=2,5,IF(DF150=3,3,IF(DF150=4,3,IF(DF150=5,2,IF(DF150=6,1,IF(DF150&gt;6,"iNVÁLIDO",0)))))))</f>
        <v>3</v>
      </c>
      <c r="EQ150" s="7">
        <f>IF(DG150&gt;6,"Inválido",DG150)</f>
        <v>3</v>
      </c>
      <c r="ER150">
        <f>IF(DH150&gt;5,"Inválido",DH150)</f>
        <v>3</v>
      </c>
      <c r="ES150">
        <f>IF(DI150&gt;5,"Inválido",DI150)</f>
        <v>1</v>
      </c>
      <c r="ET150">
        <f>IF(DJ150=1,5,IF(DJ150=2,4,IF(DJ150=3,3,IF(DJ150=4,2,IF(DJ150=5,1,IF(DJ150&gt;5,"Inválido",0))))))</f>
        <v>1</v>
      </c>
      <c r="EU150">
        <f>IF(DK150&gt;5,"Inválido",DK150)</f>
        <v>3</v>
      </c>
      <c r="EV150">
        <f>IF(DL150=1,5,IF(DL150=2,4,IF(DL150=3,3,IF(DL150=4,2,IF(DL150=5,1,IF(DL150&gt;5,"Inválido",0))))))</f>
        <v>2</v>
      </c>
      <c r="EW150" s="7">
        <f>SUM(DO150,DP150,DQ150,DR150,DS150,DT150,DU150,DV150,DW150,DX150)</f>
        <v>18</v>
      </c>
      <c r="EX150" s="7">
        <f>(EW150-10)/20*100</f>
        <v>40</v>
      </c>
      <c r="EY150">
        <f>SUM(DY150,DZ150,EA150,EB150)</f>
        <v>4</v>
      </c>
      <c r="EZ150">
        <f>(_2022___Atividade_física__sintomas_de_ansiedade_e_depressão_e_qualidade_de_vida_e[[#This Row],[Aspecto físico]]-4)/4*100</f>
        <v>0</v>
      </c>
      <c r="FA150">
        <f>SUM(EG150,EH150)</f>
        <v>7.2</v>
      </c>
      <c r="FB150">
        <f>(FA150-2)/10*100</f>
        <v>52</v>
      </c>
      <c r="FC150">
        <f>SUM(DM150,ES150,ET150,EU150,EV150)</f>
        <v>9</v>
      </c>
      <c r="FD150" s="7">
        <f>(FC150-5)/20*100</f>
        <v>20</v>
      </c>
      <c r="FE150">
        <f>SUM(EI150,EM150,EO150,EQ150)</f>
        <v>11</v>
      </c>
      <c r="FF150" s="7">
        <f>(FE150-4)/20*100</f>
        <v>35</v>
      </c>
      <c r="FG150">
        <f>SUM(EF150,ER150)</f>
        <v>5</v>
      </c>
      <c r="FH150">
        <f>(FG150-2)/8*100</f>
        <v>37.5</v>
      </c>
      <c r="FI150">
        <f>SUM(EC150,ED150,EE150)</f>
        <v>3</v>
      </c>
      <c r="FJ150" s="7">
        <f>(FI150-3)/3*100</f>
        <v>0</v>
      </c>
      <c r="FK150">
        <f>SUM(EJ150,EK150,EL150,EN150,EP150)</f>
        <v>14</v>
      </c>
      <c r="FL150">
        <f>(FK150-5)/25*100</f>
        <v>36</v>
      </c>
      <c r="FM150">
        <f t="shared" si="6"/>
        <v>4</v>
      </c>
      <c r="FN150" s="7">
        <f t="shared" si="7"/>
        <v>28</v>
      </c>
      <c r="FO150" s="7">
        <f t="shared" si="8"/>
        <v>27.125</v>
      </c>
    </row>
    <row r="151" spans="1:171" ht="15" thickBot="1" x14ac:dyDescent="0.35">
      <c r="A151" t="s">
        <v>307</v>
      </c>
      <c r="B151" t="s">
        <v>308</v>
      </c>
      <c r="C151" t="s">
        <v>68</v>
      </c>
      <c r="D151" s="5">
        <v>26745</v>
      </c>
      <c r="E151" s="5">
        <v>44682</v>
      </c>
      <c r="F151" s="1">
        <f>DATEDIF(D150,E150,"Y")</f>
        <v>22</v>
      </c>
      <c r="G151">
        <v>2</v>
      </c>
      <c r="H151">
        <v>1</v>
      </c>
      <c r="I151" t="s">
        <v>138</v>
      </c>
      <c r="J151">
        <v>3</v>
      </c>
      <c r="K151">
        <v>1</v>
      </c>
      <c r="L151" t="s">
        <v>309</v>
      </c>
      <c r="M151" s="1">
        <v>2</v>
      </c>
      <c r="N151">
        <v>1</v>
      </c>
      <c r="O151">
        <v>1</v>
      </c>
      <c r="P151">
        <v>1</v>
      </c>
      <c r="Q151" s="16">
        <v>2</v>
      </c>
      <c r="R151">
        <v>1</v>
      </c>
      <c r="S151">
        <v>1</v>
      </c>
      <c r="T151">
        <v>2</v>
      </c>
      <c r="U151" t="s">
        <v>86</v>
      </c>
      <c r="V151">
        <v>2</v>
      </c>
      <c r="W151">
        <v>59</v>
      </c>
      <c r="X15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118</v>
      </c>
      <c r="Y151">
        <v>5</v>
      </c>
      <c r="Z151">
        <v>60</v>
      </c>
      <c r="AA15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151">
        <v>0</v>
      </c>
      <c r="AC151">
        <v>0</v>
      </c>
      <c r="AD15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1">
        <v>7</v>
      </c>
      <c r="AF151">
        <v>7</v>
      </c>
      <c r="AG151" s="1">
        <f>AVERAGE(_2022___Atividade_física__sintomas_de_ansiedade_e_depressão_e_qualidade_de_vida_e[[#This Row],[a.	Quantas horas no total você gasta sentado durante um dia de semana? ]:[b.	Quantas horas no total você gasta sentado durante um dia de fim de semana?]])</f>
        <v>7</v>
      </c>
      <c r="AH151" s="1">
        <f>_2022___Atividade_física__sintomas_de_ansiedade_e_depressão_e_qualidade_de_vida_e[[#This Row],[AFV por semana]]+_2022___Atividade_física__sintomas_de_ansiedade_e_depressão_e_qualidade_de_vida_e[[#This Row],[Média AFM na semana]]</f>
        <v>300</v>
      </c>
      <c r="AI151">
        <v>0</v>
      </c>
      <c r="AJ151">
        <v>0</v>
      </c>
      <c r="AK151">
        <v>1</v>
      </c>
      <c r="AL151">
        <v>1</v>
      </c>
      <c r="AM151">
        <v>0</v>
      </c>
      <c r="AN151">
        <v>1</v>
      </c>
      <c r="AO151">
        <v>2</v>
      </c>
      <c r="AP151">
        <v>0</v>
      </c>
      <c r="AQ151">
        <v>0</v>
      </c>
      <c r="AR151">
        <v>2</v>
      </c>
      <c r="AS151">
        <v>0</v>
      </c>
      <c r="AT151">
        <v>0</v>
      </c>
      <c r="AU151">
        <v>0</v>
      </c>
      <c r="AV151">
        <v>1</v>
      </c>
      <c r="AW151">
        <v>0</v>
      </c>
      <c r="AX151">
        <v>0</v>
      </c>
      <c r="AY151">
        <v>2</v>
      </c>
      <c r="AZ151">
        <v>2</v>
      </c>
      <c r="BA151">
        <v>0</v>
      </c>
      <c r="BB151">
        <v>0</v>
      </c>
      <c r="BC151">
        <v>0</v>
      </c>
      <c r="BD15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151">
        <v>1</v>
      </c>
      <c r="BF151">
        <v>0</v>
      </c>
      <c r="BG151">
        <v>2</v>
      </c>
      <c r="BH151">
        <v>1</v>
      </c>
      <c r="BI151">
        <v>3</v>
      </c>
      <c r="BJ151">
        <v>0</v>
      </c>
      <c r="BK151">
        <v>1</v>
      </c>
      <c r="BL151">
        <v>2</v>
      </c>
      <c r="BM151">
        <v>0</v>
      </c>
      <c r="BN151">
        <v>0</v>
      </c>
      <c r="BO151">
        <v>1</v>
      </c>
      <c r="BP151">
        <v>2</v>
      </c>
      <c r="BQ151">
        <v>2</v>
      </c>
      <c r="BR151">
        <v>2</v>
      </c>
      <c r="BS151">
        <v>2</v>
      </c>
      <c r="BT151">
        <v>1</v>
      </c>
      <c r="BU151">
        <v>2</v>
      </c>
      <c r="BV151">
        <v>0</v>
      </c>
      <c r="BW151">
        <v>0</v>
      </c>
      <c r="BX151">
        <v>1</v>
      </c>
      <c r="BY151">
        <v>0</v>
      </c>
      <c r="BZ151">
        <v>0</v>
      </c>
      <c r="CA151">
        <v>3</v>
      </c>
      <c r="CB151" s="1">
        <f>SUM(BE151:BV151,_2022___Atividade_física__sintomas_de_ansiedade_e_depressão_e_qualidade_de_vida_e[[#This Row],[18 considerar essa]:[_20]])</f>
        <v>25</v>
      </c>
      <c r="CC151">
        <v>2</v>
      </c>
      <c r="CD151">
        <v>3</v>
      </c>
      <c r="CE151">
        <v>3</v>
      </c>
      <c r="CF151">
        <v>3</v>
      </c>
      <c r="CG151">
        <v>3</v>
      </c>
      <c r="CH151">
        <v>3</v>
      </c>
      <c r="CI151">
        <v>3</v>
      </c>
      <c r="CJ151">
        <v>3</v>
      </c>
      <c r="CK151">
        <v>3</v>
      </c>
      <c r="CL151">
        <v>3</v>
      </c>
      <c r="CM151">
        <v>3</v>
      </c>
      <c r="CN151">
        <v>3</v>
      </c>
      <c r="CO151">
        <v>1</v>
      </c>
      <c r="CP151">
        <v>1</v>
      </c>
      <c r="CQ151">
        <v>1</v>
      </c>
      <c r="CR151">
        <v>1</v>
      </c>
      <c r="CS151">
        <v>1</v>
      </c>
      <c r="CT151">
        <v>1</v>
      </c>
      <c r="CU151">
        <v>1</v>
      </c>
      <c r="CV151">
        <v>4</v>
      </c>
      <c r="CW151">
        <v>3</v>
      </c>
      <c r="CX151">
        <v>2</v>
      </c>
      <c r="CY151">
        <v>5</v>
      </c>
      <c r="CZ151">
        <v>2</v>
      </c>
      <c r="DA151">
        <v>4</v>
      </c>
      <c r="DB151">
        <v>5</v>
      </c>
      <c r="DC151">
        <v>5</v>
      </c>
      <c r="DD151">
        <v>2</v>
      </c>
      <c r="DE151">
        <v>1</v>
      </c>
      <c r="DF151">
        <v>4</v>
      </c>
      <c r="DG151">
        <v>1</v>
      </c>
      <c r="DH151">
        <v>5</v>
      </c>
      <c r="DI151">
        <v>5</v>
      </c>
      <c r="DJ151">
        <v>2</v>
      </c>
      <c r="DK151">
        <v>5</v>
      </c>
      <c r="DL151">
        <v>1</v>
      </c>
      <c r="DM151">
        <f>IF(CC151=1,5,IF(CC151=2,4.4,IF(CC151=3,3.4,IF(CC151=4,2,IF(CC151=5,1,IF(CC151&gt;5,"Inválido",0))))))</f>
        <v>4.4000000000000004</v>
      </c>
      <c r="DN151">
        <f>IF(CD151&gt;5,"Inválido",CD151)</f>
        <v>3</v>
      </c>
      <c r="DO151" s="7">
        <f>IF(CE151&gt;3,"Inválido",CE151)</f>
        <v>3</v>
      </c>
      <c r="DP151" s="7">
        <f>IF(CF151&gt;3,"Inválido",CF151)</f>
        <v>3</v>
      </c>
      <c r="DQ151" s="6">
        <f>IF(CG151&gt;3,"Inválido",CG151)</f>
        <v>3</v>
      </c>
      <c r="DR151" s="6">
        <f>IF(CH151&gt;3,"Inválido",CH151)</f>
        <v>3</v>
      </c>
      <c r="DS151" s="6">
        <f>IF(CI151&gt;3,"Inválido",CI151)</f>
        <v>3</v>
      </c>
      <c r="DT151" s="6">
        <f>IF(CJ151&gt;3,"Inválido",CJ151)</f>
        <v>3</v>
      </c>
      <c r="DU151" s="6">
        <f>IF(CK151&gt;3,"Inválido",CK151)</f>
        <v>3</v>
      </c>
      <c r="DV151" s="6">
        <f>IF(CL151&gt;3,"Inválido",CL151)</f>
        <v>3</v>
      </c>
      <c r="DW151" s="6">
        <f>IF(CM151&gt;3,"Inválido",CM151)</f>
        <v>3</v>
      </c>
      <c r="DX151" s="6">
        <f>IF(CN151&gt;3,"Inválido",CN151)</f>
        <v>3</v>
      </c>
      <c r="DY151" s="8">
        <f>IF(CO151&gt;5, "INVALIDO",CO151)</f>
        <v>1</v>
      </c>
      <c r="DZ151" s="8">
        <f>IF(CP151&gt;5, "INVALIDO",CP151)</f>
        <v>1</v>
      </c>
      <c r="EA151" s="8">
        <f>IF(CQ151&gt;5, "INVALIDO",CQ151)</f>
        <v>1</v>
      </c>
      <c r="EB151" s="8">
        <f>IF(CR151&gt;5, "INVALIDO",CR151)</f>
        <v>1</v>
      </c>
      <c r="EC151" s="7">
        <f>IF(CR151&gt;5, "INVALIDO",CR151)</f>
        <v>1</v>
      </c>
      <c r="ED15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51">
        <f>IF(CC151=1,5,IF(CC151=2,4,IF(CC151=3,3,IF(CC151=4,2,IF(CC151=5,1,IF(CC151&gt;5,"Inválido",0))))))</f>
        <v>4</v>
      </c>
      <c r="EG151">
        <f>IF(CW151=1,6,IF(CW151=2,5.4,IF(CW151=3,4.2,IF(CW151=4,3.1,IF(CW151=5,2.2,IF(CW151=6,1,IF(CW151&gt;6,"Inválido",0)))))))</f>
        <v>4.2</v>
      </c>
      <c r="EH151">
        <f>IF(AND(CX151=1,CW151=1),6,IF(AND(CX151=1,CW151&lt;7),5,IF(AND(CX151&gt;1,CW151=1),"Inválido",IF(AND(CX151=2,CW151&lt;7),4,IF(AND(CX151=3,CW151&lt;7),3,IF(AND(CX151=4,CW151&lt;7),2,IF(AND(CX151=5,CW151&lt;7),1,0)))))))</f>
        <v>4</v>
      </c>
      <c r="EI151">
        <f>IF(CV151=1,6,IF(CV151=2,5,IF(CV151=3,3,IF(CV151=4,3,IF(CV151=5,2,IF(CV151=6,1,IF(CV151&gt;6,"iNVÁLIDO",0)))))))</f>
        <v>3</v>
      </c>
      <c r="EJ151" s="7">
        <f>IF(CZ151&gt;6,"Inválido",CZ151)</f>
        <v>2</v>
      </c>
      <c r="EK151" s="7">
        <f>IF(DA151&gt;6,"Inválido",DA151)</f>
        <v>4</v>
      </c>
      <c r="EL151">
        <f>IF(DB151=1,6,IF(DB151=2,5,IF(DB151=3,3,IF(DB151=4,3,IF(DB151=5,2,IF(DB151=6,1,IF(DB151&gt;6,"iNVÁLIDO",0)))))))</f>
        <v>2</v>
      </c>
      <c r="EM151">
        <f>IF(DC151=1,6,IF(DC151=2,5,IF(DC151=3,3,IF(DC151=4,3,IF(DC151=5,2,IF(DC151=6,1,IF(DC151&gt;6,"iNVÁLIDO",0)))))))</f>
        <v>2</v>
      </c>
      <c r="EN151" s="7">
        <f>IF(DD151&gt;6,"Inválido",DD151)</f>
        <v>2</v>
      </c>
      <c r="EO151">
        <f>IF(DE151&gt;6,"Inválido",DE151)</f>
        <v>1</v>
      </c>
      <c r="EP151">
        <f>IF(DF151=1,6,IF(DF151=2,5,IF(DF151=3,3,IF(DF151=4,3,IF(DF151=5,2,IF(DF151=6,1,IF(DF151&gt;6,"iNVÁLIDO",0)))))))</f>
        <v>3</v>
      </c>
      <c r="EQ151" s="7">
        <f>IF(DG151&gt;6,"Inválido",DG151)</f>
        <v>1</v>
      </c>
      <c r="ER151">
        <f>IF(DH151&gt;5,"Inválido",DH151)</f>
        <v>5</v>
      </c>
      <c r="ES151">
        <f>IF(DI151&gt;5,"Inválido",DI151)</f>
        <v>5</v>
      </c>
      <c r="ET151">
        <f>IF(DJ151=1,5,IF(DJ151=2,4,IF(DJ151=3,3,IF(DJ151=4,2,IF(DJ151=5,1,IF(DJ151&gt;5,"Inválido",0))))))</f>
        <v>4</v>
      </c>
      <c r="EU151">
        <f>IF(DK151&gt;5,"Inválido",DK151)</f>
        <v>5</v>
      </c>
      <c r="EV151">
        <f>IF(DL151=1,5,IF(DL151=2,4,IF(DL151=3,3,IF(DL151=4,2,IF(DL151=5,1,IF(DL151&gt;5,"Inválido",0))))))</f>
        <v>5</v>
      </c>
      <c r="EW151" s="7">
        <f>SUM(DO151,DP151,DQ151,DR151,DS151,DT151,DU151,DV151,DW151,DX151)</f>
        <v>30</v>
      </c>
      <c r="EX151" s="7">
        <f>(EW151-10)/20*100</f>
        <v>100</v>
      </c>
      <c r="EY151">
        <f>SUM(DY151,DZ151,EA151,EB151)</f>
        <v>4</v>
      </c>
      <c r="EZ151">
        <f>(_2022___Atividade_física__sintomas_de_ansiedade_e_depressão_e_qualidade_de_vida_e[[#This Row],[Aspecto físico]]-4)/4*100</f>
        <v>0</v>
      </c>
      <c r="FA151">
        <f>SUM(EG151,EH151)</f>
        <v>8.1999999999999993</v>
      </c>
      <c r="FB151">
        <f>(FA151-2)/10*100</f>
        <v>61.999999999999986</v>
      </c>
      <c r="FC151">
        <f>SUM(DM151,ES151,ET151,EU151,EV151)</f>
        <v>23.4</v>
      </c>
      <c r="FD151" s="7">
        <f>(FC151-5)/20*100</f>
        <v>92</v>
      </c>
      <c r="FE151">
        <f>SUM(EI151,EM151,EO151,EQ151)</f>
        <v>7</v>
      </c>
      <c r="FF151" s="7">
        <f>(FE151-4)/20*100</f>
        <v>15</v>
      </c>
      <c r="FG151">
        <f>SUM(EF151,ER151)</f>
        <v>9</v>
      </c>
      <c r="FH151">
        <f>(FG151-2)/8*100</f>
        <v>87.5</v>
      </c>
      <c r="FI151">
        <f>SUM(EC151,ED151,EE151)</f>
        <v>3</v>
      </c>
      <c r="FJ151" s="7">
        <f>(FI151-3)/3*100</f>
        <v>0</v>
      </c>
      <c r="FK151">
        <f>SUM(EJ151,EK151,EL151,EN151,EP151)</f>
        <v>13</v>
      </c>
      <c r="FL151">
        <f>(FK151-5)/25*100</f>
        <v>32</v>
      </c>
      <c r="FM151">
        <f t="shared" si="6"/>
        <v>3</v>
      </c>
      <c r="FN151" s="7">
        <f t="shared" si="7"/>
        <v>63.5</v>
      </c>
      <c r="FO151" s="7">
        <f t="shared" si="8"/>
        <v>33.625</v>
      </c>
    </row>
    <row r="152" spans="1:171" ht="15" thickBot="1" x14ac:dyDescent="0.35">
      <c r="A152" t="s">
        <v>310</v>
      </c>
      <c r="B152" t="s">
        <v>311</v>
      </c>
      <c r="C152" t="s">
        <v>68</v>
      </c>
      <c r="D152" s="5">
        <v>33182</v>
      </c>
      <c r="E152" s="5">
        <v>44682</v>
      </c>
      <c r="F152" s="1">
        <f>DATEDIF(D151,E151,"Y")</f>
        <v>49</v>
      </c>
      <c r="G152">
        <v>2</v>
      </c>
      <c r="H152">
        <v>1</v>
      </c>
      <c r="I152" t="s">
        <v>312</v>
      </c>
      <c r="J152">
        <v>9</v>
      </c>
      <c r="K152">
        <v>2</v>
      </c>
      <c r="L152" t="s">
        <v>313</v>
      </c>
      <c r="M152" s="1">
        <v>2</v>
      </c>
      <c r="N152">
        <v>1</v>
      </c>
      <c r="O152">
        <v>1</v>
      </c>
      <c r="P152">
        <v>1</v>
      </c>
      <c r="Q152" s="16">
        <v>2</v>
      </c>
      <c r="R152">
        <v>2</v>
      </c>
      <c r="S152">
        <v>1</v>
      </c>
      <c r="T152">
        <v>2</v>
      </c>
      <c r="U152" t="s">
        <v>86</v>
      </c>
      <c r="V152">
        <v>6</v>
      </c>
      <c r="W152">
        <v>60</v>
      </c>
      <c r="X15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152">
        <v>6</v>
      </c>
      <c r="Z152">
        <v>60</v>
      </c>
      <c r="AA15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360</v>
      </c>
      <c r="AB152">
        <v>3</v>
      </c>
      <c r="AC152">
        <v>60</v>
      </c>
      <c r="AD15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152">
        <v>8</v>
      </c>
      <c r="AF152">
        <v>5</v>
      </c>
      <c r="AG152" s="1">
        <f>AVERAGE(_2022___Atividade_física__sintomas_de_ansiedade_e_depressão_e_qualidade_de_vida_e[[#This Row],[a.	Quantas horas no total você gasta sentado durante um dia de semana? ]:[b.	Quantas horas no total você gasta sentado durante um dia de fim de semana?]])</f>
        <v>6.5</v>
      </c>
      <c r="AH152" s="1">
        <f>_2022___Atividade_física__sintomas_de_ansiedade_e_depressão_e_qualidade_de_vida_e[[#This Row],[AFV por semana]]+_2022___Atividade_física__sintomas_de_ansiedade_e_depressão_e_qualidade_de_vida_e[[#This Row],[Média AFM na semana]]</f>
        <v>540</v>
      </c>
      <c r="AI152">
        <v>1</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152">
        <v>0</v>
      </c>
      <c r="BF152">
        <v>0</v>
      </c>
      <c r="BG152">
        <v>0</v>
      </c>
      <c r="BH152">
        <v>0</v>
      </c>
      <c r="BI152">
        <v>0</v>
      </c>
      <c r="BJ152">
        <v>0</v>
      </c>
      <c r="BK152">
        <v>0</v>
      </c>
      <c r="BL152">
        <v>0</v>
      </c>
      <c r="BM152">
        <v>0</v>
      </c>
      <c r="BN152">
        <v>0</v>
      </c>
      <c r="BO152">
        <v>0</v>
      </c>
      <c r="BP152">
        <v>0</v>
      </c>
      <c r="BQ152">
        <v>0</v>
      </c>
      <c r="BR152">
        <v>0</v>
      </c>
      <c r="BS152">
        <v>0</v>
      </c>
      <c r="BT152">
        <v>1</v>
      </c>
      <c r="BU152">
        <v>0</v>
      </c>
      <c r="BV152">
        <v>0</v>
      </c>
      <c r="BW152">
        <v>0</v>
      </c>
      <c r="BX152">
        <v>1</v>
      </c>
      <c r="BY152">
        <v>0</v>
      </c>
      <c r="BZ152">
        <v>0</v>
      </c>
      <c r="CA152">
        <v>0</v>
      </c>
      <c r="CB152" s="1">
        <f>SUM(BE152:BV152,_2022___Atividade_física__sintomas_de_ansiedade_e_depressão_e_qualidade_de_vida_e[[#This Row],[18 considerar essa]:[_20]])</f>
        <v>1</v>
      </c>
      <c r="CC152">
        <v>3</v>
      </c>
      <c r="CD152">
        <v>1</v>
      </c>
      <c r="CE152">
        <v>3</v>
      </c>
      <c r="CF152">
        <v>3</v>
      </c>
      <c r="CG152">
        <v>3</v>
      </c>
      <c r="CH152">
        <v>3</v>
      </c>
      <c r="CI152">
        <v>3</v>
      </c>
      <c r="CJ152">
        <v>3</v>
      </c>
      <c r="CK152">
        <v>3</v>
      </c>
      <c r="CL152">
        <v>3</v>
      </c>
      <c r="CM152">
        <v>3</v>
      </c>
      <c r="CN152">
        <v>3</v>
      </c>
      <c r="CO152">
        <v>2</v>
      </c>
      <c r="CP152">
        <v>2</v>
      </c>
      <c r="CQ152">
        <v>2</v>
      </c>
      <c r="CR152">
        <v>2</v>
      </c>
      <c r="CS152">
        <v>2</v>
      </c>
      <c r="CT152">
        <v>2</v>
      </c>
      <c r="CU152">
        <v>2</v>
      </c>
      <c r="CV152">
        <v>1</v>
      </c>
      <c r="CW152">
        <v>2</v>
      </c>
      <c r="CX152">
        <v>1</v>
      </c>
      <c r="CY152">
        <v>2</v>
      </c>
      <c r="CZ152">
        <v>5</v>
      </c>
      <c r="DA152">
        <v>6</v>
      </c>
      <c r="DB152">
        <v>2</v>
      </c>
      <c r="DC152">
        <v>3</v>
      </c>
      <c r="DD152">
        <v>6</v>
      </c>
      <c r="DE152">
        <v>6</v>
      </c>
      <c r="DF152">
        <v>2</v>
      </c>
      <c r="DG152">
        <v>6</v>
      </c>
      <c r="DH152">
        <v>4</v>
      </c>
      <c r="DI152">
        <v>5</v>
      </c>
      <c r="DJ152">
        <v>1</v>
      </c>
      <c r="DK152">
        <v>5</v>
      </c>
      <c r="DL152">
        <v>2</v>
      </c>
      <c r="DM152">
        <f>IF(CC152=1,5,IF(CC152=2,4.4,IF(CC152=3,3.4,IF(CC152=4,2,IF(CC152=5,1,IF(CC152&gt;5,"Inválido",0))))))</f>
        <v>3.4</v>
      </c>
      <c r="DN152">
        <f>IF(CD152&gt;5,"Inválido",CD152)</f>
        <v>1</v>
      </c>
      <c r="DO152" s="7">
        <f>IF(CE152&gt;3,"Inválido",CE152)</f>
        <v>3</v>
      </c>
      <c r="DP152" s="7">
        <f>IF(CF152&gt;3,"Inválido",CF152)</f>
        <v>3</v>
      </c>
      <c r="DQ152" s="6">
        <f>IF(CG152&gt;3,"Inválido",CG152)</f>
        <v>3</v>
      </c>
      <c r="DR152" s="6">
        <f>IF(CH152&gt;3,"Inválido",CH152)</f>
        <v>3</v>
      </c>
      <c r="DS152" s="6">
        <f>IF(CI152&gt;3,"Inválido",CI152)</f>
        <v>3</v>
      </c>
      <c r="DT152" s="6">
        <f>IF(CJ152&gt;3,"Inválido",CJ152)</f>
        <v>3</v>
      </c>
      <c r="DU152" s="6">
        <f>IF(CK152&gt;3,"Inválido",CK152)</f>
        <v>3</v>
      </c>
      <c r="DV152" s="6">
        <f>IF(CL152&gt;3,"Inválido",CL152)</f>
        <v>3</v>
      </c>
      <c r="DW152" s="6">
        <f>IF(CM152&gt;3,"Inválido",CM152)</f>
        <v>3</v>
      </c>
      <c r="DX152" s="6">
        <f>IF(CN152&gt;3,"Inválido",CN152)</f>
        <v>3</v>
      </c>
      <c r="DY152" s="8">
        <f>IF(CO152&gt;5, "INVALIDO",CO152)</f>
        <v>2</v>
      </c>
      <c r="DZ152" s="8">
        <f>IF(CP152&gt;5, "INVALIDO",CP152)</f>
        <v>2</v>
      </c>
      <c r="EA152" s="8">
        <f>IF(CQ152&gt;5, "INVALIDO",CQ152)</f>
        <v>2</v>
      </c>
      <c r="EB152" s="8">
        <f>IF(CR152&gt;5, "INVALIDO",CR152)</f>
        <v>2</v>
      </c>
      <c r="EC152" s="7">
        <f>IF(CR152&gt;5, "INVALIDO",CR152)</f>
        <v>2</v>
      </c>
      <c r="ED15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5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2">
        <f>IF(CC152=1,5,IF(CC152=2,4,IF(CC152=3,3,IF(CC152=4,2,IF(CC152=5,1,IF(CC152&gt;5,"Inválido",0))))))</f>
        <v>3</v>
      </c>
      <c r="EG152">
        <f>IF(CW152=1,6,IF(CW152=2,5.4,IF(CW152=3,4.2,IF(CW152=4,3.1,IF(CW152=5,2.2,IF(CW152=6,1,IF(CW152&gt;6,"Inválido",0)))))))</f>
        <v>5.4</v>
      </c>
      <c r="EH152">
        <f>IF(AND(CX152=1,CW152=1),6,IF(AND(CX152=1,CW152&lt;7),5,IF(AND(CX152&gt;1,CW152=1),"Inválido",IF(AND(CX152=2,CW152&lt;7),4,IF(AND(CX152=3,CW152&lt;7),3,IF(AND(CX152=4,CW152&lt;7),2,IF(AND(CX152=5,CW152&lt;7),1,0)))))))</f>
        <v>5</v>
      </c>
      <c r="EI152">
        <f>IF(CV152=1,6,IF(CV152=2,5,IF(CV152=3,3,IF(CV152=4,3,IF(CV152=5,2,IF(CV152=6,1,IF(CV152&gt;6,"iNVÁLIDO",0)))))))</f>
        <v>6</v>
      </c>
      <c r="EJ152" s="7">
        <f>IF(CZ152&gt;6,"Inválido",CZ152)</f>
        <v>5</v>
      </c>
      <c r="EK152" s="7">
        <f>IF(DA152&gt;6,"Inválido",DA152)</f>
        <v>6</v>
      </c>
      <c r="EL152">
        <f>IF(DB152=1,6,IF(DB152=2,5,IF(DB152=3,3,IF(DB152=4,3,IF(DB152=5,2,IF(DB152=6,1,IF(DB152&gt;6,"iNVÁLIDO",0)))))))</f>
        <v>5</v>
      </c>
      <c r="EM152">
        <f>IF(DC152=1,6,IF(DC152=2,5,IF(DC152=3,3,IF(DC152=4,3,IF(DC152=5,2,IF(DC152=6,1,IF(DC152&gt;6,"iNVÁLIDO",0)))))))</f>
        <v>3</v>
      </c>
      <c r="EN152" s="7">
        <f>IF(DD152&gt;6,"Inválido",DD152)</f>
        <v>6</v>
      </c>
      <c r="EO152">
        <f>IF(DE152&gt;6,"Inválido",DE152)</f>
        <v>6</v>
      </c>
      <c r="EP152">
        <f>IF(DF152=1,6,IF(DF152=2,5,IF(DF152=3,3,IF(DF152=4,3,IF(DF152=5,2,IF(DF152=6,1,IF(DF152&gt;6,"iNVÁLIDO",0)))))))</f>
        <v>5</v>
      </c>
      <c r="EQ152" s="7">
        <f>IF(DG152&gt;6,"Inválido",DG152)</f>
        <v>6</v>
      </c>
      <c r="ER152">
        <f>IF(DH152&gt;5,"Inválido",DH152)</f>
        <v>4</v>
      </c>
      <c r="ES152">
        <f>IF(DI152&gt;5,"Inválido",DI152)</f>
        <v>5</v>
      </c>
      <c r="ET152">
        <f>IF(DJ152=1,5,IF(DJ152=2,4,IF(DJ152=3,3,IF(DJ152=4,2,IF(DJ152=5,1,IF(DJ152&gt;5,"Inválido",0))))))</f>
        <v>5</v>
      </c>
      <c r="EU152">
        <f>IF(DK152&gt;5,"Inválido",DK152)</f>
        <v>5</v>
      </c>
      <c r="EV152">
        <f>IF(DL152=1,5,IF(DL152=2,4,IF(DL152=3,3,IF(DL152=4,2,IF(DL152=5,1,IF(DL152&gt;5,"Inválido",0))))))</f>
        <v>4</v>
      </c>
      <c r="EW152" s="7">
        <f>SUM(DO152,DP152,DQ152,DR152,DS152,DT152,DU152,DV152,DW152,DX152)</f>
        <v>30</v>
      </c>
      <c r="EX152" s="7">
        <f>(EW152-10)/20*100</f>
        <v>100</v>
      </c>
      <c r="EY152">
        <f>SUM(DY152,DZ152,EA152,EB152)</f>
        <v>8</v>
      </c>
      <c r="EZ152">
        <f>(_2022___Atividade_física__sintomas_de_ansiedade_e_depressão_e_qualidade_de_vida_e[[#This Row],[Aspecto físico]]-4)/4*100</f>
        <v>100</v>
      </c>
      <c r="FA152">
        <f>SUM(EG152,EH152)</f>
        <v>10.4</v>
      </c>
      <c r="FB152">
        <f>(FA152-2)/10*100</f>
        <v>84.000000000000014</v>
      </c>
      <c r="FC152">
        <f>SUM(DM152,ES152,ET152,EU152,EV152)</f>
        <v>22.4</v>
      </c>
      <c r="FD152" s="7">
        <f>(FC152-5)/20*100</f>
        <v>86.999999999999986</v>
      </c>
      <c r="FE152">
        <f>SUM(EI152,EM152,EO152,EQ152)</f>
        <v>21</v>
      </c>
      <c r="FF152" s="7">
        <f>(FE152-4)/20*100</f>
        <v>85</v>
      </c>
      <c r="FG152">
        <f>SUM(EF152,ER152)</f>
        <v>7</v>
      </c>
      <c r="FH152">
        <f>(FG152-2)/8*100</f>
        <v>62.5</v>
      </c>
      <c r="FI152">
        <f>SUM(EC152,ED152,EE152)</f>
        <v>6</v>
      </c>
      <c r="FJ152" s="7">
        <f>(FI152-3)/3*100</f>
        <v>100</v>
      </c>
      <c r="FK152">
        <f>SUM(EJ152,EK152,EL152,EN152,EP152)</f>
        <v>27</v>
      </c>
      <c r="FL152">
        <f>(FK152-5)/25*100</f>
        <v>88</v>
      </c>
      <c r="FM152">
        <f t="shared" si="6"/>
        <v>1</v>
      </c>
      <c r="FN152" s="7">
        <f t="shared" si="7"/>
        <v>92.75</v>
      </c>
      <c r="FO152" s="7">
        <f t="shared" si="8"/>
        <v>83.875</v>
      </c>
    </row>
    <row r="153" spans="1:171" ht="15" thickBot="1" x14ac:dyDescent="0.35">
      <c r="A153" t="s">
        <v>314</v>
      </c>
      <c r="B153" t="s">
        <v>315</v>
      </c>
      <c r="C153" t="s">
        <v>68</v>
      </c>
      <c r="D153" s="5">
        <v>37759</v>
      </c>
      <c r="E153" s="5">
        <v>44682</v>
      </c>
      <c r="F153" s="1">
        <f>DATEDIF(D152,E152,"Y")</f>
        <v>31</v>
      </c>
      <c r="G153">
        <v>2</v>
      </c>
      <c r="H153">
        <v>2</v>
      </c>
      <c r="I153" t="s">
        <v>247</v>
      </c>
      <c r="J153">
        <v>2</v>
      </c>
      <c r="K153">
        <v>2</v>
      </c>
      <c r="L153" t="s">
        <v>316</v>
      </c>
      <c r="M153" s="1">
        <v>2</v>
      </c>
      <c r="N153">
        <v>1</v>
      </c>
      <c r="O153">
        <v>1</v>
      </c>
      <c r="P153">
        <v>1</v>
      </c>
      <c r="Q153" s="16">
        <v>2</v>
      </c>
      <c r="R153">
        <v>2</v>
      </c>
      <c r="S153">
        <v>1</v>
      </c>
      <c r="T153">
        <v>2</v>
      </c>
      <c r="U153" t="s">
        <v>86</v>
      </c>
      <c r="V153">
        <v>0</v>
      </c>
      <c r="W153">
        <v>0</v>
      </c>
      <c r="X15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53">
        <v>1</v>
      </c>
      <c r="Z153">
        <v>15</v>
      </c>
      <c r="AA15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153">
        <v>0</v>
      </c>
      <c r="AC153">
        <v>0</v>
      </c>
      <c r="AD15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3">
        <v>20</v>
      </c>
      <c r="AF153">
        <v>3</v>
      </c>
      <c r="AG153" s="1">
        <f>AVERAGE(_2022___Atividade_física__sintomas_de_ansiedade_e_depressão_e_qualidade_de_vida_e[[#This Row],[a.	Quantas horas no total você gasta sentado durante um dia de semana? ]:[b.	Quantas horas no total você gasta sentado durante um dia de fim de semana?]])</f>
        <v>11.5</v>
      </c>
      <c r="AH153" s="1">
        <f>_2022___Atividade_física__sintomas_de_ansiedade_e_depressão_e_qualidade_de_vida_e[[#This Row],[AFV por semana]]+_2022___Atividade_física__sintomas_de_ansiedade_e_depressão_e_qualidade_de_vida_e[[#This Row],[Média AFM na semana]]</f>
        <v>15</v>
      </c>
      <c r="AI153">
        <v>0</v>
      </c>
      <c r="AJ153">
        <v>0</v>
      </c>
      <c r="AK153">
        <v>2</v>
      </c>
      <c r="AL153">
        <v>0</v>
      </c>
      <c r="AM153">
        <v>0</v>
      </c>
      <c r="AN153">
        <v>0</v>
      </c>
      <c r="AO153">
        <v>0</v>
      </c>
      <c r="AP153">
        <v>0</v>
      </c>
      <c r="AQ153">
        <v>0</v>
      </c>
      <c r="AR153">
        <v>0</v>
      </c>
      <c r="AS153">
        <v>0</v>
      </c>
      <c r="AT153">
        <v>0</v>
      </c>
      <c r="AU153">
        <v>0</v>
      </c>
      <c r="AV153">
        <v>2</v>
      </c>
      <c r="AW153">
        <v>0</v>
      </c>
      <c r="AX153">
        <v>0</v>
      </c>
      <c r="AY153">
        <v>0</v>
      </c>
      <c r="AZ153">
        <v>2</v>
      </c>
      <c r="BA153">
        <v>0</v>
      </c>
      <c r="BB153">
        <v>0</v>
      </c>
      <c r="BC153">
        <v>0</v>
      </c>
      <c r="BD15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153">
        <v>1</v>
      </c>
      <c r="BF153">
        <v>1</v>
      </c>
      <c r="BG153">
        <v>1</v>
      </c>
      <c r="BH153">
        <v>1</v>
      </c>
      <c r="BI153">
        <v>1</v>
      </c>
      <c r="BJ153">
        <v>0</v>
      </c>
      <c r="BK153">
        <v>3</v>
      </c>
      <c r="BL153">
        <v>1</v>
      </c>
      <c r="BM153">
        <v>2</v>
      </c>
      <c r="BN153">
        <v>0</v>
      </c>
      <c r="BO153">
        <v>2</v>
      </c>
      <c r="BP153">
        <v>0</v>
      </c>
      <c r="BQ153">
        <v>1</v>
      </c>
      <c r="BR153">
        <v>2</v>
      </c>
      <c r="BS153">
        <v>1</v>
      </c>
      <c r="BT153">
        <v>0</v>
      </c>
      <c r="BU153">
        <v>1</v>
      </c>
      <c r="BV153">
        <v>0</v>
      </c>
      <c r="BW153">
        <v>0</v>
      </c>
      <c r="BX153">
        <v>2</v>
      </c>
      <c r="BY153">
        <f>_2022___Atividade_física__sintomas_de_ansiedade_e_depressão_e_qualidade_de_vida_e[[#This Row],[_18]]</f>
        <v>0</v>
      </c>
      <c r="BZ153">
        <v>0</v>
      </c>
      <c r="CA153">
        <v>0</v>
      </c>
      <c r="CB153" s="1">
        <f>SUM(BE153:BV153,_2022___Atividade_física__sintomas_de_ansiedade_e_depressão_e_qualidade_de_vida_e[[#This Row],[18 considerar essa]:[_20]])</f>
        <v>18</v>
      </c>
      <c r="CC153">
        <v>4</v>
      </c>
      <c r="CD153">
        <v>3</v>
      </c>
      <c r="CE153">
        <v>1</v>
      </c>
      <c r="CF153">
        <v>3</v>
      </c>
      <c r="CG153">
        <v>1</v>
      </c>
      <c r="CH153">
        <v>3</v>
      </c>
      <c r="CI153">
        <v>3</v>
      </c>
      <c r="CJ153">
        <v>3</v>
      </c>
      <c r="CK153">
        <v>3</v>
      </c>
      <c r="CL153">
        <v>3</v>
      </c>
      <c r="CM153">
        <v>3</v>
      </c>
      <c r="CN153">
        <v>3</v>
      </c>
      <c r="CO153">
        <v>2</v>
      </c>
      <c r="CP153">
        <v>1</v>
      </c>
      <c r="CQ153">
        <v>2</v>
      </c>
      <c r="CR153">
        <v>2</v>
      </c>
      <c r="CS153">
        <v>2</v>
      </c>
      <c r="CT153">
        <v>1</v>
      </c>
      <c r="CU153">
        <v>2</v>
      </c>
      <c r="CV153">
        <v>4</v>
      </c>
      <c r="CW153">
        <v>1</v>
      </c>
      <c r="CX153">
        <v>1</v>
      </c>
      <c r="CY153">
        <v>5</v>
      </c>
      <c r="CZ153">
        <v>1</v>
      </c>
      <c r="DA153">
        <v>5</v>
      </c>
      <c r="DB153">
        <v>5</v>
      </c>
      <c r="DC153">
        <v>1</v>
      </c>
      <c r="DD153">
        <v>1</v>
      </c>
      <c r="DE153">
        <v>1</v>
      </c>
      <c r="DF153">
        <v>5</v>
      </c>
      <c r="DG153">
        <v>5</v>
      </c>
      <c r="DH153">
        <v>1</v>
      </c>
      <c r="DI153">
        <v>5</v>
      </c>
      <c r="DJ153">
        <v>5</v>
      </c>
      <c r="DK153">
        <v>5</v>
      </c>
      <c r="DL153">
        <v>5</v>
      </c>
      <c r="DM153">
        <f>IF(CC153=1,5,IF(CC153=2,4.4,IF(CC153=3,3.4,IF(CC153=4,2,IF(CC153=5,1,IF(CC153&gt;5,"Inválido",0))))))</f>
        <v>2</v>
      </c>
      <c r="DN153">
        <f>IF(CD153&gt;5,"Inválido",CD153)</f>
        <v>3</v>
      </c>
      <c r="DO153" s="7">
        <f>IF(CE153&gt;3,"Inválido",CE153)</f>
        <v>1</v>
      </c>
      <c r="DP153" s="7">
        <f>IF(CF153&gt;3,"Inválido",CF153)</f>
        <v>3</v>
      </c>
      <c r="DQ153" s="6">
        <f>IF(CG153&gt;3,"Inválido",CG153)</f>
        <v>1</v>
      </c>
      <c r="DR153" s="6">
        <f>IF(CH153&gt;3,"Inválido",CH153)</f>
        <v>3</v>
      </c>
      <c r="DS153" s="6">
        <f>IF(CI153&gt;3,"Inválido",CI153)</f>
        <v>3</v>
      </c>
      <c r="DT153" s="6">
        <f>IF(CJ153&gt;3,"Inválido",CJ153)</f>
        <v>3</v>
      </c>
      <c r="DU153" s="6">
        <f>IF(CK153&gt;3,"Inválido",CK153)</f>
        <v>3</v>
      </c>
      <c r="DV153" s="6">
        <f>IF(CL153&gt;3,"Inválido",CL153)</f>
        <v>3</v>
      </c>
      <c r="DW153" s="6">
        <f>IF(CM153&gt;3,"Inválido",CM153)</f>
        <v>3</v>
      </c>
      <c r="DX153" s="6">
        <f>IF(CN153&gt;3,"Inválido",CN153)</f>
        <v>3</v>
      </c>
      <c r="DY153" s="8">
        <f>IF(CO153&gt;5, "INVALIDO",CO153)</f>
        <v>2</v>
      </c>
      <c r="DZ153" s="8">
        <f>IF(CP153&gt;5, "INVALIDO",CP153)</f>
        <v>1</v>
      </c>
      <c r="EA153" s="8">
        <f>IF(CQ153&gt;5, "INVALIDO",CQ153)</f>
        <v>2</v>
      </c>
      <c r="EB153" s="8">
        <f>IF(CR153&gt;5, "INVALIDO",CR153)</f>
        <v>2</v>
      </c>
      <c r="EC153" s="7">
        <f>IF(CR153&gt;5, "INVALIDO",CR153)</f>
        <v>2</v>
      </c>
      <c r="ED15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3">
        <f>IF(CC153=1,5,IF(CC153=2,4,IF(CC153=3,3,IF(CC153=4,2,IF(CC153=5,1,IF(CC153&gt;5,"Inválido",0))))))</f>
        <v>2</v>
      </c>
      <c r="EG153">
        <f>IF(CW153=1,6,IF(CW153=2,5.4,IF(CW153=3,4.2,IF(CW153=4,3.1,IF(CW153=5,2.2,IF(CW153=6,1,IF(CW153&gt;6,"Inválido",0)))))))</f>
        <v>6</v>
      </c>
      <c r="EH153">
        <f>IF(AND(CX153=1,CW153=1),6,IF(AND(CX153=1,CW153&lt;7),5,IF(AND(CX153&gt;1,CW153=1),"Inválido",IF(AND(CX153=2,CW153&lt;7),4,IF(AND(CX153=3,CW153&lt;7),3,IF(AND(CX153=4,CW153&lt;7),2,IF(AND(CX153=5,CW153&lt;7),1,0)))))))</f>
        <v>6</v>
      </c>
      <c r="EI153">
        <f>IF(CV153=1,6,IF(CV153=2,5,IF(CV153=3,3,IF(CV153=4,3,IF(CV153=5,2,IF(CV153=6,1,IF(CV153&gt;6,"iNVÁLIDO",0)))))))</f>
        <v>3</v>
      </c>
      <c r="EJ153" s="7">
        <f>IF(CZ153&gt;6,"Inválido",CZ153)</f>
        <v>1</v>
      </c>
      <c r="EK153" s="7">
        <f>IF(DA153&gt;6,"Inválido",DA153)</f>
        <v>5</v>
      </c>
      <c r="EL153">
        <f>IF(DB153=1,6,IF(DB153=2,5,IF(DB153=3,3,IF(DB153=4,3,IF(DB153=5,2,IF(DB153=6,1,IF(DB153&gt;6,"iNVÁLIDO",0)))))))</f>
        <v>2</v>
      </c>
      <c r="EM153">
        <f>IF(DC153=1,6,IF(DC153=2,5,IF(DC153=3,3,IF(DC153=4,3,IF(DC153=5,2,IF(DC153=6,1,IF(DC153&gt;6,"iNVÁLIDO",0)))))))</f>
        <v>6</v>
      </c>
      <c r="EN153" s="7">
        <f>IF(DD153&gt;6,"Inválido",DD153)</f>
        <v>1</v>
      </c>
      <c r="EO153">
        <f>IF(DE153&gt;6,"Inválido",DE153)</f>
        <v>1</v>
      </c>
      <c r="EP153">
        <f>IF(DF153=1,6,IF(DF153=2,5,IF(DF153=3,3,IF(DF153=4,3,IF(DF153=5,2,IF(DF153=6,1,IF(DF153&gt;6,"iNVÁLIDO",0)))))))</f>
        <v>2</v>
      </c>
      <c r="EQ153" s="7">
        <f>IF(DG153&gt;6,"Inválido",DG153)</f>
        <v>5</v>
      </c>
      <c r="ER153">
        <f>IF(DH153&gt;5,"Inválido",DH153)</f>
        <v>1</v>
      </c>
      <c r="ES153">
        <f>IF(DI153&gt;5,"Inválido",DI153)</f>
        <v>5</v>
      </c>
      <c r="ET153">
        <f>IF(DJ153=1,5,IF(DJ153=2,4,IF(DJ153=3,3,IF(DJ153=4,2,IF(DJ153=5,1,IF(DJ153&gt;5,"Inválido",0))))))</f>
        <v>1</v>
      </c>
      <c r="EU153">
        <f>IF(DK153&gt;5,"Inválido",DK153)</f>
        <v>5</v>
      </c>
      <c r="EV153">
        <f>IF(DL153=1,5,IF(DL153=2,4,IF(DL153=3,3,IF(DL153=4,2,IF(DL153=5,1,IF(DL153&gt;5,"Inválido",0))))))</f>
        <v>1</v>
      </c>
      <c r="EW153" s="7">
        <f>SUM(DO153,DP153,DQ153,DR153,DS153,DT153,DU153,DV153,DW153,DX153)</f>
        <v>26</v>
      </c>
      <c r="EX153" s="7">
        <f>(EW153-10)/20*100</f>
        <v>80</v>
      </c>
      <c r="EY153">
        <f>SUM(DY153,DZ153,EA153,EB153)</f>
        <v>7</v>
      </c>
      <c r="EZ153">
        <f>(_2022___Atividade_física__sintomas_de_ansiedade_e_depressão_e_qualidade_de_vida_e[[#This Row],[Aspecto físico]]-4)/4*100</f>
        <v>75</v>
      </c>
      <c r="FA153">
        <f>SUM(EG153,EH153)</f>
        <v>12</v>
      </c>
      <c r="FB153">
        <f>(FA153-2)/10*100</f>
        <v>100</v>
      </c>
      <c r="FC153">
        <f>SUM(DM153,ES153,ET153,EU153,EV153)</f>
        <v>14</v>
      </c>
      <c r="FD153" s="7">
        <f>(FC153-5)/20*100</f>
        <v>45</v>
      </c>
      <c r="FE153">
        <f>SUM(EI153,EM153,EO153,EQ153)</f>
        <v>15</v>
      </c>
      <c r="FF153" s="7">
        <f>(FE153-4)/20*100</f>
        <v>55.000000000000007</v>
      </c>
      <c r="FG153">
        <f>SUM(EF153,ER153)</f>
        <v>3</v>
      </c>
      <c r="FH153">
        <f>(FG153-2)/8*100</f>
        <v>12.5</v>
      </c>
      <c r="FI153">
        <f>SUM(EC153,ED153,EE153)</f>
        <v>5</v>
      </c>
      <c r="FJ153" s="7">
        <f>(FI153-3)/3*100</f>
        <v>66.666666666666657</v>
      </c>
      <c r="FK153">
        <f>SUM(EJ153,EK153,EL153,EN153,EP153)</f>
        <v>11</v>
      </c>
      <c r="FL153">
        <f>(FK153-5)/25*100</f>
        <v>24</v>
      </c>
      <c r="FM153">
        <f t="shared" si="6"/>
        <v>3</v>
      </c>
      <c r="FN153" s="7">
        <f t="shared" si="7"/>
        <v>75</v>
      </c>
      <c r="FO153" s="7">
        <f t="shared" si="8"/>
        <v>39.541666666666664</v>
      </c>
    </row>
    <row r="154" spans="1:171" ht="15" thickBot="1" x14ac:dyDescent="0.35">
      <c r="A154" t="s">
        <v>317</v>
      </c>
      <c r="B154" t="s">
        <v>318</v>
      </c>
      <c r="C154" t="s">
        <v>68</v>
      </c>
      <c r="D154" s="5">
        <v>34366</v>
      </c>
      <c r="E154" s="5">
        <v>44682</v>
      </c>
      <c r="F154" s="1">
        <f>DATEDIF(D153,E153,"Y")</f>
        <v>18</v>
      </c>
      <c r="G154">
        <v>1</v>
      </c>
      <c r="H154">
        <v>4</v>
      </c>
      <c r="I154" t="s">
        <v>200</v>
      </c>
      <c r="J154">
        <v>1</v>
      </c>
      <c r="K154">
        <v>3</v>
      </c>
      <c r="L154" t="s">
        <v>319</v>
      </c>
      <c r="M154" s="1">
        <v>2</v>
      </c>
      <c r="N154">
        <v>2</v>
      </c>
      <c r="O154">
        <v>3</v>
      </c>
      <c r="P154">
        <v>1</v>
      </c>
      <c r="Q154" s="16">
        <v>2</v>
      </c>
      <c r="R154">
        <v>1</v>
      </c>
      <c r="S154">
        <v>1</v>
      </c>
      <c r="T154">
        <v>2</v>
      </c>
      <c r="U154" t="s">
        <v>86</v>
      </c>
      <c r="V154">
        <v>5</v>
      </c>
      <c r="W154">
        <v>39</v>
      </c>
      <c r="X15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154">
        <v>2</v>
      </c>
      <c r="Z154">
        <v>60</v>
      </c>
      <c r="AA15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154">
        <v>1</v>
      </c>
      <c r="AC154">
        <v>60</v>
      </c>
      <c r="AD15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154">
        <v>15</v>
      </c>
      <c r="AF154">
        <v>12</v>
      </c>
      <c r="AG154" s="1">
        <f>AVERAGE(_2022___Atividade_física__sintomas_de_ansiedade_e_depressão_e_qualidade_de_vida_e[[#This Row],[a.	Quantas horas no total você gasta sentado durante um dia de semana? ]:[b.	Quantas horas no total você gasta sentado durante um dia de fim de semana?]])</f>
        <v>13.5</v>
      </c>
      <c r="AH154" s="1">
        <f>_2022___Atividade_física__sintomas_de_ansiedade_e_depressão_e_qualidade_de_vida_e[[#This Row],[AFV por semana]]+_2022___Atividade_física__sintomas_de_ansiedade_e_depressão_e_qualidade_de_vida_e[[#This Row],[Média AFM na semana]]</f>
        <v>180</v>
      </c>
      <c r="AI154">
        <v>0</v>
      </c>
      <c r="AJ154">
        <v>1</v>
      </c>
      <c r="AK154">
        <v>0</v>
      </c>
      <c r="AL154">
        <v>2</v>
      </c>
      <c r="AM154">
        <v>0</v>
      </c>
      <c r="AN154">
        <v>0</v>
      </c>
      <c r="AO154">
        <v>0</v>
      </c>
      <c r="AP154">
        <v>0</v>
      </c>
      <c r="AQ154">
        <v>0</v>
      </c>
      <c r="AR154">
        <v>2</v>
      </c>
      <c r="AS154">
        <v>0</v>
      </c>
      <c r="AT154">
        <v>1</v>
      </c>
      <c r="AU154">
        <v>0</v>
      </c>
      <c r="AV154">
        <v>0</v>
      </c>
      <c r="AW154">
        <v>0</v>
      </c>
      <c r="AX154">
        <v>1</v>
      </c>
      <c r="AY154">
        <v>0</v>
      </c>
      <c r="AZ154">
        <v>1</v>
      </c>
      <c r="BA154">
        <v>0</v>
      </c>
      <c r="BB154">
        <v>1</v>
      </c>
      <c r="BC154">
        <v>0</v>
      </c>
      <c r="BD15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154">
        <v>0</v>
      </c>
      <c r="BF154">
        <v>0</v>
      </c>
      <c r="BG154">
        <v>0</v>
      </c>
      <c r="BH154">
        <v>0</v>
      </c>
      <c r="BI154">
        <v>1</v>
      </c>
      <c r="BJ154">
        <v>0</v>
      </c>
      <c r="BK154">
        <v>0</v>
      </c>
      <c r="BL154">
        <v>2</v>
      </c>
      <c r="BM154">
        <v>0</v>
      </c>
      <c r="BN154">
        <v>0</v>
      </c>
      <c r="BO154">
        <v>3</v>
      </c>
      <c r="BP154">
        <v>1</v>
      </c>
      <c r="BQ154">
        <v>1</v>
      </c>
      <c r="BR154">
        <v>3</v>
      </c>
      <c r="BS154">
        <v>0</v>
      </c>
      <c r="BT154">
        <v>0</v>
      </c>
      <c r="BU154">
        <v>1</v>
      </c>
      <c r="BV154">
        <v>1</v>
      </c>
      <c r="BW154">
        <v>1</v>
      </c>
      <c r="BX154">
        <v>2</v>
      </c>
      <c r="BY154">
        <f>_2022___Atividade_física__sintomas_de_ansiedade_e_depressão_e_qualidade_de_vida_e[[#This Row],[_18]]</f>
        <v>1</v>
      </c>
      <c r="BZ154">
        <v>0</v>
      </c>
      <c r="CA154">
        <v>0</v>
      </c>
      <c r="CB154" s="1">
        <f>SUM(BE154:BV154,_2022___Atividade_física__sintomas_de_ansiedade_e_depressão_e_qualidade_de_vida_e[[#This Row],[18 considerar essa]:[_20]])</f>
        <v>14</v>
      </c>
      <c r="CC154">
        <v>3</v>
      </c>
      <c r="CD154">
        <v>3</v>
      </c>
      <c r="CE154">
        <v>2</v>
      </c>
      <c r="CF154">
        <v>2</v>
      </c>
      <c r="CG154">
        <v>3</v>
      </c>
      <c r="CH154">
        <v>2</v>
      </c>
      <c r="CI154">
        <v>2</v>
      </c>
      <c r="CJ154">
        <v>2</v>
      </c>
      <c r="CK154">
        <v>2</v>
      </c>
      <c r="CL154">
        <v>2</v>
      </c>
      <c r="CM154">
        <v>2</v>
      </c>
      <c r="CN154">
        <v>3</v>
      </c>
      <c r="CO154">
        <v>2</v>
      </c>
      <c r="CP154">
        <v>1</v>
      </c>
      <c r="CQ154">
        <v>2</v>
      </c>
      <c r="CR154">
        <v>1</v>
      </c>
      <c r="CS154">
        <v>2</v>
      </c>
      <c r="CT154">
        <v>1</v>
      </c>
      <c r="CU154">
        <v>2</v>
      </c>
      <c r="CV154">
        <v>2</v>
      </c>
      <c r="CW154">
        <v>2</v>
      </c>
      <c r="CX154">
        <v>2</v>
      </c>
      <c r="CY154">
        <v>2</v>
      </c>
      <c r="CZ154">
        <v>4</v>
      </c>
      <c r="DA154">
        <v>4</v>
      </c>
      <c r="DB154">
        <v>3</v>
      </c>
      <c r="DC154">
        <v>2</v>
      </c>
      <c r="DD154">
        <v>4</v>
      </c>
      <c r="DE154">
        <v>3</v>
      </c>
      <c r="DF154">
        <v>2</v>
      </c>
      <c r="DG154">
        <v>3</v>
      </c>
      <c r="DH154">
        <v>4</v>
      </c>
      <c r="DI154">
        <v>3</v>
      </c>
      <c r="DJ154">
        <v>2</v>
      </c>
      <c r="DK154">
        <v>3</v>
      </c>
      <c r="DL154">
        <v>2</v>
      </c>
      <c r="DM154">
        <f>IF(CC154=1,5,IF(CC154=2,4.4,IF(CC154=3,3.4,IF(CC154=4,2,IF(CC154=5,1,IF(CC154&gt;5,"Inválido",0))))))</f>
        <v>3.4</v>
      </c>
      <c r="DN154">
        <f>IF(CD154&gt;5,"Inválido",CD154)</f>
        <v>3</v>
      </c>
      <c r="DO154" s="7">
        <f>IF(CE154&gt;3,"Inválido",CE154)</f>
        <v>2</v>
      </c>
      <c r="DP154" s="7">
        <f>IF(CF154&gt;3,"Inválido",CF154)</f>
        <v>2</v>
      </c>
      <c r="DQ154" s="6">
        <f>IF(CG154&gt;3,"Inválido",CG154)</f>
        <v>3</v>
      </c>
      <c r="DR154" s="6">
        <f>IF(CH154&gt;3,"Inválido",CH154)</f>
        <v>2</v>
      </c>
      <c r="DS154" s="6">
        <f>IF(CI154&gt;3,"Inválido",CI154)</f>
        <v>2</v>
      </c>
      <c r="DT154" s="6">
        <f>IF(CJ154&gt;3,"Inválido",CJ154)</f>
        <v>2</v>
      </c>
      <c r="DU154" s="6">
        <f>IF(CK154&gt;3,"Inválido",CK154)</f>
        <v>2</v>
      </c>
      <c r="DV154" s="6">
        <f>IF(CL154&gt;3,"Inválido",CL154)</f>
        <v>2</v>
      </c>
      <c r="DW154" s="6">
        <f>IF(CM154&gt;3,"Inválido",CM154)</f>
        <v>2</v>
      </c>
      <c r="DX154" s="6">
        <f>IF(CN154&gt;3,"Inválido",CN154)</f>
        <v>3</v>
      </c>
      <c r="DY154" s="8">
        <f>IF(CO154&gt;5, "INVALIDO",CO154)</f>
        <v>2</v>
      </c>
      <c r="DZ154" s="8">
        <f>IF(CP154&gt;5, "INVALIDO",CP154)</f>
        <v>1</v>
      </c>
      <c r="EA154" s="8">
        <f>IF(CQ154&gt;5, "INVALIDO",CQ154)</f>
        <v>2</v>
      </c>
      <c r="EB154" s="8">
        <f>IF(CR154&gt;5, "INVALIDO",CR154)</f>
        <v>1</v>
      </c>
      <c r="EC154" s="7">
        <f>IF(CR154&gt;5, "INVALIDO",CR154)</f>
        <v>1</v>
      </c>
      <c r="ED15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4">
        <f>IF(CC154=1,5,IF(CC154=2,4,IF(CC154=3,3,IF(CC154=4,2,IF(CC154=5,1,IF(CC154&gt;5,"Inválido",0))))))</f>
        <v>3</v>
      </c>
      <c r="EG154">
        <f>IF(CW154=1,6,IF(CW154=2,5.4,IF(CW154=3,4.2,IF(CW154=4,3.1,IF(CW154=5,2.2,IF(CW154=6,1,IF(CW154&gt;6,"Inválido",0)))))))</f>
        <v>5.4</v>
      </c>
      <c r="EH154">
        <f>IF(AND(CX154=1,CW154=1),6,IF(AND(CX154=1,CW154&lt;7),5,IF(AND(CX154&gt;1,CW154=1),"Inválido",IF(AND(CX154=2,CW154&lt;7),4,IF(AND(CX154=3,CW154&lt;7),3,IF(AND(CX154=4,CW154&lt;7),2,IF(AND(CX154=5,CW154&lt;7),1,0)))))))</f>
        <v>4</v>
      </c>
      <c r="EI154">
        <f>IF(CV154=1,6,IF(CV154=2,5,IF(CV154=3,3,IF(CV154=4,3,IF(CV154=5,2,IF(CV154=6,1,IF(CV154&gt;6,"iNVÁLIDO",0)))))))</f>
        <v>5</v>
      </c>
      <c r="EJ154" s="7">
        <f>IF(CZ154&gt;6,"Inválido",CZ154)</f>
        <v>4</v>
      </c>
      <c r="EK154" s="7">
        <f>IF(DA154&gt;6,"Inválido",DA154)</f>
        <v>4</v>
      </c>
      <c r="EL154">
        <f>IF(DB154=1,6,IF(DB154=2,5,IF(DB154=3,3,IF(DB154=4,3,IF(DB154=5,2,IF(DB154=6,1,IF(DB154&gt;6,"iNVÁLIDO",0)))))))</f>
        <v>3</v>
      </c>
      <c r="EM154">
        <f>IF(DC154=1,6,IF(DC154=2,5,IF(DC154=3,3,IF(DC154=4,3,IF(DC154=5,2,IF(DC154=6,1,IF(DC154&gt;6,"iNVÁLIDO",0)))))))</f>
        <v>5</v>
      </c>
      <c r="EN154" s="7">
        <f>IF(DD154&gt;6,"Inválido",DD154)</f>
        <v>4</v>
      </c>
      <c r="EO154">
        <f>IF(DE154&gt;6,"Inválido",DE154)</f>
        <v>3</v>
      </c>
      <c r="EP154">
        <f>IF(DF154=1,6,IF(DF154=2,5,IF(DF154=3,3,IF(DF154=4,3,IF(DF154=5,2,IF(DF154=6,1,IF(DF154&gt;6,"iNVÁLIDO",0)))))))</f>
        <v>5</v>
      </c>
      <c r="EQ154" s="7">
        <f>IF(DG154&gt;6,"Inválido",DG154)</f>
        <v>3</v>
      </c>
      <c r="ER154">
        <f>IF(DH154&gt;5,"Inválido",DH154)</f>
        <v>4</v>
      </c>
      <c r="ES154">
        <f>IF(DI154&gt;5,"Inválido",DI154)</f>
        <v>3</v>
      </c>
      <c r="ET154">
        <f>IF(DJ154=1,5,IF(DJ154=2,4,IF(DJ154=3,3,IF(DJ154=4,2,IF(DJ154=5,1,IF(DJ154&gt;5,"Inválido",0))))))</f>
        <v>4</v>
      </c>
      <c r="EU154">
        <f>IF(DK154&gt;5,"Inválido",DK154)</f>
        <v>3</v>
      </c>
      <c r="EV154">
        <f>IF(DL154=1,5,IF(DL154=2,4,IF(DL154=3,3,IF(DL154=4,2,IF(DL154=5,1,IF(DL154&gt;5,"Inválido",0))))))</f>
        <v>4</v>
      </c>
      <c r="EW154" s="7">
        <f>SUM(DO154,DP154,DQ154,DR154,DS154,DT154,DU154,DV154,DW154,DX154)</f>
        <v>22</v>
      </c>
      <c r="EX154" s="7">
        <f>(EW154-10)/20*100</f>
        <v>60</v>
      </c>
      <c r="EY154">
        <f>SUM(DY154,DZ154,EA154,EB154)</f>
        <v>6</v>
      </c>
      <c r="EZ154">
        <f>(_2022___Atividade_física__sintomas_de_ansiedade_e_depressão_e_qualidade_de_vida_e[[#This Row],[Aspecto físico]]-4)/4*100</f>
        <v>50</v>
      </c>
      <c r="FA154">
        <f>SUM(EG154,EH154)</f>
        <v>9.4</v>
      </c>
      <c r="FB154">
        <f>(FA154-2)/10*100</f>
        <v>74</v>
      </c>
      <c r="FC154">
        <f>SUM(DM154,ES154,ET154,EU154,EV154)</f>
        <v>17.399999999999999</v>
      </c>
      <c r="FD154" s="7">
        <f>(FC154-5)/20*100</f>
        <v>61.999999999999986</v>
      </c>
      <c r="FE154">
        <f>SUM(EI154,EM154,EO154,EQ154)</f>
        <v>16</v>
      </c>
      <c r="FF154" s="7">
        <f>(FE154-4)/20*100</f>
        <v>60</v>
      </c>
      <c r="FG154">
        <f>SUM(EF154,ER154)</f>
        <v>7</v>
      </c>
      <c r="FH154">
        <f>(FG154-2)/8*100</f>
        <v>62.5</v>
      </c>
      <c r="FI154">
        <f>SUM(EC154,ED154,EE154)</f>
        <v>4</v>
      </c>
      <c r="FJ154" s="7">
        <f>(FI154-3)/3*100</f>
        <v>33.333333333333329</v>
      </c>
      <c r="FK154">
        <f>SUM(EJ154,EK154,EL154,EN154,EP154)</f>
        <v>20</v>
      </c>
      <c r="FL154">
        <f>(FK154-5)/25*100</f>
        <v>60</v>
      </c>
      <c r="FM154">
        <f t="shared" si="6"/>
        <v>3</v>
      </c>
      <c r="FN154" s="7">
        <f t="shared" si="7"/>
        <v>61.5</v>
      </c>
      <c r="FO154" s="7">
        <f t="shared" si="8"/>
        <v>53.958333333333329</v>
      </c>
    </row>
    <row r="155" spans="1:171" ht="15" thickBot="1" x14ac:dyDescent="0.35">
      <c r="A155" t="s">
        <v>320</v>
      </c>
      <c r="B155" t="s">
        <v>321</v>
      </c>
      <c r="C155" t="s">
        <v>68</v>
      </c>
      <c r="D155" s="5">
        <v>34059</v>
      </c>
      <c r="E155" s="5">
        <v>44682</v>
      </c>
      <c r="F155" s="1">
        <f>DATEDIF(D154,E154,"Y")</f>
        <v>28</v>
      </c>
      <c r="G155">
        <v>2</v>
      </c>
      <c r="H155">
        <v>1</v>
      </c>
      <c r="I155" t="s">
        <v>128</v>
      </c>
      <c r="J155">
        <v>10</v>
      </c>
      <c r="K155">
        <v>2</v>
      </c>
      <c r="L155" t="s">
        <v>100</v>
      </c>
      <c r="M155" s="1">
        <v>1</v>
      </c>
      <c r="N155">
        <v>1</v>
      </c>
      <c r="O155">
        <v>1</v>
      </c>
      <c r="P155">
        <v>1</v>
      </c>
      <c r="Q155" s="16">
        <v>2</v>
      </c>
      <c r="R155">
        <v>2</v>
      </c>
      <c r="S155">
        <v>2</v>
      </c>
      <c r="T155">
        <v>1</v>
      </c>
      <c r="U155" t="s">
        <v>71</v>
      </c>
      <c r="V155">
        <v>5</v>
      </c>
      <c r="W155">
        <v>20</v>
      </c>
      <c r="X15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55">
        <v>0</v>
      </c>
      <c r="Z155">
        <v>0</v>
      </c>
      <c r="AA15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55">
        <v>0</v>
      </c>
      <c r="AC155">
        <v>0</v>
      </c>
      <c r="AD15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5">
        <v>12</v>
      </c>
      <c r="AF155">
        <v>2</v>
      </c>
      <c r="AG155" s="1">
        <f>AVERAGE(_2022___Atividade_física__sintomas_de_ansiedade_e_depressão_e_qualidade_de_vida_e[[#This Row],[a.	Quantas horas no total você gasta sentado durante um dia de semana? ]:[b.	Quantas horas no total você gasta sentado durante um dia de fim de semana?]])</f>
        <v>7</v>
      </c>
      <c r="AH155" s="1">
        <f>_2022___Atividade_física__sintomas_de_ansiedade_e_depressão_e_qualidade_de_vida_e[[#This Row],[AFV por semana]]+_2022___Atividade_física__sintomas_de_ansiedade_e_depressão_e_qualidade_de_vida_e[[#This Row],[Média AFM na semana]]</f>
        <v>0</v>
      </c>
      <c r="AI155">
        <v>1</v>
      </c>
      <c r="AJ155">
        <v>0</v>
      </c>
      <c r="AK155">
        <v>1</v>
      </c>
      <c r="AL155">
        <v>2</v>
      </c>
      <c r="AM155">
        <v>0</v>
      </c>
      <c r="AN155">
        <v>0</v>
      </c>
      <c r="AO155">
        <v>0</v>
      </c>
      <c r="AP155">
        <v>0</v>
      </c>
      <c r="AQ155">
        <v>0</v>
      </c>
      <c r="AR155">
        <v>1</v>
      </c>
      <c r="AS155">
        <v>0</v>
      </c>
      <c r="AT155">
        <v>0</v>
      </c>
      <c r="AU155">
        <v>0</v>
      </c>
      <c r="AV155">
        <v>0</v>
      </c>
      <c r="AW155">
        <v>0</v>
      </c>
      <c r="AX155">
        <v>0</v>
      </c>
      <c r="AY155">
        <v>0</v>
      </c>
      <c r="AZ155">
        <v>1</v>
      </c>
      <c r="BA155">
        <v>0</v>
      </c>
      <c r="BB155">
        <v>0</v>
      </c>
      <c r="BC155">
        <v>0</v>
      </c>
      <c r="BD15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155">
        <v>2</v>
      </c>
      <c r="BF155">
        <v>1</v>
      </c>
      <c r="BG155">
        <v>0</v>
      </c>
      <c r="BH155">
        <v>2</v>
      </c>
      <c r="BI155">
        <v>0</v>
      </c>
      <c r="BJ155">
        <v>2</v>
      </c>
      <c r="BK155">
        <v>0</v>
      </c>
      <c r="BL155">
        <v>2</v>
      </c>
      <c r="BM155">
        <v>0</v>
      </c>
      <c r="BN155">
        <v>0</v>
      </c>
      <c r="BO155">
        <v>0</v>
      </c>
      <c r="BP155">
        <v>1</v>
      </c>
      <c r="BQ155">
        <v>1</v>
      </c>
      <c r="BR155">
        <v>3</v>
      </c>
      <c r="BS155">
        <v>1</v>
      </c>
      <c r="BT155">
        <v>0</v>
      </c>
      <c r="BU155">
        <v>3</v>
      </c>
      <c r="BV155">
        <v>0</v>
      </c>
      <c r="BW155">
        <v>0</v>
      </c>
      <c r="BX155">
        <v>1</v>
      </c>
      <c r="BY155">
        <v>0</v>
      </c>
      <c r="BZ155">
        <v>1</v>
      </c>
      <c r="CA155">
        <v>1</v>
      </c>
      <c r="CB155" s="1">
        <f>SUM(BE155:BV155,_2022___Atividade_física__sintomas_de_ansiedade_e_depressão_e_qualidade_de_vida_e[[#This Row],[18 considerar essa]:[_20]])</f>
        <v>20</v>
      </c>
      <c r="CC155">
        <v>4</v>
      </c>
      <c r="CD155">
        <v>4</v>
      </c>
      <c r="CE155">
        <v>2</v>
      </c>
      <c r="CF155">
        <v>3</v>
      </c>
      <c r="CG155">
        <v>3</v>
      </c>
      <c r="CH155">
        <v>1</v>
      </c>
      <c r="CI155">
        <v>2</v>
      </c>
      <c r="CJ155">
        <v>3</v>
      </c>
      <c r="CK155">
        <v>3</v>
      </c>
      <c r="CL155">
        <v>2</v>
      </c>
      <c r="CM155">
        <v>3</v>
      </c>
      <c r="CN155">
        <v>3</v>
      </c>
      <c r="CO155">
        <v>1</v>
      </c>
      <c r="CP155">
        <v>1</v>
      </c>
      <c r="CQ155">
        <v>1</v>
      </c>
      <c r="CR155">
        <v>1</v>
      </c>
      <c r="CS155">
        <v>1</v>
      </c>
      <c r="CT155">
        <v>1</v>
      </c>
      <c r="CU155">
        <v>1</v>
      </c>
      <c r="CV155">
        <v>4</v>
      </c>
      <c r="CW155">
        <v>3</v>
      </c>
      <c r="CX155">
        <v>3</v>
      </c>
      <c r="CY155">
        <v>5</v>
      </c>
      <c r="CZ155">
        <v>3</v>
      </c>
      <c r="DA155">
        <v>2</v>
      </c>
      <c r="DB155">
        <v>4</v>
      </c>
      <c r="DC155">
        <v>6</v>
      </c>
      <c r="DD155">
        <v>3</v>
      </c>
      <c r="DE155">
        <v>1</v>
      </c>
      <c r="DF155">
        <v>4</v>
      </c>
      <c r="DG155">
        <v>1</v>
      </c>
      <c r="DH155">
        <v>3</v>
      </c>
      <c r="DI155">
        <v>3</v>
      </c>
      <c r="DJ155">
        <v>4</v>
      </c>
      <c r="DK155">
        <v>4</v>
      </c>
      <c r="DL155">
        <v>4</v>
      </c>
      <c r="DM155">
        <f>IF(CC155=1,5,IF(CC155=2,4.4,IF(CC155=3,3.4,IF(CC155=4,2,IF(CC155=5,1,IF(CC155&gt;5,"Inválido",0))))))</f>
        <v>2</v>
      </c>
      <c r="DN155">
        <f>IF(CD155&gt;5,"Inválido",CD155)</f>
        <v>4</v>
      </c>
      <c r="DO155" s="7">
        <f>IF(CE155&gt;3,"Inválido",CE155)</f>
        <v>2</v>
      </c>
      <c r="DP155" s="7">
        <f>IF(CF155&gt;3,"Inválido",CF155)</f>
        <v>3</v>
      </c>
      <c r="DQ155" s="6">
        <f>IF(CG155&gt;3,"Inválido",CG155)</f>
        <v>3</v>
      </c>
      <c r="DR155" s="6">
        <f>IF(CH155&gt;3,"Inválido",CH155)</f>
        <v>1</v>
      </c>
      <c r="DS155" s="6">
        <f>IF(CI155&gt;3,"Inválido",CI155)</f>
        <v>2</v>
      </c>
      <c r="DT155" s="6">
        <f>IF(CJ155&gt;3,"Inválido",CJ155)</f>
        <v>3</v>
      </c>
      <c r="DU155" s="6">
        <f>IF(CK155&gt;3,"Inválido",CK155)</f>
        <v>3</v>
      </c>
      <c r="DV155" s="6">
        <f>IF(CL155&gt;3,"Inválido",CL155)</f>
        <v>2</v>
      </c>
      <c r="DW155" s="6">
        <f>IF(CM155&gt;3,"Inválido",CM155)</f>
        <v>3</v>
      </c>
      <c r="DX155" s="6">
        <f>IF(CN155&gt;3,"Inválido",CN155)</f>
        <v>3</v>
      </c>
      <c r="DY155" s="8">
        <f>IF(CO155&gt;5, "INVALIDO",CO155)</f>
        <v>1</v>
      </c>
      <c r="DZ155" s="8">
        <f>IF(CP155&gt;5, "INVALIDO",CP155)</f>
        <v>1</v>
      </c>
      <c r="EA155" s="8">
        <f>IF(CQ155&gt;5, "INVALIDO",CQ155)</f>
        <v>1</v>
      </c>
      <c r="EB155" s="8">
        <f>IF(CR155&gt;5, "INVALIDO",CR155)</f>
        <v>1</v>
      </c>
      <c r="EC155" s="7">
        <f>IF(CR155&gt;5, "INVALIDO",CR155)</f>
        <v>1</v>
      </c>
      <c r="ED15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55">
        <f>IF(CC155=1,5,IF(CC155=2,4,IF(CC155=3,3,IF(CC155=4,2,IF(CC155=5,1,IF(CC155&gt;5,"Inválido",0))))))</f>
        <v>2</v>
      </c>
      <c r="EG155">
        <f>IF(CW155=1,6,IF(CW155=2,5.4,IF(CW155=3,4.2,IF(CW155=4,3.1,IF(CW155=5,2.2,IF(CW155=6,1,IF(CW155&gt;6,"Inválido",0)))))))</f>
        <v>4.2</v>
      </c>
      <c r="EH155">
        <f>IF(AND(CX155=1,CW155=1),6,IF(AND(CX155=1,CW155&lt;7),5,IF(AND(CX155&gt;1,CW155=1),"Inválido",IF(AND(CX155=2,CW155&lt;7),4,IF(AND(CX155=3,CW155&lt;7),3,IF(AND(CX155=4,CW155&lt;7),2,IF(AND(CX155=5,CW155&lt;7),1,0)))))))</f>
        <v>3</v>
      </c>
      <c r="EI155">
        <f>IF(CV155=1,6,IF(CV155=2,5,IF(CV155=3,3,IF(CV155=4,3,IF(CV155=5,2,IF(CV155=6,1,IF(CV155&gt;6,"iNVÁLIDO",0)))))))</f>
        <v>3</v>
      </c>
      <c r="EJ155" s="7">
        <f>IF(CZ155&gt;6,"Inválido",CZ155)</f>
        <v>3</v>
      </c>
      <c r="EK155" s="7">
        <f>IF(DA155&gt;6,"Inválido",DA155)</f>
        <v>2</v>
      </c>
      <c r="EL155">
        <f>IF(DB155=1,6,IF(DB155=2,5,IF(DB155=3,3,IF(DB155=4,3,IF(DB155=5,2,IF(DB155=6,1,IF(DB155&gt;6,"iNVÁLIDO",0)))))))</f>
        <v>3</v>
      </c>
      <c r="EM155">
        <f>IF(DC155=1,6,IF(DC155=2,5,IF(DC155=3,3,IF(DC155=4,3,IF(DC155=5,2,IF(DC155=6,1,IF(DC155&gt;6,"iNVÁLIDO",0)))))))</f>
        <v>1</v>
      </c>
      <c r="EN155" s="7">
        <f>IF(DD155&gt;6,"Inválido",DD155)</f>
        <v>3</v>
      </c>
      <c r="EO155">
        <f>IF(DE155&gt;6,"Inválido",DE155)</f>
        <v>1</v>
      </c>
      <c r="EP155">
        <f>IF(DF155=1,6,IF(DF155=2,5,IF(DF155=3,3,IF(DF155=4,3,IF(DF155=5,2,IF(DF155=6,1,IF(DF155&gt;6,"iNVÁLIDO",0)))))))</f>
        <v>3</v>
      </c>
      <c r="EQ155" s="7">
        <f>IF(DG155&gt;6,"Inválido",DG155)</f>
        <v>1</v>
      </c>
      <c r="ER155">
        <f>IF(DH155&gt;5,"Inválido",DH155)</f>
        <v>3</v>
      </c>
      <c r="ES155">
        <f>IF(DI155&gt;5,"Inválido",DI155)</f>
        <v>3</v>
      </c>
      <c r="ET155">
        <f>IF(DJ155=1,5,IF(DJ155=2,4,IF(DJ155=3,3,IF(DJ155=4,2,IF(DJ155=5,1,IF(DJ155&gt;5,"Inválido",0))))))</f>
        <v>2</v>
      </c>
      <c r="EU155">
        <f>IF(DK155&gt;5,"Inválido",DK155)</f>
        <v>4</v>
      </c>
      <c r="EV155">
        <f>IF(DL155=1,5,IF(DL155=2,4,IF(DL155=3,3,IF(DL155=4,2,IF(DL155=5,1,IF(DL155&gt;5,"Inválido",0))))))</f>
        <v>2</v>
      </c>
      <c r="EW155" s="7">
        <f>SUM(DO155,DP155,DQ155,DR155,DS155,DT155,DU155,DV155,DW155,DX155)</f>
        <v>25</v>
      </c>
      <c r="EX155" s="7">
        <f>(EW155-10)/20*100</f>
        <v>75</v>
      </c>
      <c r="EY155">
        <f>SUM(DY155,DZ155,EA155,EB155)</f>
        <v>4</v>
      </c>
      <c r="EZ155">
        <f>(_2022___Atividade_física__sintomas_de_ansiedade_e_depressão_e_qualidade_de_vida_e[[#This Row],[Aspecto físico]]-4)/4*100</f>
        <v>0</v>
      </c>
      <c r="FA155">
        <f>SUM(EG155,EH155)</f>
        <v>7.2</v>
      </c>
      <c r="FB155">
        <f>(FA155-2)/10*100</f>
        <v>52</v>
      </c>
      <c r="FC155">
        <f>SUM(DM155,ES155,ET155,EU155,EV155)</f>
        <v>13</v>
      </c>
      <c r="FD155" s="7">
        <f>(FC155-5)/20*100</f>
        <v>40</v>
      </c>
      <c r="FE155">
        <f>SUM(EI155,EM155,EO155,EQ155)</f>
        <v>6</v>
      </c>
      <c r="FF155" s="7">
        <f>(FE155-4)/20*100</f>
        <v>10</v>
      </c>
      <c r="FG155">
        <f>SUM(EF155,ER155)</f>
        <v>5</v>
      </c>
      <c r="FH155">
        <f>(FG155-2)/8*100</f>
        <v>37.5</v>
      </c>
      <c r="FI155">
        <f>SUM(EC155,ED155,EE155)</f>
        <v>3</v>
      </c>
      <c r="FJ155" s="7">
        <f>(FI155-3)/3*100</f>
        <v>0</v>
      </c>
      <c r="FK155">
        <f>SUM(EJ155,EK155,EL155,EN155,EP155)</f>
        <v>14</v>
      </c>
      <c r="FL155">
        <f>(FK155-5)/25*100</f>
        <v>36</v>
      </c>
      <c r="FM155">
        <f t="shared" si="6"/>
        <v>4</v>
      </c>
      <c r="FN155" s="7">
        <f t="shared" si="7"/>
        <v>41.75</v>
      </c>
      <c r="FO155" s="7">
        <f t="shared" si="8"/>
        <v>20.875</v>
      </c>
    </row>
    <row r="156" spans="1:171" ht="15" thickBot="1" x14ac:dyDescent="0.35">
      <c r="A156" t="s">
        <v>322</v>
      </c>
      <c r="B156" t="s">
        <v>323</v>
      </c>
      <c r="C156" t="s">
        <v>68</v>
      </c>
      <c r="D156" s="5">
        <v>24269</v>
      </c>
      <c r="E156" s="5">
        <v>44682</v>
      </c>
      <c r="F156" s="1">
        <f>DATEDIF(D155,E155,"Y")</f>
        <v>29</v>
      </c>
      <c r="G156">
        <v>2</v>
      </c>
      <c r="H156">
        <v>2</v>
      </c>
      <c r="I156" t="s">
        <v>186</v>
      </c>
      <c r="J156">
        <v>9</v>
      </c>
      <c r="K156">
        <v>2</v>
      </c>
      <c r="L156" t="s">
        <v>324</v>
      </c>
      <c r="M156" s="1">
        <v>2</v>
      </c>
      <c r="N156">
        <v>1</v>
      </c>
      <c r="O156">
        <v>4</v>
      </c>
      <c r="P156">
        <v>1</v>
      </c>
      <c r="Q156" s="16">
        <v>2</v>
      </c>
      <c r="R156">
        <v>1</v>
      </c>
      <c r="S156">
        <v>2</v>
      </c>
      <c r="T156">
        <v>2</v>
      </c>
      <c r="U156" t="s">
        <v>86</v>
      </c>
      <c r="V156">
        <v>2</v>
      </c>
      <c r="W156">
        <v>39</v>
      </c>
      <c r="X15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156">
        <v>7</v>
      </c>
      <c r="Z156">
        <v>39</v>
      </c>
      <c r="AA15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273</v>
      </c>
      <c r="AB156">
        <v>7</v>
      </c>
      <c r="AC156">
        <v>39</v>
      </c>
      <c r="AD15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273</v>
      </c>
      <c r="AE156">
        <v>6</v>
      </c>
      <c r="AF156">
        <v>10</v>
      </c>
      <c r="AG156" s="1">
        <f>AVERAGE(_2022___Atividade_física__sintomas_de_ansiedade_e_depressão_e_qualidade_de_vida_e[[#This Row],[a.	Quantas horas no total você gasta sentado durante um dia de semana? ]:[b.	Quantas horas no total você gasta sentado durante um dia de fim de semana?]])</f>
        <v>8</v>
      </c>
      <c r="AH156" s="1">
        <f>_2022___Atividade_física__sintomas_de_ansiedade_e_depressão_e_qualidade_de_vida_e[[#This Row],[AFV por semana]]+_2022___Atividade_física__sintomas_de_ansiedade_e_depressão_e_qualidade_de_vida_e[[#This Row],[Média AFM na semana]]</f>
        <v>546</v>
      </c>
      <c r="AI156">
        <v>2</v>
      </c>
      <c r="AJ156">
        <v>1</v>
      </c>
      <c r="AK156">
        <v>0</v>
      </c>
      <c r="AL156">
        <v>0</v>
      </c>
      <c r="AM156">
        <v>0</v>
      </c>
      <c r="AN156">
        <v>0</v>
      </c>
      <c r="AO156">
        <v>1</v>
      </c>
      <c r="AP156">
        <v>0</v>
      </c>
      <c r="AQ156">
        <v>0</v>
      </c>
      <c r="AR156">
        <v>1</v>
      </c>
      <c r="AS156">
        <v>0</v>
      </c>
      <c r="AT156">
        <v>0</v>
      </c>
      <c r="AU156">
        <v>0</v>
      </c>
      <c r="AV156">
        <v>0</v>
      </c>
      <c r="AW156">
        <v>0</v>
      </c>
      <c r="AX156">
        <v>1</v>
      </c>
      <c r="AY156">
        <v>1</v>
      </c>
      <c r="AZ156">
        <v>0</v>
      </c>
      <c r="BA156">
        <v>0</v>
      </c>
      <c r="BB156">
        <v>0</v>
      </c>
      <c r="BC156">
        <v>0</v>
      </c>
      <c r="BD15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156">
        <v>0</v>
      </c>
      <c r="BF156">
        <v>0</v>
      </c>
      <c r="BG156">
        <v>0</v>
      </c>
      <c r="BH156">
        <v>0</v>
      </c>
      <c r="BI156">
        <v>0</v>
      </c>
      <c r="BJ156">
        <v>0</v>
      </c>
      <c r="BK156">
        <v>0</v>
      </c>
      <c r="BL156">
        <v>0</v>
      </c>
      <c r="BM156">
        <v>0</v>
      </c>
      <c r="BN156">
        <v>0</v>
      </c>
      <c r="BO156">
        <v>0</v>
      </c>
      <c r="BP156">
        <v>0</v>
      </c>
      <c r="BQ156">
        <v>0</v>
      </c>
      <c r="BR156">
        <v>0</v>
      </c>
      <c r="BS156">
        <v>0</v>
      </c>
      <c r="BT156">
        <v>1</v>
      </c>
      <c r="BU156">
        <v>0</v>
      </c>
      <c r="BV156">
        <v>0</v>
      </c>
      <c r="BW156">
        <v>0</v>
      </c>
      <c r="BX156">
        <v>2</v>
      </c>
      <c r="BY156">
        <f>_2022___Atividade_física__sintomas_de_ansiedade_e_depressão_e_qualidade_de_vida_e[[#This Row],[_18]]</f>
        <v>0</v>
      </c>
      <c r="BZ156">
        <v>0</v>
      </c>
      <c r="CA156">
        <v>0</v>
      </c>
      <c r="CB156" s="1">
        <f>SUM(BE156:BV156,_2022___Atividade_física__sintomas_de_ansiedade_e_depressão_e_qualidade_de_vida_e[[#This Row],[18 considerar essa]:[_20]])</f>
        <v>1</v>
      </c>
      <c r="CC156">
        <v>3</v>
      </c>
      <c r="CD156">
        <v>3</v>
      </c>
      <c r="CE156">
        <v>2</v>
      </c>
      <c r="CF156">
        <v>3</v>
      </c>
      <c r="CG156">
        <v>2</v>
      </c>
      <c r="CH156">
        <v>2</v>
      </c>
      <c r="CI156">
        <v>3</v>
      </c>
      <c r="CJ156">
        <v>3</v>
      </c>
      <c r="CK156">
        <v>3</v>
      </c>
      <c r="CL156">
        <v>3</v>
      </c>
      <c r="CM156">
        <v>3</v>
      </c>
      <c r="CN156">
        <v>3</v>
      </c>
      <c r="CO156">
        <v>2</v>
      </c>
      <c r="CP156">
        <v>2</v>
      </c>
      <c r="CQ156">
        <v>2</v>
      </c>
      <c r="CR156">
        <v>2</v>
      </c>
      <c r="CS156">
        <v>2</v>
      </c>
      <c r="CT156">
        <v>2</v>
      </c>
      <c r="CU156">
        <v>2</v>
      </c>
      <c r="CV156">
        <v>1</v>
      </c>
      <c r="CW156">
        <v>2</v>
      </c>
      <c r="CX156">
        <v>1</v>
      </c>
      <c r="CY156">
        <v>2</v>
      </c>
      <c r="CZ156">
        <v>6</v>
      </c>
      <c r="DA156">
        <v>6</v>
      </c>
      <c r="DB156">
        <v>1</v>
      </c>
      <c r="DC156">
        <v>3</v>
      </c>
      <c r="DD156">
        <v>6</v>
      </c>
      <c r="DE156">
        <v>6</v>
      </c>
      <c r="DF156">
        <v>1</v>
      </c>
      <c r="DG156">
        <v>5</v>
      </c>
      <c r="DH156">
        <v>5</v>
      </c>
      <c r="DI156">
        <v>5</v>
      </c>
      <c r="DJ156">
        <v>1</v>
      </c>
      <c r="DK156">
        <v>5</v>
      </c>
      <c r="DL156">
        <v>2</v>
      </c>
      <c r="DM156">
        <f>IF(CC156=1,5,IF(CC156=2,4.4,IF(CC156=3,3.4,IF(CC156=4,2,IF(CC156=5,1,IF(CC156&gt;5,"Inválido",0))))))</f>
        <v>3.4</v>
      </c>
      <c r="DN156">
        <f>IF(CD156&gt;5,"Inválido",CD156)</f>
        <v>3</v>
      </c>
      <c r="DO156" s="7">
        <f>IF(CE156&gt;3,"Inválido",CE156)</f>
        <v>2</v>
      </c>
      <c r="DP156" s="7">
        <f>IF(CF156&gt;3,"Inválido",CF156)</f>
        <v>3</v>
      </c>
      <c r="DQ156" s="6">
        <f>IF(CG156&gt;3,"Inválido",CG156)</f>
        <v>2</v>
      </c>
      <c r="DR156" s="6">
        <f>IF(CH156&gt;3,"Inválido",CH156)</f>
        <v>2</v>
      </c>
      <c r="DS156" s="6">
        <f>IF(CI156&gt;3,"Inválido",CI156)</f>
        <v>3</v>
      </c>
      <c r="DT156" s="6">
        <f>IF(CJ156&gt;3,"Inválido",CJ156)</f>
        <v>3</v>
      </c>
      <c r="DU156" s="6">
        <f>IF(CK156&gt;3,"Inválido",CK156)</f>
        <v>3</v>
      </c>
      <c r="DV156" s="6">
        <f>IF(CL156&gt;3,"Inválido",CL156)</f>
        <v>3</v>
      </c>
      <c r="DW156" s="6">
        <f>IF(CM156&gt;3,"Inválido",CM156)</f>
        <v>3</v>
      </c>
      <c r="DX156" s="6">
        <f>IF(CN156&gt;3,"Inválido",CN156)</f>
        <v>3</v>
      </c>
      <c r="DY156" s="8">
        <f>IF(CO156&gt;5, "INVALIDO",CO156)</f>
        <v>2</v>
      </c>
      <c r="DZ156" s="8">
        <f>IF(CP156&gt;5, "INVALIDO",CP156)</f>
        <v>2</v>
      </c>
      <c r="EA156" s="8">
        <f>IF(CQ156&gt;5, "INVALIDO",CQ156)</f>
        <v>2</v>
      </c>
      <c r="EB156" s="8">
        <f>IF(CR156&gt;5, "INVALIDO",CR156)</f>
        <v>2</v>
      </c>
      <c r="EC156" s="7">
        <f>IF(CR156&gt;5, "INVALIDO",CR156)</f>
        <v>2</v>
      </c>
      <c r="ED15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5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6">
        <f>IF(CC156=1,5,IF(CC156=2,4,IF(CC156=3,3,IF(CC156=4,2,IF(CC156=5,1,IF(CC156&gt;5,"Inválido",0))))))</f>
        <v>3</v>
      </c>
      <c r="EG156">
        <f>IF(CW156=1,6,IF(CW156=2,5.4,IF(CW156=3,4.2,IF(CW156=4,3.1,IF(CW156=5,2.2,IF(CW156=6,1,IF(CW156&gt;6,"Inválido",0)))))))</f>
        <v>5.4</v>
      </c>
      <c r="EH156">
        <f>IF(AND(CX156=1,CW156=1),6,IF(AND(CX156=1,CW156&lt;7),5,IF(AND(CX156&gt;1,CW156=1),"Inválido",IF(AND(CX156=2,CW156&lt;7),4,IF(AND(CX156=3,CW156&lt;7),3,IF(AND(CX156=4,CW156&lt;7),2,IF(AND(CX156=5,CW156&lt;7),1,0)))))))</f>
        <v>5</v>
      </c>
      <c r="EI156">
        <f>IF(CV156=1,6,IF(CV156=2,5,IF(CV156=3,3,IF(CV156=4,3,IF(CV156=5,2,IF(CV156=6,1,IF(CV156&gt;6,"iNVÁLIDO",0)))))))</f>
        <v>6</v>
      </c>
      <c r="EJ156" s="7">
        <f>IF(CZ156&gt;6,"Inválido",CZ156)</f>
        <v>6</v>
      </c>
      <c r="EK156" s="7">
        <f>IF(DA156&gt;6,"Inválido",DA156)</f>
        <v>6</v>
      </c>
      <c r="EL156">
        <f>IF(DB156=1,6,IF(DB156=2,5,IF(DB156=3,3,IF(DB156=4,3,IF(DB156=5,2,IF(DB156=6,1,IF(DB156&gt;6,"iNVÁLIDO",0)))))))</f>
        <v>6</v>
      </c>
      <c r="EM156">
        <f>IF(DC156=1,6,IF(DC156=2,5,IF(DC156=3,3,IF(DC156=4,3,IF(DC156=5,2,IF(DC156=6,1,IF(DC156&gt;6,"iNVÁLIDO",0)))))))</f>
        <v>3</v>
      </c>
      <c r="EN156" s="7">
        <f>IF(DD156&gt;6,"Inválido",DD156)</f>
        <v>6</v>
      </c>
      <c r="EO156">
        <f>IF(DE156&gt;6,"Inválido",DE156)</f>
        <v>6</v>
      </c>
      <c r="EP156">
        <f>IF(DF156=1,6,IF(DF156=2,5,IF(DF156=3,3,IF(DF156=4,3,IF(DF156=5,2,IF(DF156=6,1,IF(DF156&gt;6,"iNVÁLIDO",0)))))))</f>
        <v>6</v>
      </c>
      <c r="EQ156" s="7">
        <f>IF(DG156&gt;6,"Inválido",DG156)</f>
        <v>5</v>
      </c>
      <c r="ER156">
        <f>IF(DH156&gt;5,"Inválido",DH156)</f>
        <v>5</v>
      </c>
      <c r="ES156">
        <f>IF(DI156&gt;5,"Inválido",DI156)</f>
        <v>5</v>
      </c>
      <c r="ET156">
        <f>IF(DJ156=1,5,IF(DJ156=2,4,IF(DJ156=3,3,IF(DJ156=4,2,IF(DJ156=5,1,IF(DJ156&gt;5,"Inválido",0))))))</f>
        <v>5</v>
      </c>
      <c r="EU156">
        <f>IF(DK156&gt;5,"Inválido",DK156)</f>
        <v>5</v>
      </c>
      <c r="EV156">
        <f>IF(DL156=1,5,IF(DL156=2,4,IF(DL156=3,3,IF(DL156=4,2,IF(DL156=5,1,IF(DL156&gt;5,"Inválido",0))))))</f>
        <v>4</v>
      </c>
      <c r="EW156" s="7">
        <f>SUM(DO156,DP156,DQ156,DR156,DS156,DT156,DU156,DV156,DW156,DX156)</f>
        <v>27</v>
      </c>
      <c r="EX156" s="7">
        <f>(EW156-10)/20*100</f>
        <v>85</v>
      </c>
      <c r="EY156">
        <f>SUM(DY156,DZ156,EA156,EB156)</f>
        <v>8</v>
      </c>
      <c r="EZ156">
        <f>(_2022___Atividade_física__sintomas_de_ansiedade_e_depressão_e_qualidade_de_vida_e[[#This Row],[Aspecto físico]]-4)/4*100</f>
        <v>100</v>
      </c>
      <c r="FA156">
        <f>SUM(EG156,EH156)</f>
        <v>10.4</v>
      </c>
      <c r="FB156">
        <f>(FA156-2)/10*100</f>
        <v>84.000000000000014</v>
      </c>
      <c r="FC156">
        <f>SUM(DM156,ES156,ET156,EU156,EV156)</f>
        <v>22.4</v>
      </c>
      <c r="FD156" s="7">
        <f>(FC156-5)/20*100</f>
        <v>86.999999999999986</v>
      </c>
      <c r="FE156">
        <f>SUM(EI156,EM156,EO156,EQ156)</f>
        <v>20</v>
      </c>
      <c r="FF156" s="7">
        <f>(FE156-4)/20*100</f>
        <v>80</v>
      </c>
      <c r="FG156">
        <f>SUM(EF156,ER156)</f>
        <v>8</v>
      </c>
      <c r="FH156">
        <f>(FG156-2)/8*100</f>
        <v>75</v>
      </c>
      <c r="FI156">
        <f>SUM(EC156,ED156,EE156)</f>
        <v>6</v>
      </c>
      <c r="FJ156" s="7">
        <f>(FI156-3)/3*100</f>
        <v>100</v>
      </c>
      <c r="FK156">
        <f>SUM(EJ156,EK156,EL156,EN156,EP156)</f>
        <v>30</v>
      </c>
      <c r="FL156">
        <f>(FK156-5)/25*100</f>
        <v>100</v>
      </c>
      <c r="FM156">
        <f t="shared" si="6"/>
        <v>3</v>
      </c>
      <c r="FN156" s="7">
        <f t="shared" si="7"/>
        <v>89</v>
      </c>
      <c r="FO156" s="7">
        <f t="shared" si="8"/>
        <v>88.75</v>
      </c>
    </row>
    <row r="157" spans="1:171" ht="15" thickBot="1" x14ac:dyDescent="0.35">
      <c r="A157" t="s">
        <v>325</v>
      </c>
      <c r="B157" t="s">
        <v>326</v>
      </c>
      <c r="C157" t="s">
        <v>68</v>
      </c>
      <c r="D157" s="5">
        <v>34754</v>
      </c>
      <c r="E157" s="5">
        <v>44682</v>
      </c>
      <c r="F157" s="1">
        <f>DATEDIF(D156,E156,"Y")</f>
        <v>55</v>
      </c>
      <c r="G157">
        <v>2</v>
      </c>
      <c r="H157">
        <v>4</v>
      </c>
      <c r="I157" t="s">
        <v>69</v>
      </c>
      <c r="J157">
        <v>1</v>
      </c>
      <c r="K157">
        <v>2</v>
      </c>
      <c r="L157" t="s">
        <v>327</v>
      </c>
      <c r="M157" s="1">
        <v>2</v>
      </c>
      <c r="N157">
        <v>3</v>
      </c>
      <c r="O157">
        <v>1</v>
      </c>
      <c r="P157">
        <v>1</v>
      </c>
      <c r="Q157" s="16">
        <v>2</v>
      </c>
      <c r="R157">
        <v>2</v>
      </c>
      <c r="S157">
        <v>1</v>
      </c>
      <c r="T157">
        <v>2</v>
      </c>
      <c r="U157" t="s">
        <v>86</v>
      </c>
      <c r="V157">
        <v>2</v>
      </c>
      <c r="W157">
        <v>15</v>
      </c>
      <c r="X15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57">
        <v>4</v>
      </c>
      <c r="Z157">
        <v>29</v>
      </c>
      <c r="AA15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116</v>
      </c>
      <c r="AB157">
        <v>0</v>
      </c>
      <c r="AC157">
        <v>0</v>
      </c>
      <c r="AD15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7">
        <v>8</v>
      </c>
      <c r="AF157">
        <v>8</v>
      </c>
      <c r="AG157" s="1">
        <f>AVERAGE(_2022___Atividade_física__sintomas_de_ansiedade_e_depressão_e_qualidade_de_vida_e[[#This Row],[a.	Quantas horas no total você gasta sentado durante um dia de semana? ]:[b.	Quantas horas no total você gasta sentado durante um dia de fim de semana?]])</f>
        <v>8</v>
      </c>
      <c r="AH157" s="1">
        <f>_2022___Atividade_física__sintomas_de_ansiedade_e_depressão_e_qualidade_de_vida_e[[#This Row],[AFV por semana]]+_2022___Atividade_física__sintomas_de_ansiedade_e_depressão_e_qualidade_de_vida_e[[#This Row],[Média AFM na semana]]</f>
        <v>116</v>
      </c>
      <c r="AI157">
        <v>1</v>
      </c>
      <c r="AJ157">
        <v>0</v>
      </c>
      <c r="AK157">
        <v>0</v>
      </c>
      <c r="AL157">
        <v>1</v>
      </c>
      <c r="AM157">
        <v>1</v>
      </c>
      <c r="AN157">
        <v>0</v>
      </c>
      <c r="AO157">
        <v>1</v>
      </c>
      <c r="AP157">
        <v>0</v>
      </c>
      <c r="AQ157">
        <v>0</v>
      </c>
      <c r="AR157">
        <v>1</v>
      </c>
      <c r="AS157">
        <v>1</v>
      </c>
      <c r="AT157">
        <v>1</v>
      </c>
      <c r="AU157">
        <v>0</v>
      </c>
      <c r="AV157">
        <v>1</v>
      </c>
      <c r="AW157">
        <v>1</v>
      </c>
      <c r="AX157">
        <v>0</v>
      </c>
      <c r="AY157">
        <v>0</v>
      </c>
      <c r="AZ157">
        <v>1</v>
      </c>
      <c r="BA157">
        <v>0</v>
      </c>
      <c r="BB157">
        <v>1</v>
      </c>
      <c r="BC157">
        <v>1</v>
      </c>
      <c r="BD15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157">
        <v>2</v>
      </c>
      <c r="BF157">
        <v>2</v>
      </c>
      <c r="BG157">
        <v>3</v>
      </c>
      <c r="BH157">
        <v>2</v>
      </c>
      <c r="BI157">
        <v>2</v>
      </c>
      <c r="BJ157">
        <v>0</v>
      </c>
      <c r="BK157">
        <v>1</v>
      </c>
      <c r="BL157">
        <v>2</v>
      </c>
      <c r="BM157">
        <v>1</v>
      </c>
      <c r="BN157">
        <v>2</v>
      </c>
      <c r="BO157">
        <v>2</v>
      </c>
      <c r="BP157">
        <v>1</v>
      </c>
      <c r="BQ157">
        <v>0</v>
      </c>
      <c r="BR157">
        <v>1</v>
      </c>
      <c r="BS157">
        <v>1</v>
      </c>
      <c r="BT157">
        <v>1</v>
      </c>
      <c r="BU157">
        <v>3</v>
      </c>
      <c r="BV157">
        <v>0</v>
      </c>
      <c r="BW157">
        <v>3</v>
      </c>
      <c r="BX157">
        <v>1</v>
      </c>
      <c r="BY157">
        <v>0</v>
      </c>
      <c r="BZ157">
        <v>0</v>
      </c>
      <c r="CA157">
        <v>2</v>
      </c>
      <c r="CB157" s="1">
        <f>SUM(BE157:BV157,_2022___Atividade_física__sintomas_de_ansiedade_e_depressão_e_qualidade_de_vida_e[[#This Row],[18 considerar essa]:[_20]])</f>
        <v>28</v>
      </c>
      <c r="CC157">
        <v>3</v>
      </c>
      <c r="CD157">
        <v>4</v>
      </c>
      <c r="CE157">
        <v>2</v>
      </c>
      <c r="CF157">
        <v>3</v>
      </c>
      <c r="CG157">
        <v>3</v>
      </c>
      <c r="CH157">
        <v>1</v>
      </c>
      <c r="CI157">
        <v>2</v>
      </c>
      <c r="CJ157">
        <v>3</v>
      </c>
      <c r="CK157">
        <v>1</v>
      </c>
      <c r="CL157">
        <v>1</v>
      </c>
      <c r="CM157">
        <v>2</v>
      </c>
      <c r="CN157">
        <v>3</v>
      </c>
      <c r="CO157">
        <v>1</v>
      </c>
      <c r="CP157">
        <v>1</v>
      </c>
      <c r="CQ157">
        <v>2</v>
      </c>
      <c r="CR157">
        <v>1</v>
      </c>
      <c r="CS157">
        <v>1</v>
      </c>
      <c r="CT157">
        <v>1</v>
      </c>
      <c r="CU157">
        <v>1</v>
      </c>
      <c r="CV157">
        <v>5</v>
      </c>
      <c r="CW157">
        <v>3</v>
      </c>
      <c r="CX157">
        <v>2</v>
      </c>
      <c r="CY157">
        <v>5</v>
      </c>
      <c r="CZ157">
        <v>1</v>
      </c>
      <c r="DA157">
        <v>1</v>
      </c>
      <c r="DB157">
        <v>6</v>
      </c>
      <c r="DC157">
        <v>6</v>
      </c>
      <c r="DD157">
        <v>1</v>
      </c>
      <c r="DE157">
        <v>1</v>
      </c>
      <c r="DF157">
        <v>4</v>
      </c>
      <c r="DG157">
        <v>1</v>
      </c>
      <c r="DH157">
        <v>1</v>
      </c>
      <c r="DI157">
        <v>1</v>
      </c>
      <c r="DJ157">
        <v>3</v>
      </c>
      <c r="DK157">
        <v>3</v>
      </c>
      <c r="DL157">
        <v>5</v>
      </c>
      <c r="DM157">
        <f>IF(CC157=1,5,IF(CC157=2,4.4,IF(CC157=3,3.4,IF(CC157=4,2,IF(CC157=5,1,IF(CC157&gt;5,"Inválido",0))))))</f>
        <v>3.4</v>
      </c>
      <c r="DN157">
        <f>IF(CD157&gt;5,"Inválido",CD157)</f>
        <v>4</v>
      </c>
      <c r="DO157" s="7">
        <f>IF(CE157&gt;3,"Inválido",CE157)</f>
        <v>2</v>
      </c>
      <c r="DP157" s="7">
        <f>IF(CF157&gt;3,"Inválido",CF157)</f>
        <v>3</v>
      </c>
      <c r="DQ157" s="6">
        <f>IF(CG157&gt;3,"Inválido",CG157)</f>
        <v>3</v>
      </c>
      <c r="DR157" s="6">
        <f>IF(CH157&gt;3,"Inválido",CH157)</f>
        <v>1</v>
      </c>
      <c r="DS157" s="6">
        <f>IF(CI157&gt;3,"Inválido",CI157)</f>
        <v>2</v>
      </c>
      <c r="DT157" s="6">
        <f>IF(CJ157&gt;3,"Inválido",CJ157)</f>
        <v>3</v>
      </c>
      <c r="DU157" s="6">
        <f>IF(CK157&gt;3,"Inválido",CK157)</f>
        <v>1</v>
      </c>
      <c r="DV157" s="6">
        <f>IF(CL157&gt;3,"Inválido",CL157)</f>
        <v>1</v>
      </c>
      <c r="DW157" s="6">
        <f>IF(CM157&gt;3,"Inválido",CM157)</f>
        <v>2</v>
      </c>
      <c r="DX157" s="6">
        <f>IF(CN157&gt;3,"Inválido",CN157)</f>
        <v>3</v>
      </c>
      <c r="DY157" s="8">
        <f>IF(CO157&gt;5, "INVALIDO",CO157)</f>
        <v>1</v>
      </c>
      <c r="DZ157" s="8">
        <f>IF(CP157&gt;5, "INVALIDO",CP157)</f>
        <v>1</v>
      </c>
      <c r="EA157" s="8">
        <f>IF(CQ157&gt;5, "INVALIDO",CQ157)</f>
        <v>2</v>
      </c>
      <c r="EB157" s="8">
        <f>IF(CR157&gt;5, "INVALIDO",CR157)</f>
        <v>1</v>
      </c>
      <c r="EC157" s="7">
        <f>IF(CR157&gt;5, "INVALIDO",CR157)</f>
        <v>1</v>
      </c>
      <c r="ED15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57">
        <f>IF(CC157=1,5,IF(CC157=2,4,IF(CC157=3,3,IF(CC157=4,2,IF(CC157=5,1,IF(CC157&gt;5,"Inválido",0))))))</f>
        <v>3</v>
      </c>
      <c r="EG157">
        <f>IF(CW157=1,6,IF(CW157=2,5.4,IF(CW157=3,4.2,IF(CW157=4,3.1,IF(CW157=5,2.2,IF(CW157=6,1,IF(CW157&gt;6,"Inválido",0)))))))</f>
        <v>4.2</v>
      </c>
      <c r="EH157">
        <f>IF(AND(CX157=1,CW157=1),6,IF(AND(CX157=1,CW157&lt;7),5,IF(AND(CX157&gt;1,CW157=1),"Inválido",IF(AND(CX157=2,CW157&lt;7),4,IF(AND(CX157=3,CW157&lt;7),3,IF(AND(CX157=4,CW157&lt;7),2,IF(AND(CX157=5,CW157&lt;7),1,0)))))))</f>
        <v>4</v>
      </c>
      <c r="EI157">
        <f>IF(CV157=1,6,IF(CV157=2,5,IF(CV157=3,3,IF(CV157=4,3,IF(CV157=5,2,IF(CV157=6,1,IF(CV157&gt;6,"iNVÁLIDO",0)))))))</f>
        <v>2</v>
      </c>
      <c r="EJ157" s="7">
        <f>IF(CZ157&gt;6,"Inválido",CZ157)</f>
        <v>1</v>
      </c>
      <c r="EK157" s="7">
        <f>IF(DA157&gt;6,"Inválido",DA157)</f>
        <v>1</v>
      </c>
      <c r="EL157">
        <f>IF(DB157=1,6,IF(DB157=2,5,IF(DB157=3,3,IF(DB157=4,3,IF(DB157=5,2,IF(DB157=6,1,IF(DB157&gt;6,"iNVÁLIDO",0)))))))</f>
        <v>1</v>
      </c>
      <c r="EM157">
        <f>IF(DC157=1,6,IF(DC157=2,5,IF(DC157=3,3,IF(DC157=4,3,IF(DC157=5,2,IF(DC157=6,1,IF(DC157&gt;6,"iNVÁLIDO",0)))))))</f>
        <v>1</v>
      </c>
      <c r="EN157" s="7">
        <f>IF(DD157&gt;6,"Inválido",DD157)</f>
        <v>1</v>
      </c>
      <c r="EO157">
        <f>IF(DE157&gt;6,"Inválido",DE157)</f>
        <v>1</v>
      </c>
      <c r="EP157">
        <f>IF(DF157=1,6,IF(DF157=2,5,IF(DF157=3,3,IF(DF157=4,3,IF(DF157=5,2,IF(DF157=6,1,IF(DF157&gt;6,"iNVÁLIDO",0)))))))</f>
        <v>3</v>
      </c>
      <c r="EQ157" s="7">
        <f>IF(DG157&gt;6,"Inválido",DG157)</f>
        <v>1</v>
      </c>
      <c r="ER157">
        <f>IF(DH157&gt;5,"Inválido",DH157)</f>
        <v>1</v>
      </c>
      <c r="ES157">
        <f>IF(DI157&gt;5,"Inválido",DI157)</f>
        <v>1</v>
      </c>
      <c r="ET157">
        <f>IF(DJ157=1,5,IF(DJ157=2,4,IF(DJ157=3,3,IF(DJ157=4,2,IF(DJ157=5,1,IF(DJ157&gt;5,"Inválido",0))))))</f>
        <v>3</v>
      </c>
      <c r="EU157">
        <f>IF(DK157&gt;5,"Inválido",DK157)</f>
        <v>3</v>
      </c>
      <c r="EV157">
        <f>IF(DL157=1,5,IF(DL157=2,4,IF(DL157=3,3,IF(DL157=4,2,IF(DL157=5,1,IF(DL157&gt;5,"Inválido",0))))))</f>
        <v>1</v>
      </c>
      <c r="EW157" s="7">
        <f>SUM(DO157,DP157,DQ157,DR157,DS157,DT157,DU157,DV157,DW157,DX157)</f>
        <v>21</v>
      </c>
      <c r="EX157" s="7">
        <f>(EW157-10)/20*100</f>
        <v>55.000000000000007</v>
      </c>
      <c r="EY157">
        <f>SUM(DY157,DZ157,EA157,EB157)</f>
        <v>5</v>
      </c>
      <c r="EZ157">
        <f>(_2022___Atividade_física__sintomas_de_ansiedade_e_depressão_e_qualidade_de_vida_e[[#This Row],[Aspecto físico]]-4)/4*100</f>
        <v>25</v>
      </c>
      <c r="FA157">
        <f>SUM(EG157,EH157)</f>
        <v>8.1999999999999993</v>
      </c>
      <c r="FB157">
        <f>(FA157-2)/10*100</f>
        <v>61.999999999999986</v>
      </c>
      <c r="FC157">
        <f>SUM(DM157,ES157,ET157,EU157,EV157)</f>
        <v>11.4</v>
      </c>
      <c r="FD157" s="7">
        <f>(FC157-5)/20*100</f>
        <v>32</v>
      </c>
      <c r="FE157">
        <f>SUM(EI157,EM157,EO157,EQ157)</f>
        <v>5</v>
      </c>
      <c r="FF157" s="7">
        <f>(FE157-4)/20*100</f>
        <v>5</v>
      </c>
      <c r="FG157">
        <f>SUM(EF157,ER157)</f>
        <v>4</v>
      </c>
      <c r="FH157">
        <f>(FG157-2)/8*100</f>
        <v>25</v>
      </c>
      <c r="FI157">
        <f>SUM(EC157,ED157,EE157)</f>
        <v>3</v>
      </c>
      <c r="FJ157" s="7">
        <f>(FI157-3)/3*100</f>
        <v>0</v>
      </c>
      <c r="FK157">
        <f>SUM(EJ157,EK157,EL157,EN157,EP157)</f>
        <v>7</v>
      </c>
      <c r="FL157">
        <f>(FK157-5)/25*100</f>
        <v>8</v>
      </c>
      <c r="FM157">
        <f t="shared" si="6"/>
        <v>4</v>
      </c>
      <c r="FN157" s="7">
        <f t="shared" si="7"/>
        <v>43.5</v>
      </c>
      <c r="FO157" s="7">
        <f t="shared" si="8"/>
        <v>9.5</v>
      </c>
    </row>
    <row r="158" spans="1:171" ht="15" thickBot="1" x14ac:dyDescent="0.35">
      <c r="A158" t="s">
        <v>332</v>
      </c>
      <c r="B158" t="s">
        <v>333</v>
      </c>
      <c r="C158" t="s">
        <v>68</v>
      </c>
      <c r="D158" s="5">
        <v>34172</v>
      </c>
      <c r="E158" s="5">
        <v>44682</v>
      </c>
      <c r="F158" s="1">
        <f>DATEDIF(D157,E157,"Y")</f>
        <v>27</v>
      </c>
      <c r="G158">
        <v>2</v>
      </c>
      <c r="H158">
        <v>4</v>
      </c>
      <c r="I158" t="s">
        <v>99</v>
      </c>
      <c r="J158">
        <v>1</v>
      </c>
      <c r="K158">
        <v>2</v>
      </c>
      <c r="L158" t="s">
        <v>334</v>
      </c>
      <c r="M158" s="1">
        <v>2</v>
      </c>
      <c r="N158">
        <v>1</v>
      </c>
      <c r="O158">
        <v>3</v>
      </c>
      <c r="P158">
        <v>1</v>
      </c>
      <c r="Q158" s="16">
        <v>2</v>
      </c>
      <c r="R158">
        <v>1</v>
      </c>
      <c r="S158">
        <v>1</v>
      </c>
      <c r="T158">
        <v>2</v>
      </c>
      <c r="U158" t="s">
        <v>86</v>
      </c>
      <c r="V158">
        <v>1</v>
      </c>
      <c r="W158">
        <v>15</v>
      </c>
      <c r="X15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158">
        <v>5</v>
      </c>
      <c r="Z158">
        <v>15</v>
      </c>
      <c r="AA15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158">
        <v>0</v>
      </c>
      <c r="AC158">
        <v>0</v>
      </c>
      <c r="AD15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8">
        <v>7</v>
      </c>
      <c r="AF158">
        <v>8</v>
      </c>
      <c r="AG158" s="1">
        <f>AVERAGE(_2022___Atividade_física__sintomas_de_ansiedade_e_depressão_e_qualidade_de_vida_e[[#This Row],[a.	Quantas horas no total você gasta sentado durante um dia de semana? ]:[b.	Quantas horas no total você gasta sentado durante um dia de fim de semana?]])</f>
        <v>7.5</v>
      </c>
      <c r="AH158" s="1">
        <f>_2022___Atividade_física__sintomas_de_ansiedade_e_depressão_e_qualidade_de_vida_e[[#This Row],[AFV por semana]]+_2022___Atividade_física__sintomas_de_ansiedade_e_depressão_e_qualidade_de_vida_e[[#This Row],[Média AFM na semana]]</f>
        <v>75</v>
      </c>
      <c r="AI158">
        <v>1</v>
      </c>
      <c r="AJ158">
        <v>2</v>
      </c>
      <c r="AK158">
        <v>0</v>
      </c>
      <c r="AL158">
        <v>2</v>
      </c>
      <c r="AM158">
        <v>3</v>
      </c>
      <c r="AN158">
        <v>2</v>
      </c>
      <c r="AO158">
        <v>2</v>
      </c>
      <c r="AP158">
        <v>2</v>
      </c>
      <c r="AQ158">
        <v>2</v>
      </c>
      <c r="AR158">
        <v>2</v>
      </c>
      <c r="AS158">
        <v>2</v>
      </c>
      <c r="AT158">
        <v>2</v>
      </c>
      <c r="AU158">
        <v>2</v>
      </c>
      <c r="AV158">
        <v>2</v>
      </c>
      <c r="AW158">
        <v>2</v>
      </c>
      <c r="AX158">
        <v>3</v>
      </c>
      <c r="AY158">
        <v>2</v>
      </c>
      <c r="AZ158">
        <v>2</v>
      </c>
      <c r="BA158">
        <v>1</v>
      </c>
      <c r="BB158">
        <v>2</v>
      </c>
      <c r="BC158">
        <v>2</v>
      </c>
      <c r="BD15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40</v>
      </c>
      <c r="BE158">
        <v>1</v>
      </c>
      <c r="BF158">
        <v>1</v>
      </c>
      <c r="BG158">
        <v>2</v>
      </c>
      <c r="BH158">
        <v>1</v>
      </c>
      <c r="BI158">
        <v>1</v>
      </c>
      <c r="BJ158">
        <v>1</v>
      </c>
      <c r="BK158">
        <v>1</v>
      </c>
      <c r="BL158">
        <v>1</v>
      </c>
      <c r="BM158">
        <v>0</v>
      </c>
      <c r="BN158">
        <v>0</v>
      </c>
      <c r="BO158">
        <v>2</v>
      </c>
      <c r="BP158">
        <v>1</v>
      </c>
      <c r="BQ158">
        <v>2</v>
      </c>
      <c r="BR158">
        <v>1</v>
      </c>
      <c r="BS158">
        <v>1</v>
      </c>
      <c r="BT158">
        <v>3</v>
      </c>
      <c r="BU158">
        <v>2</v>
      </c>
      <c r="BV158">
        <v>1</v>
      </c>
      <c r="BW158">
        <v>0</v>
      </c>
      <c r="BX158">
        <v>2</v>
      </c>
      <c r="BY158">
        <f>_2022___Atividade_física__sintomas_de_ansiedade_e_depressão_e_qualidade_de_vida_e[[#This Row],[_18]]</f>
        <v>0</v>
      </c>
      <c r="BZ158">
        <v>1</v>
      </c>
      <c r="CA158">
        <v>0</v>
      </c>
      <c r="CB158" s="1">
        <f>SUM(BE158:BV158,_2022___Atividade_física__sintomas_de_ansiedade_e_depressão_e_qualidade_de_vida_e[[#This Row],[18 considerar essa]:[_20]])</f>
        <v>23</v>
      </c>
      <c r="CC158">
        <v>3</v>
      </c>
      <c r="CD158">
        <v>3</v>
      </c>
      <c r="CE158">
        <v>2</v>
      </c>
      <c r="CF158">
        <v>3</v>
      </c>
      <c r="CG158">
        <v>3</v>
      </c>
      <c r="CH158">
        <v>2</v>
      </c>
      <c r="CI158">
        <v>2</v>
      </c>
      <c r="CJ158">
        <v>1</v>
      </c>
      <c r="CK158">
        <v>2</v>
      </c>
      <c r="CL158">
        <v>2</v>
      </c>
      <c r="CM158">
        <v>2</v>
      </c>
      <c r="CN158">
        <v>2</v>
      </c>
      <c r="CO158">
        <v>2</v>
      </c>
      <c r="CP158">
        <v>1</v>
      </c>
      <c r="CQ158">
        <v>2</v>
      </c>
      <c r="CR158">
        <v>1</v>
      </c>
      <c r="CS158">
        <v>1</v>
      </c>
      <c r="CT158">
        <v>2</v>
      </c>
      <c r="CU158">
        <v>2</v>
      </c>
      <c r="CV158">
        <v>3</v>
      </c>
      <c r="CW158">
        <v>3</v>
      </c>
      <c r="CX158">
        <v>1</v>
      </c>
      <c r="CY158">
        <v>4</v>
      </c>
      <c r="CZ158">
        <v>3</v>
      </c>
      <c r="DA158">
        <v>3</v>
      </c>
      <c r="DB158">
        <v>2</v>
      </c>
      <c r="DC158">
        <v>2</v>
      </c>
      <c r="DD158">
        <v>3</v>
      </c>
      <c r="DE158">
        <v>3</v>
      </c>
      <c r="DF158">
        <v>4</v>
      </c>
      <c r="DG158">
        <v>4</v>
      </c>
      <c r="DH158">
        <v>3</v>
      </c>
      <c r="DI158">
        <v>3</v>
      </c>
      <c r="DJ158">
        <v>2</v>
      </c>
      <c r="DK158">
        <v>3</v>
      </c>
      <c r="DL158">
        <v>2</v>
      </c>
      <c r="DM158">
        <f>IF(CC158=1,5,IF(CC158=2,4.4,IF(CC158=3,3.4,IF(CC158=4,2,IF(CC158=5,1,IF(CC158&gt;5,"Inválido",0))))))</f>
        <v>3.4</v>
      </c>
      <c r="DN158">
        <f>IF(CD158&gt;5,"Inválido",CD158)</f>
        <v>3</v>
      </c>
      <c r="DO158" s="7">
        <f>IF(CE158&gt;3,"Inválido",CE158)</f>
        <v>2</v>
      </c>
      <c r="DP158" s="7">
        <f>IF(CF158&gt;3,"Inválido",CF158)</f>
        <v>3</v>
      </c>
      <c r="DQ158" s="6">
        <f>IF(CG158&gt;3,"Inválido",CG158)</f>
        <v>3</v>
      </c>
      <c r="DR158" s="6">
        <f>IF(CH158&gt;3,"Inválido",CH158)</f>
        <v>2</v>
      </c>
      <c r="DS158" s="6">
        <f>IF(CI158&gt;3,"Inválido",CI158)</f>
        <v>2</v>
      </c>
      <c r="DT158" s="6">
        <f>IF(CJ158&gt;3,"Inválido",CJ158)</f>
        <v>1</v>
      </c>
      <c r="DU158" s="6">
        <f>IF(CK158&gt;3,"Inválido",CK158)</f>
        <v>2</v>
      </c>
      <c r="DV158" s="6">
        <f>IF(CL158&gt;3,"Inválido",CL158)</f>
        <v>2</v>
      </c>
      <c r="DW158" s="6">
        <f>IF(CM158&gt;3,"Inválido",CM158)</f>
        <v>2</v>
      </c>
      <c r="DX158" s="6">
        <f>IF(CN158&gt;3,"Inválido",CN158)</f>
        <v>2</v>
      </c>
      <c r="DY158" s="8">
        <f>IF(CO158&gt;5, "INVALIDO",CO158)</f>
        <v>2</v>
      </c>
      <c r="DZ158" s="8">
        <f>IF(CP158&gt;5, "INVALIDO",CP158)</f>
        <v>1</v>
      </c>
      <c r="EA158" s="8">
        <f>IF(CQ158&gt;5, "INVALIDO",CQ158)</f>
        <v>2</v>
      </c>
      <c r="EB158" s="8">
        <f>IF(CR158&gt;5, "INVALIDO",CR158)</f>
        <v>1</v>
      </c>
      <c r="EC158" s="7">
        <f>IF(CR158&gt;5, "INVALIDO",CR158)</f>
        <v>1</v>
      </c>
      <c r="ED15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5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8">
        <f>IF(CC158=1,5,IF(CC158=2,4,IF(CC158=3,3,IF(CC158=4,2,IF(CC158=5,1,IF(CC158&gt;5,"Inválido",0))))))</f>
        <v>3</v>
      </c>
      <c r="EG158">
        <f>IF(CW158=1,6,IF(CW158=2,5.4,IF(CW158=3,4.2,IF(CW158=4,3.1,IF(CW158=5,2.2,IF(CW158=6,1,IF(CW158&gt;6,"Inválido",0)))))))</f>
        <v>4.2</v>
      </c>
      <c r="EH158">
        <f>IF(AND(CX158=1,CW158=1),6,IF(AND(CX158=1,CW158&lt;7),5,IF(AND(CX158&gt;1,CW158=1),"Inválido",IF(AND(CX158=2,CW158&lt;7),4,IF(AND(CX158=3,CW158&lt;7),3,IF(AND(CX158=4,CW158&lt;7),2,IF(AND(CX158=5,CW158&lt;7),1,0)))))))</f>
        <v>5</v>
      </c>
      <c r="EI158">
        <f>IF(CV158=1,6,IF(CV158=2,5,IF(CV158=3,3,IF(CV158=4,3,IF(CV158=5,2,IF(CV158=6,1,IF(CV158&gt;6,"iNVÁLIDO",0)))))))</f>
        <v>3</v>
      </c>
      <c r="EJ158" s="7">
        <f>IF(CZ158&gt;6,"Inválido",CZ158)</f>
        <v>3</v>
      </c>
      <c r="EK158" s="7">
        <f>IF(DA158&gt;6,"Inválido",DA158)</f>
        <v>3</v>
      </c>
      <c r="EL158">
        <f>IF(DB158=1,6,IF(DB158=2,5,IF(DB158=3,3,IF(DB158=4,3,IF(DB158=5,2,IF(DB158=6,1,IF(DB158&gt;6,"iNVÁLIDO",0)))))))</f>
        <v>5</v>
      </c>
      <c r="EM158">
        <f>IF(DC158=1,6,IF(DC158=2,5,IF(DC158=3,3,IF(DC158=4,3,IF(DC158=5,2,IF(DC158=6,1,IF(DC158&gt;6,"iNVÁLIDO",0)))))))</f>
        <v>5</v>
      </c>
      <c r="EN158" s="7">
        <f>IF(DD158&gt;6,"Inválido",DD158)</f>
        <v>3</v>
      </c>
      <c r="EO158">
        <f>IF(DE158&gt;6,"Inválido",DE158)</f>
        <v>3</v>
      </c>
      <c r="EP158">
        <f>IF(DF158=1,6,IF(DF158=2,5,IF(DF158=3,3,IF(DF158=4,3,IF(DF158=5,2,IF(DF158=6,1,IF(DF158&gt;6,"iNVÁLIDO",0)))))))</f>
        <v>3</v>
      </c>
      <c r="EQ158" s="7">
        <f>IF(DG158&gt;6,"Inválido",DG158)</f>
        <v>4</v>
      </c>
      <c r="ER158">
        <f>IF(DH158&gt;5,"Inválido",DH158)</f>
        <v>3</v>
      </c>
      <c r="ES158">
        <f>IF(DI158&gt;5,"Inválido",DI158)</f>
        <v>3</v>
      </c>
      <c r="ET158">
        <f>IF(DJ158=1,5,IF(DJ158=2,4,IF(DJ158=3,3,IF(DJ158=4,2,IF(DJ158=5,1,IF(DJ158&gt;5,"Inválido",0))))))</f>
        <v>4</v>
      </c>
      <c r="EU158">
        <f>IF(DK158&gt;5,"Inválido",DK158)</f>
        <v>3</v>
      </c>
      <c r="EV158">
        <f>IF(DL158=1,5,IF(DL158=2,4,IF(DL158=3,3,IF(DL158=4,2,IF(DL158=5,1,IF(DL158&gt;5,"Inválido",0))))))</f>
        <v>4</v>
      </c>
      <c r="EW158" s="7">
        <f>SUM(DO158,DP158,DQ158,DR158,DS158,DT158,DU158,DV158,DW158,DX158)</f>
        <v>21</v>
      </c>
      <c r="EX158" s="7">
        <f>(EW158-10)/20*100</f>
        <v>55.000000000000007</v>
      </c>
      <c r="EY158">
        <f>SUM(DY158,DZ158,EA158,EB158)</f>
        <v>6</v>
      </c>
      <c r="EZ158">
        <f>(_2022___Atividade_física__sintomas_de_ansiedade_e_depressão_e_qualidade_de_vida_e[[#This Row],[Aspecto físico]]-4)/4*100</f>
        <v>50</v>
      </c>
      <c r="FA158">
        <f>SUM(EG158,EH158)</f>
        <v>9.1999999999999993</v>
      </c>
      <c r="FB158">
        <f>(FA158-2)/10*100</f>
        <v>72</v>
      </c>
      <c r="FC158">
        <f>SUM(DM158,ES158,ET158,EU158,EV158)</f>
        <v>17.399999999999999</v>
      </c>
      <c r="FD158" s="7">
        <f>(FC158-5)/20*100</f>
        <v>61.999999999999986</v>
      </c>
      <c r="FE158">
        <f>SUM(EI158,EM158,EO158,EQ158)</f>
        <v>15</v>
      </c>
      <c r="FF158" s="7">
        <f>(FE158-4)/20*100</f>
        <v>55.000000000000007</v>
      </c>
      <c r="FG158">
        <f>SUM(EF158,ER158)</f>
        <v>6</v>
      </c>
      <c r="FH158">
        <f>(FG158-2)/8*100</f>
        <v>50</v>
      </c>
      <c r="FI158">
        <f>SUM(EC158,ED158,EE158)</f>
        <v>5</v>
      </c>
      <c r="FJ158" s="7">
        <f>(FI158-3)/3*100</f>
        <v>66.666666666666657</v>
      </c>
      <c r="FK158">
        <f>SUM(EJ158,EK158,EL158,EN158,EP158)</f>
        <v>17</v>
      </c>
      <c r="FL158">
        <f>(FK158-5)/25*100</f>
        <v>48</v>
      </c>
      <c r="FM158">
        <f t="shared" si="6"/>
        <v>3</v>
      </c>
      <c r="FN158" s="7">
        <f t="shared" si="7"/>
        <v>59.75</v>
      </c>
      <c r="FO158" s="7">
        <f t="shared" si="8"/>
        <v>54.916666666666664</v>
      </c>
    </row>
    <row r="159" spans="1:171" ht="15" thickBot="1" x14ac:dyDescent="0.35">
      <c r="A159" t="s">
        <v>335</v>
      </c>
      <c r="B159" t="s">
        <v>336</v>
      </c>
      <c r="C159" t="s">
        <v>68</v>
      </c>
      <c r="D159" s="5">
        <v>37278</v>
      </c>
      <c r="E159" s="5">
        <v>44682</v>
      </c>
      <c r="F159" s="1">
        <f>DATEDIF(D158,E158,"Y")</f>
        <v>28</v>
      </c>
      <c r="G159">
        <v>1</v>
      </c>
      <c r="H159">
        <v>4</v>
      </c>
      <c r="I159" t="s">
        <v>69</v>
      </c>
      <c r="J159">
        <v>3</v>
      </c>
      <c r="K159">
        <v>2</v>
      </c>
      <c r="L159" t="s">
        <v>100</v>
      </c>
      <c r="M159" s="1">
        <v>1</v>
      </c>
      <c r="N159">
        <v>1</v>
      </c>
      <c r="O159">
        <v>3</v>
      </c>
      <c r="P159">
        <v>1</v>
      </c>
      <c r="Q159" s="16">
        <v>2</v>
      </c>
      <c r="R159">
        <v>2</v>
      </c>
      <c r="S159">
        <v>2</v>
      </c>
      <c r="T159">
        <v>2</v>
      </c>
      <c r="U159" t="s">
        <v>86</v>
      </c>
      <c r="V159">
        <v>7</v>
      </c>
      <c r="W159">
        <v>20</v>
      </c>
      <c r="X15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159">
        <v>0</v>
      </c>
      <c r="Z159">
        <v>0</v>
      </c>
      <c r="AA15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59">
        <v>0</v>
      </c>
      <c r="AC159">
        <v>0</v>
      </c>
      <c r="AD15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9">
        <v>7</v>
      </c>
      <c r="AF159">
        <v>9</v>
      </c>
      <c r="AG159" s="1">
        <f>AVERAGE(_2022___Atividade_física__sintomas_de_ansiedade_e_depressão_e_qualidade_de_vida_e[[#This Row],[a.	Quantas horas no total você gasta sentado durante um dia de semana? ]:[b.	Quantas horas no total você gasta sentado durante um dia de fim de semana?]])</f>
        <v>8</v>
      </c>
      <c r="AH159" s="1">
        <f>_2022___Atividade_física__sintomas_de_ansiedade_e_depressão_e_qualidade_de_vida_e[[#This Row],[AFV por semana]]+_2022___Atividade_física__sintomas_de_ansiedade_e_depressão_e_qualidade_de_vida_e[[#This Row],[Média AFM na semana]]</f>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59">
        <v>1</v>
      </c>
      <c r="BF159">
        <v>0</v>
      </c>
      <c r="BG159">
        <v>0</v>
      </c>
      <c r="BH159">
        <v>1</v>
      </c>
      <c r="BI159">
        <v>0</v>
      </c>
      <c r="BJ159">
        <v>0</v>
      </c>
      <c r="BK159">
        <v>0</v>
      </c>
      <c r="BL159">
        <v>1</v>
      </c>
      <c r="BM159">
        <v>0</v>
      </c>
      <c r="BN159">
        <v>0</v>
      </c>
      <c r="BO159">
        <v>1</v>
      </c>
      <c r="BP159">
        <v>0</v>
      </c>
      <c r="BQ159">
        <v>1</v>
      </c>
      <c r="BR159">
        <v>1</v>
      </c>
      <c r="BS159">
        <v>1</v>
      </c>
      <c r="BT159">
        <v>1</v>
      </c>
      <c r="BU159">
        <v>1</v>
      </c>
      <c r="BV159">
        <v>0</v>
      </c>
      <c r="BW159">
        <v>0</v>
      </c>
      <c r="BX159">
        <v>2</v>
      </c>
      <c r="BY159">
        <f>_2022___Atividade_física__sintomas_de_ansiedade_e_depressão_e_qualidade_de_vida_e[[#This Row],[_18]]</f>
        <v>0</v>
      </c>
      <c r="BZ159">
        <v>1</v>
      </c>
      <c r="CA159">
        <v>0</v>
      </c>
      <c r="CB159" s="1">
        <f>SUM(BE159:BV159,_2022___Atividade_física__sintomas_de_ansiedade_e_depressão_e_qualidade_de_vida_e[[#This Row],[18 considerar essa]:[_20]])</f>
        <v>10</v>
      </c>
      <c r="CC159">
        <v>2</v>
      </c>
      <c r="CD159">
        <v>1</v>
      </c>
      <c r="CE159">
        <v>1</v>
      </c>
      <c r="CF159">
        <v>2</v>
      </c>
      <c r="CG159">
        <v>3</v>
      </c>
      <c r="CH159">
        <v>1</v>
      </c>
      <c r="CI159">
        <v>2</v>
      </c>
      <c r="CJ159">
        <v>3</v>
      </c>
      <c r="CK159">
        <v>3</v>
      </c>
      <c r="CL159">
        <v>1</v>
      </c>
      <c r="CM159">
        <v>2</v>
      </c>
      <c r="CN159">
        <v>3</v>
      </c>
      <c r="CO159">
        <v>2</v>
      </c>
      <c r="CP159">
        <v>2</v>
      </c>
      <c r="CQ159">
        <v>2</v>
      </c>
      <c r="CR159">
        <v>2</v>
      </c>
      <c r="CS159">
        <v>2</v>
      </c>
      <c r="CT159">
        <v>2</v>
      </c>
      <c r="CU159">
        <v>2</v>
      </c>
      <c r="CV159">
        <v>1</v>
      </c>
      <c r="CW159">
        <v>3</v>
      </c>
      <c r="CX159">
        <v>1</v>
      </c>
      <c r="CY159">
        <v>2</v>
      </c>
      <c r="CZ159">
        <v>3</v>
      </c>
      <c r="DA159">
        <v>4</v>
      </c>
      <c r="DB159">
        <v>2</v>
      </c>
      <c r="DC159">
        <v>2</v>
      </c>
      <c r="DD159">
        <v>3</v>
      </c>
      <c r="DE159">
        <v>3</v>
      </c>
      <c r="DF159">
        <v>2</v>
      </c>
      <c r="DG159">
        <v>3</v>
      </c>
      <c r="DH159">
        <v>5</v>
      </c>
      <c r="DI159">
        <v>4</v>
      </c>
      <c r="DJ159">
        <v>4</v>
      </c>
      <c r="DK159">
        <v>4</v>
      </c>
      <c r="DL159">
        <v>4</v>
      </c>
      <c r="DM159">
        <f>IF(CC159=1,5,IF(CC159=2,4.4,IF(CC159=3,3.4,IF(CC159=4,2,IF(CC159=5,1,IF(CC159&gt;5,"Inválido",0))))))</f>
        <v>4.4000000000000004</v>
      </c>
      <c r="DN159">
        <f>IF(CD159&gt;5,"Inválido",CD159)</f>
        <v>1</v>
      </c>
      <c r="DO159" s="7">
        <f>IF(CE159&gt;3,"Inválido",CE159)</f>
        <v>1</v>
      </c>
      <c r="DP159" s="7">
        <f>IF(CF159&gt;3,"Inválido",CF159)</f>
        <v>2</v>
      </c>
      <c r="DQ159" s="6">
        <f>IF(CG159&gt;3,"Inválido",CG159)</f>
        <v>3</v>
      </c>
      <c r="DR159" s="6">
        <f>IF(CH159&gt;3,"Inválido",CH159)</f>
        <v>1</v>
      </c>
      <c r="DS159" s="6">
        <f>IF(CI159&gt;3,"Inválido",CI159)</f>
        <v>2</v>
      </c>
      <c r="DT159" s="6">
        <f>IF(CJ159&gt;3,"Inválido",CJ159)</f>
        <v>3</v>
      </c>
      <c r="DU159" s="6">
        <f>IF(CK159&gt;3,"Inválido",CK159)</f>
        <v>3</v>
      </c>
      <c r="DV159" s="6">
        <f>IF(CL159&gt;3,"Inválido",CL159)</f>
        <v>1</v>
      </c>
      <c r="DW159" s="6">
        <f>IF(CM159&gt;3,"Inválido",CM159)</f>
        <v>2</v>
      </c>
      <c r="DX159" s="6">
        <f>IF(CN159&gt;3,"Inválido",CN159)</f>
        <v>3</v>
      </c>
      <c r="DY159" s="8">
        <f>IF(CO159&gt;5, "INVALIDO",CO159)</f>
        <v>2</v>
      </c>
      <c r="DZ159" s="8">
        <f>IF(CP159&gt;5, "INVALIDO",CP159)</f>
        <v>2</v>
      </c>
      <c r="EA159" s="8">
        <f>IF(CQ159&gt;5, "INVALIDO",CQ159)</f>
        <v>2</v>
      </c>
      <c r="EB159" s="8">
        <f>IF(CR159&gt;5, "INVALIDO",CR159)</f>
        <v>2</v>
      </c>
      <c r="EC159" s="7">
        <f>IF(CR159&gt;5, "INVALIDO",CR159)</f>
        <v>2</v>
      </c>
      <c r="ED15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5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9">
        <f>IF(CC159=1,5,IF(CC159=2,4,IF(CC159=3,3,IF(CC159=4,2,IF(CC159=5,1,IF(CC159&gt;5,"Inválido",0))))))</f>
        <v>4</v>
      </c>
      <c r="EG159">
        <f>IF(CW159=1,6,IF(CW159=2,5.4,IF(CW159=3,4.2,IF(CW159=4,3.1,IF(CW159=5,2.2,IF(CW159=6,1,IF(CW159&gt;6,"Inválido",0)))))))</f>
        <v>4.2</v>
      </c>
      <c r="EH159">
        <f>IF(AND(CX159=1,CW159=1),6,IF(AND(CX159=1,CW159&lt;7),5,IF(AND(CX159&gt;1,CW159=1),"Inválido",IF(AND(CX159=2,CW159&lt;7),4,IF(AND(CX159=3,CW159&lt;7),3,IF(AND(CX159=4,CW159&lt;7),2,IF(AND(CX159=5,CW159&lt;7),1,0)))))))</f>
        <v>5</v>
      </c>
      <c r="EI159">
        <f>IF(CV159=1,6,IF(CV159=2,5,IF(CV159=3,3,IF(CV159=4,3,IF(CV159=5,2,IF(CV159=6,1,IF(CV159&gt;6,"iNVÁLIDO",0)))))))</f>
        <v>6</v>
      </c>
      <c r="EJ159" s="7">
        <f>IF(CZ159&gt;6,"Inválido",CZ159)</f>
        <v>3</v>
      </c>
      <c r="EK159" s="7">
        <f>IF(DA159&gt;6,"Inválido",DA159)</f>
        <v>4</v>
      </c>
      <c r="EL159">
        <f>IF(DB159=1,6,IF(DB159=2,5,IF(DB159=3,3,IF(DB159=4,3,IF(DB159=5,2,IF(DB159=6,1,IF(DB159&gt;6,"iNVÁLIDO",0)))))))</f>
        <v>5</v>
      </c>
      <c r="EM159">
        <f>IF(DC159=1,6,IF(DC159=2,5,IF(DC159=3,3,IF(DC159=4,3,IF(DC159=5,2,IF(DC159=6,1,IF(DC159&gt;6,"iNVÁLIDO",0)))))))</f>
        <v>5</v>
      </c>
      <c r="EN159" s="7">
        <f>IF(DD159&gt;6,"Inválido",DD159)</f>
        <v>3</v>
      </c>
      <c r="EO159">
        <f>IF(DE159&gt;6,"Inválido",DE159)</f>
        <v>3</v>
      </c>
      <c r="EP159">
        <f>IF(DF159=1,6,IF(DF159=2,5,IF(DF159=3,3,IF(DF159=4,3,IF(DF159=5,2,IF(DF159=6,1,IF(DF159&gt;6,"iNVÁLIDO",0)))))))</f>
        <v>5</v>
      </c>
      <c r="EQ159" s="7">
        <f>IF(DG159&gt;6,"Inválido",DG159)</f>
        <v>3</v>
      </c>
      <c r="ER159">
        <f>IF(DH159&gt;5,"Inválido",DH159)</f>
        <v>5</v>
      </c>
      <c r="ES159">
        <f>IF(DI159&gt;5,"Inválido",DI159)</f>
        <v>4</v>
      </c>
      <c r="ET159">
        <f>IF(DJ159=1,5,IF(DJ159=2,4,IF(DJ159=3,3,IF(DJ159=4,2,IF(DJ159=5,1,IF(DJ159&gt;5,"Inválido",0))))))</f>
        <v>2</v>
      </c>
      <c r="EU159">
        <f>IF(DK159&gt;5,"Inválido",DK159)</f>
        <v>4</v>
      </c>
      <c r="EV159">
        <f>IF(DL159=1,5,IF(DL159=2,4,IF(DL159=3,3,IF(DL159=4,2,IF(DL159=5,1,IF(DL159&gt;5,"Inválido",0))))))</f>
        <v>2</v>
      </c>
      <c r="EW159" s="7">
        <f>SUM(DO159,DP159,DQ159,DR159,DS159,DT159,DU159,DV159,DW159,DX159)</f>
        <v>21</v>
      </c>
      <c r="EX159" s="7">
        <f>(EW159-10)/20*100</f>
        <v>55.000000000000007</v>
      </c>
      <c r="EY159">
        <f>SUM(DY159,DZ159,EA159,EB159)</f>
        <v>8</v>
      </c>
      <c r="EZ159">
        <f>(_2022___Atividade_física__sintomas_de_ansiedade_e_depressão_e_qualidade_de_vida_e[[#This Row],[Aspecto físico]]-4)/4*100</f>
        <v>100</v>
      </c>
      <c r="FA159">
        <f>SUM(EG159,EH159)</f>
        <v>9.1999999999999993</v>
      </c>
      <c r="FB159">
        <f>(FA159-2)/10*100</f>
        <v>72</v>
      </c>
      <c r="FC159">
        <f>SUM(DM159,ES159,ET159,EU159,EV159)</f>
        <v>16.399999999999999</v>
      </c>
      <c r="FD159" s="7">
        <f>(FC159-5)/20*100</f>
        <v>56.999999999999993</v>
      </c>
      <c r="FE159">
        <f>SUM(EI159,EM159,EO159,EQ159)</f>
        <v>17</v>
      </c>
      <c r="FF159" s="7">
        <f>(FE159-4)/20*100</f>
        <v>65</v>
      </c>
      <c r="FG159">
        <f>SUM(EF159,ER159)</f>
        <v>9</v>
      </c>
      <c r="FH159">
        <f>(FG159-2)/8*100</f>
        <v>87.5</v>
      </c>
      <c r="FI159">
        <f>SUM(EC159,ED159,EE159)</f>
        <v>6</v>
      </c>
      <c r="FJ159" s="7">
        <f>(FI159-3)/3*100</f>
        <v>100</v>
      </c>
      <c r="FK159">
        <f>SUM(EJ159,EK159,EL159,EN159,EP159)</f>
        <v>20</v>
      </c>
      <c r="FL159">
        <f>(FK159-5)/25*100</f>
        <v>60</v>
      </c>
      <c r="FM159">
        <f t="shared" si="6"/>
        <v>1</v>
      </c>
      <c r="FN159" s="7">
        <f t="shared" si="7"/>
        <v>71</v>
      </c>
      <c r="FO159" s="7">
        <f t="shared" si="8"/>
        <v>78.125</v>
      </c>
    </row>
    <row r="160" spans="1:171" ht="15" thickBot="1" x14ac:dyDescent="0.35">
      <c r="A160" t="s">
        <v>339</v>
      </c>
      <c r="B160" t="s">
        <v>340</v>
      </c>
      <c r="C160" t="s">
        <v>68</v>
      </c>
      <c r="D160" s="5">
        <v>37061</v>
      </c>
      <c r="E160" s="5">
        <v>44682</v>
      </c>
      <c r="F160" s="1">
        <f>DATEDIF(D159,E159,"Y")</f>
        <v>20</v>
      </c>
      <c r="G160">
        <v>2</v>
      </c>
      <c r="H160">
        <v>1</v>
      </c>
      <c r="I160" t="s">
        <v>108</v>
      </c>
      <c r="J160">
        <v>5</v>
      </c>
      <c r="K160">
        <v>2</v>
      </c>
      <c r="L160" t="s">
        <v>341</v>
      </c>
      <c r="M160" s="1">
        <v>2</v>
      </c>
      <c r="N160">
        <v>1</v>
      </c>
      <c r="O160">
        <v>1</v>
      </c>
      <c r="P160">
        <v>1</v>
      </c>
      <c r="Q160" s="16">
        <v>2</v>
      </c>
      <c r="R160">
        <v>1</v>
      </c>
      <c r="S160">
        <v>2</v>
      </c>
      <c r="T160">
        <v>2</v>
      </c>
      <c r="U160" t="s">
        <v>86</v>
      </c>
      <c r="V160">
        <v>7</v>
      </c>
      <c r="W160">
        <v>15</v>
      </c>
      <c r="X16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60">
        <v>1</v>
      </c>
      <c r="Z160">
        <v>60</v>
      </c>
      <c r="AA16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60">
        <v>1</v>
      </c>
      <c r="AC160">
        <v>60</v>
      </c>
      <c r="AD16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160">
        <v>14</v>
      </c>
      <c r="AF160">
        <v>14</v>
      </c>
      <c r="AG160" s="1">
        <f>AVERAGE(_2022___Atividade_física__sintomas_de_ansiedade_e_depressão_e_qualidade_de_vida_e[[#This Row],[a.	Quantas horas no total você gasta sentado durante um dia de semana? ]:[b.	Quantas horas no total você gasta sentado durante um dia de fim de semana?]])</f>
        <v>14</v>
      </c>
      <c r="AH160" s="1">
        <f>_2022___Atividade_física__sintomas_de_ansiedade_e_depressão_e_qualidade_de_vida_e[[#This Row],[AFV por semana]]+_2022___Atividade_física__sintomas_de_ansiedade_e_depressão_e_qualidade_de_vida_e[[#This Row],[Média AFM na semana]]</f>
        <v>120</v>
      </c>
      <c r="AI160">
        <v>0</v>
      </c>
      <c r="AJ160">
        <v>1</v>
      </c>
      <c r="AK160">
        <v>1</v>
      </c>
      <c r="AL160">
        <v>1</v>
      </c>
      <c r="AM160">
        <v>1</v>
      </c>
      <c r="AN160">
        <v>1</v>
      </c>
      <c r="AO160">
        <v>2</v>
      </c>
      <c r="AP160">
        <v>0</v>
      </c>
      <c r="AQ160">
        <v>0</v>
      </c>
      <c r="AR160">
        <v>1</v>
      </c>
      <c r="AS160">
        <v>1</v>
      </c>
      <c r="AT160">
        <v>0</v>
      </c>
      <c r="AU160">
        <v>0</v>
      </c>
      <c r="AV160">
        <v>0</v>
      </c>
      <c r="AW160">
        <v>1</v>
      </c>
      <c r="AX160">
        <v>0</v>
      </c>
      <c r="AY160">
        <v>1</v>
      </c>
      <c r="AZ160">
        <v>1</v>
      </c>
      <c r="BA160">
        <v>0</v>
      </c>
      <c r="BB160">
        <v>0</v>
      </c>
      <c r="BC160">
        <v>1</v>
      </c>
      <c r="BD16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160">
        <v>0</v>
      </c>
      <c r="BF160">
        <v>0</v>
      </c>
      <c r="BG160">
        <v>0</v>
      </c>
      <c r="BH160">
        <v>1</v>
      </c>
      <c r="BI160">
        <v>1</v>
      </c>
      <c r="BJ160">
        <v>0</v>
      </c>
      <c r="BK160">
        <v>0</v>
      </c>
      <c r="BL160">
        <v>0</v>
      </c>
      <c r="BM160">
        <v>0</v>
      </c>
      <c r="BN160">
        <v>0</v>
      </c>
      <c r="BO160">
        <v>1</v>
      </c>
      <c r="BP160">
        <v>0</v>
      </c>
      <c r="BQ160">
        <v>1</v>
      </c>
      <c r="BR160">
        <v>0</v>
      </c>
      <c r="BS160">
        <v>0</v>
      </c>
      <c r="BT160">
        <v>1</v>
      </c>
      <c r="BU160">
        <v>1</v>
      </c>
      <c r="BV160">
        <v>0</v>
      </c>
      <c r="BW160">
        <v>0</v>
      </c>
      <c r="BX160">
        <v>2</v>
      </c>
      <c r="BY160">
        <f>_2022___Atividade_física__sintomas_de_ansiedade_e_depressão_e_qualidade_de_vida_e[[#This Row],[_18]]</f>
        <v>0</v>
      </c>
      <c r="BZ160">
        <v>1</v>
      </c>
      <c r="CA160">
        <v>0</v>
      </c>
      <c r="CB160" s="1">
        <f>SUM(BE160:BV160,_2022___Atividade_física__sintomas_de_ansiedade_e_depressão_e_qualidade_de_vida_e[[#This Row],[18 considerar essa]:[_20]])</f>
        <v>7</v>
      </c>
      <c r="CC160">
        <v>3</v>
      </c>
      <c r="CD160">
        <v>4</v>
      </c>
      <c r="CE160">
        <v>2</v>
      </c>
      <c r="CF160">
        <v>2</v>
      </c>
      <c r="CG160">
        <v>2</v>
      </c>
      <c r="CH160">
        <v>1</v>
      </c>
      <c r="CI160">
        <v>2</v>
      </c>
      <c r="CJ160">
        <v>2</v>
      </c>
      <c r="CK160">
        <v>1</v>
      </c>
      <c r="CL160">
        <v>1</v>
      </c>
      <c r="CM160">
        <v>1</v>
      </c>
      <c r="CN160">
        <v>3</v>
      </c>
      <c r="CO160">
        <v>1</v>
      </c>
      <c r="CP160">
        <v>1</v>
      </c>
      <c r="CQ160">
        <v>2</v>
      </c>
      <c r="CR160">
        <v>1</v>
      </c>
      <c r="CS160">
        <v>1</v>
      </c>
      <c r="CT160">
        <v>1</v>
      </c>
      <c r="CU160">
        <v>1</v>
      </c>
      <c r="CV160">
        <v>2</v>
      </c>
      <c r="CW160">
        <v>3</v>
      </c>
      <c r="CX160">
        <v>4</v>
      </c>
      <c r="CY160">
        <v>5</v>
      </c>
      <c r="CZ160">
        <v>4</v>
      </c>
      <c r="DA160">
        <v>6</v>
      </c>
      <c r="DB160">
        <v>5</v>
      </c>
      <c r="DC160">
        <v>5</v>
      </c>
      <c r="DD160">
        <v>5</v>
      </c>
      <c r="DE160">
        <v>4</v>
      </c>
      <c r="DF160">
        <v>3</v>
      </c>
      <c r="DG160">
        <v>2</v>
      </c>
      <c r="DH160">
        <v>4</v>
      </c>
      <c r="DI160">
        <v>5</v>
      </c>
      <c r="DJ160">
        <v>3</v>
      </c>
      <c r="DK160">
        <v>3</v>
      </c>
      <c r="DL160">
        <v>2</v>
      </c>
      <c r="DM160">
        <f>IF(CC160=1,5,IF(CC160=2,4.4,IF(CC160=3,3.4,IF(CC160=4,2,IF(CC160=5,1,IF(CC160&gt;5,"Inválido",0))))))</f>
        <v>3.4</v>
      </c>
      <c r="DN160">
        <f>IF(CD160&gt;5,"Inválido",CD160)</f>
        <v>4</v>
      </c>
      <c r="DO160" s="7">
        <f>IF(CE160&gt;3,"Inválido",CE160)</f>
        <v>2</v>
      </c>
      <c r="DP160" s="7">
        <f>IF(CF160&gt;3,"Inválido",CF160)</f>
        <v>2</v>
      </c>
      <c r="DQ160" s="6">
        <f>IF(CG160&gt;3,"Inválido",CG160)</f>
        <v>2</v>
      </c>
      <c r="DR160" s="6">
        <f>IF(CH160&gt;3,"Inválido",CH160)</f>
        <v>1</v>
      </c>
      <c r="DS160" s="6">
        <f>IF(CI160&gt;3,"Inválido",CI160)</f>
        <v>2</v>
      </c>
      <c r="DT160" s="6">
        <f>IF(CJ160&gt;3,"Inválido",CJ160)</f>
        <v>2</v>
      </c>
      <c r="DU160" s="6">
        <f>IF(CK160&gt;3,"Inválido",CK160)</f>
        <v>1</v>
      </c>
      <c r="DV160" s="6">
        <f>IF(CL160&gt;3,"Inválido",CL160)</f>
        <v>1</v>
      </c>
      <c r="DW160" s="6">
        <f>IF(CM160&gt;3,"Inválido",CM160)</f>
        <v>1</v>
      </c>
      <c r="DX160" s="6">
        <f>IF(CN160&gt;3,"Inválido",CN160)</f>
        <v>3</v>
      </c>
      <c r="DY160" s="8">
        <f>IF(CO160&gt;5, "INVALIDO",CO160)</f>
        <v>1</v>
      </c>
      <c r="DZ160" s="8">
        <f>IF(CP160&gt;5, "INVALIDO",CP160)</f>
        <v>1</v>
      </c>
      <c r="EA160" s="8">
        <f>IF(CQ160&gt;5, "INVALIDO",CQ160)</f>
        <v>2</v>
      </c>
      <c r="EB160" s="8">
        <f>IF(CR160&gt;5, "INVALIDO",CR160)</f>
        <v>1</v>
      </c>
      <c r="EC160" s="7">
        <f>IF(CR160&gt;5, "INVALIDO",CR160)</f>
        <v>1</v>
      </c>
      <c r="ED16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0">
        <f>IF(CC160=1,5,IF(CC160=2,4,IF(CC160=3,3,IF(CC160=4,2,IF(CC160=5,1,IF(CC160&gt;5,"Inválido",0))))))</f>
        <v>3</v>
      </c>
      <c r="EG160">
        <f>IF(CW160=1,6,IF(CW160=2,5.4,IF(CW160=3,4.2,IF(CW160=4,3.1,IF(CW160=5,2.2,IF(CW160=6,1,IF(CW160&gt;6,"Inválido",0)))))))</f>
        <v>4.2</v>
      </c>
      <c r="EH160">
        <f>IF(AND(CX160=1,CW160=1),6,IF(AND(CX160=1,CW160&lt;7),5,IF(AND(CX160&gt;1,CW160=1),"Inválido",IF(AND(CX160=2,CW160&lt;7),4,IF(AND(CX160=3,CW160&lt;7),3,IF(AND(CX160=4,CW160&lt;7),2,IF(AND(CX160=5,CW160&lt;7),1,0)))))))</f>
        <v>2</v>
      </c>
      <c r="EI160">
        <f>IF(CV160=1,6,IF(CV160=2,5,IF(CV160=3,3,IF(CV160=4,3,IF(CV160=5,2,IF(CV160=6,1,IF(CV160&gt;6,"iNVÁLIDO",0)))))))</f>
        <v>5</v>
      </c>
      <c r="EJ160" s="7">
        <f>IF(CZ160&gt;6,"Inválido",CZ160)</f>
        <v>4</v>
      </c>
      <c r="EK160" s="7">
        <f>IF(DA160&gt;6,"Inválido",DA160)</f>
        <v>6</v>
      </c>
      <c r="EL160">
        <f>IF(DB160=1,6,IF(DB160=2,5,IF(DB160=3,3,IF(DB160=4,3,IF(DB160=5,2,IF(DB160=6,1,IF(DB160&gt;6,"iNVÁLIDO",0)))))))</f>
        <v>2</v>
      </c>
      <c r="EM160">
        <f>IF(DC160=1,6,IF(DC160=2,5,IF(DC160=3,3,IF(DC160=4,3,IF(DC160=5,2,IF(DC160=6,1,IF(DC160&gt;6,"iNVÁLIDO",0)))))))</f>
        <v>2</v>
      </c>
      <c r="EN160" s="7">
        <f>IF(DD160&gt;6,"Inválido",DD160)</f>
        <v>5</v>
      </c>
      <c r="EO160">
        <f>IF(DE160&gt;6,"Inválido",DE160)</f>
        <v>4</v>
      </c>
      <c r="EP160">
        <f>IF(DF160=1,6,IF(DF160=2,5,IF(DF160=3,3,IF(DF160=4,3,IF(DF160=5,2,IF(DF160=6,1,IF(DF160&gt;6,"iNVÁLIDO",0)))))))</f>
        <v>3</v>
      </c>
      <c r="EQ160" s="7">
        <f>IF(DG160&gt;6,"Inválido",DG160)</f>
        <v>2</v>
      </c>
      <c r="ER160">
        <f>IF(DH160&gt;5,"Inválido",DH160)</f>
        <v>4</v>
      </c>
      <c r="ES160">
        <f>IF(DI160&gt;5,"Inválido",DI160)</f>
        <v>5</v>
      </c>
      <c r="ET160">
        <f>IF(DJ160=1,5,IF(DJ160=2,4,IF(DJ160=3,3,IF(DJ160=4,2,IF(DJ160=5,1,IF(DJ160&gt;5,"Inválido",0))))))</f>
        <v>3</v>
      </c>
      <c r="EU160">
        <f>IF(DK160&gt;5,"Inválido",DK160)</f>
        <v>3</v>
      </c>
      <c r="EV160">
        <f>IF(DL160=1,5,IF(DL160=2,4,IF(DL160=3,3,IF(DL160=4,2,IF(DL160=5,1,IF(DL160&gt;5,"Inválido",0))))))</f>
        <v>4</v>
      </c>
      <c r="EW160" s="7">
        <f>SUM(DO160,DP160,DQ160,DR160,DS160,DT160,DU160,DV160,DW160,DX160)</f>
        <v>17</v>
      </c>
      <c r="EX160" s="7">
        <f>(EW160-10)/20*100</f>
        <v>35</v>
      </c>
      <c r="EY160">
        <f>SUM(DY160,DZ160,EA160,EB160)</f>
        <v>5</v>
      </c>
      <c r="EZ160">
        <f>(_2022___Atividade_física__sintomas_de_ansiedade_e_depressão_e_qualidade_de_vida_e[[#This Row],[Aspecto físico]]-4)/4*100</f>
        <v>25</v>
      </c>
      <c r="FA160">
        <f>SUM(EG160,EH160)</f>
        <v>6.2</v>
      </c>
      <c r="FB160">
        <f>(FA160-2)/10*100</f>
        <v>42.000000000000007</v>
      </c>
      <c r="FC160">
        <f>SUM(DM160,ES160,ET160,EU160,EV160)</f>
        <v>18.399999999999999</v>
      </c>
      <c r="FD160" s="7">
        <f>(FC160-5)/20*100</f>
        <v>67</v>
      </c>
      <c r="FE160">
        <f>SUM(EI160,EM160,EO160,EQ160)</f>
        <v>13</v>
      </c>
      <c r="FF160" s="7">
        <f>(FE160-4)/20*100</f>
        <v>45</v>
      </c>
      <c r="FG160">
        <f>SUM(EF160,ER160)</f>
        <v>7</v>
      </c>
      <c r="FH160">
        <f>(FG160-2)/8*100</f>
        <v>62.5</v>
      </c>
      <c r="FI160">
        <f>SUM(EC160,ED160,EE160)</f>
        <v>3</v>
      </c>
      <c r="FJ160" s="7">
        <f>(FI160-3)/3*100</f>
        <v>0</v>
      </c>
      <c r="FK160">
        <f>SUM(EJ160,EK160,EL160,EN160,EP160)</f>
        <v>20</v>
      </c>
      <c r="FL160">
        <f>(FK160-5)/25*100</f>
        <v>60</v>
      </c>
      <c r="FM160">
        <f t="shared" si="6"/>
        <v>4</v>
      </c>
      <c r="FN160" s="7">
        <f t="shared" si="7"/>
        <v>42.25</v>
      </c>
      <c r="FO160" s="7">
        <f t="shared" si="8"/>
        <v>41.875</v>
      </c>
    </row>
    <row r="161" spans="1:171" ht="15" thickBot="1" x14ac:dyDescent="0.35">
      <c r="A161" t="s">
        <v>342</v>
      </c>
      <c r="B161" t="s">
        <v>343</v>
      </c>
      <c r="C161" t="s">
        <v>68</v>
      </c>
      <c r="D161" s="5">
        <v>37953</v>
      </c>
      <c r="E161" s="5">
        <v>44682</v>
      </c>
      <c r="F161" s="1">
        <f>DATEDIF(D160,E160,"Y")</f>
        <v>20</v>
      </c>
      <c r="G161">
        <v>2</v>
      </c>
      <c r="H161">
        <v>1</v>
      </c>
      <c r="I161" t="s">
        <v>276</v>
      </c>
      <c r="J161">
        <v>1</v>
      </c>
      <c r="K161">
        <v>3</v>
      </c>
      <c r="L161" t="s">
        <v>100</v>
      </c>
      <c r="M161" s="1">
        <v>1</v>
      </c>
      <c r="N161">
        <v>1</v>
      </c>
      <c r="O161">
        <v>1</v>
      </c>
      <c r="P161">
        <v>1</v>
      </c>
      <c r="Q161" s="16">
        <v>2</v>
      </c>
      <c r="R161">
        <v>2</v>
      </c>
      <c r="S161">
        <v>2</v>
      </c>
      <c r="T161">
        <v>2</v>
      </c>
      <c r="U161" t="s">
        <v>86</v>
      </c>
      <c r="V161">
        <v>1</v>
      </c>
      <c r="W161">
        <v>0</v>
      </c>
      <c r="X16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61">
        <v>1</v>
      </c>
      <c r="Z161">
        <v>29</v>
      </c>
      <c r="AA16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v>
      </c>
      <c r="AB161">
        <v>1</v>
      </c>
      <c r="AC161">
        <v>59</v>
      </c>
      <c r="AD16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59</v>
      </c>
      <c r="AE161">
        <v>10</v>
      </c>
      <c r="AF161">
        <v>6</v>
      </c>
      <c r="AG161" s="1">
        <f>AVERAGE(_2022___Atividade_física__sintomas_de_ansiedade_e_depressão_e_qualidade_de_vida_e[[#This Row],[a.	Quantas horas no total você gasta sentado durante um dia de semana? ]:[b.	Quantas horas no total você gasta sentado durante um dia de fim de semana?]])</f>
        <v>8</v>
      </c>
      <c r="AH161" s="1">
        <f>_2022___Atividade_física__sintomas_de_ansiedade_e_depressão_e_qualidade_de_vida_e[[#This Row],[AFV por semana]]+_2022___Atividade_física__sintomas_de_ansiedade_e_depressão_e_qualidade_de_vida_e[[#This Row],[Média AFM na semana]]</f>
        <v>88</v>
      </c>
      <c r="AI161">
        <v>1</v>
      </c>
      <c r="AJ161">
        <v>2</v>
      </c>
      <c r="AK161">
        <v>1</v>
      </c>
      <c r="AL161">
        <v>3</v>
      </c>
      <c r="AM161">
        <v>3</v>
      </c>
      <c r="AN161">
        <v>1</v>
      </c>
      <c r="AO161">
        <v>1</v>
      </c>
      <c r="AP161">
        <v>0</v>
      </c>
      <c r="AQ161">
        <v>0</v>
      </c>
      <c r="AR161">
        <v>3</v>
      </c>
      <c r="AS161">
        <v>3</v>
      </c>
      <c r="AT161">
        <v>2</v>
      </c>
      <c r="AU161">
        <v>0</v>
      </c>
      <c r="AV161">
        <v>3</v>
      </c>
      <c r="AW161">
        <v>3</v>
      </c>
      <c r="AX161">
        <v>0</v>
      </c>
      <c r="AY161">
        <v>1</v>
      </c>
      <c r="AZ161">
        <v>3</v>
      </c>
      <c r="BA161">
        <v>3</v>
      </c>
      <c r="BB161">
        <v>1</v>
      </c>
      <c r="BC161">
        <v>2</v>
      </c>
      <c r="BD16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36</v>
      </c>
      <c r="BE161">
        <v>0</v>
      </c>
      <c r="BF161">
        <v>2</v>
      </c>
      <c r="BG161">
        <v>1</v>
      </c>
      <c r="BH161">
        <v>0</v>
      </c>
      <c r="BI161">
        <v>2</v>
      </c>
      <c r="BJ161">
        <v>0</v>
      </c>
      <c r="BK161">
        <v>1</v>
      </c>
      <c r="BL161">
        <v>1</v>
      </c>
      <c r="BM161">
        <v>0</v>
      </c>
      <c r="BN161">
        <v>1</v>
      </c>
      <c r="BO161">
        <v>1</v>
      </c>
      <c r="BP161">
        <v>1</v>
      </c>
      <c r="BQ161">
        <v>2</v>
      </c>
      <c r="BR161">
        <v>3</v>
      </c>
      <c r="BS161">
        <v>0</v>
      </c>
      <c r="BT161">
        <v>1</v>
      </c>
      <c r="BU161">
        <v>2</v>
      </c>
      <c r="BV161">
        <v>0</v>
      </c>
      <c r="BW161">
        <v>0</v>
      </c>
      <c r="BX161">
        <v>2</v>
      </c>
      <c r="BY161">
        <f>_2022___Atividade_física__sintomas_de_ansiedade_e_depressão_e_qualidade_de_vida_e[[#This Row],[_18]]</f>
        <v>0</v>
      </c>
      <c r="BZ161">
        <v>1</v>
      </c>
      <c r="CA161">
        <v>0</v>
      </c>
      <c r="CB161" s="1">
        <f>SUM(BE161:BV161,_2022___Atividade_física__sintomas_de_ansiedade_e_depressão_e_qualidade_de_vida_e[[#This Row],[18 considerar essa]:[_20]])</f>
        <v>19</v>
      </c>
      <c r="CC161">
        <v>3</v>
      </c>
      <c r="CD161">
        <v>1</v>
      </c>
      <c r="CE161">
        <v>2</v>
      </c>
      <c r="CF161">
        <v>3</v>
      </c>
      <c r="CG161">
        <v>3</v>
      </c>
      <c r="CH161">
        <v>2</v>
      </c>
      <c r="CI161">
        <v>3</v>
      </c>
      <c r="CJ161">
        <v>3</v>
      </c>
      <c r="CK161">
        <v>3</v>
      </c>
      <c r="CL161">
        <v>3</v>
      </c>
      <c r="CM161">
        <v>3</v>
      </c>
      <c r="CN161">
        <v>3</v>
      </c>
      <c r="CO161">
        <v>2</v>
      </c>
      <c r="CP161">
        <v>2</v>
      </c>
      <c r="CQ161">
        <v>2</v>
      </c>
      <c r="CR161">
        <v>2</v>
      </c>
      <c r="CS161">
        <v>1</v>
      </c>
      <c r="CT161">
        <v>1</v>
      </c>
      <c r="CU161">
        <v>2</v>
      </c>
      <c r="CV161">
        <v>3</v>
      </c>
      <c r="CW161">
        <v>3</v>
      </c>
      <c r="CX161">
        <v>1</v>
      </c>
      <c r="CY161">
        <v>5</v>
      </c>
      <c r="CZ161">
        <v>3</v>
      </c>
      <c r="DA161">
        <v>3</v>
      </c>
      <c r="DB161">
        <v>6</v>
      </c>
      <c r="DC161">
        <v>5</v>
      </c>
      <c r="DD161">
        <v>4</v>
      </c>
      <c r="DE161">
        <v>2</v>
      </c>
      <c r="DF161">
        <v>4</v>
      </c>
      <c r="DG161">
        <v>2</v>
      </c>
      <c r="DH161">
        <v>5</v>
      </c>
      <c r="DI161">
        <v>2</v>
      </c>
      <c r="DJ161">
        <v>5</v>
      </c>
      <c r="DK161">
        <v>5</v>
      </c>
      <c r="DL161">
        <v>5</v>
      </c>
      <c r="DM161">
        <f>IF(CC161=1,5,IF(CC161=2,4.4,IF(CC161=3,3.4,IF(CC161=4,2,IF(CC161=5,1,IF(CC161&gt;5,"Inválido",0))))))</f>
        <v>3.4</v>
      </c>
      <c r="DN161">
        <f>IF(CD161&gt;5,"Inválido",CD161)</f>
        <v>1</v>
      </c>
      <c r="DO161" s="7">
        <f>IF(CE161&gt;3,"Inválido",CE161)</f>
        <v>2</v>
      </c>
      <c r="DP161" s="7">
        <f>IF(CF161&gt;3,"Inválido",CF161)</f>
        <v>3</v>
      </c>
      <c r="DQ161" s="6">
        <f>IF(CG161&gt;3,"Inválido",CG161)</f>
        <v>3</v>
      </c>
      <c r="DR161" s="6">
        <f>IF(CH161&gt;3,"Inválido",CH161)</f>
        <v>2</v>
      </c>
      <c r="DS161" s="6">
        <f>IF(CI161&gt;3,"Inválido",CI161)</f>
        <v>3</v>
      </c>
      <c r="DT161" s="6">
        <f>IF(CJ161&gt;3,"Inválido",CJ161)</f>
        <v>3</v>
      </c>
      <c r="DU161" s="6">
        <f>IF(CK161&gt;3,"Inválido",CK161)</f>
        <v>3</v>
      </c>
      <c r="DV161" s="6">
        <f>IF(CL161&gt;3,"Inválido",CL161)</f>
        <v>3</v>
      </c>
      <c r="DW161" s="6">
        <f>IF(CM161&gt;3,"Inválido",CM161)</f>
        <v>3</v>
      </c>
      <c r="DX161" s="6">
        <f>IF(CN161&gt;3,"Inválido",CN161)</f>
        <v>3</v>
      </c>
      <c r="DY161" s="8">
        <f>IF(CO161&gt;5, "INVALIDO",CO161)</f>
        <v>2</v>
      </c>
      <c r="DZ161" s="8">
        <f>IF(CP161&gt;5, "INVALIDO",CP161)</f>
        <v>2</v>
      </c>
      <c r="EA161" s="8">
        <f>IF(CQ161&gt;5, "INVALIDO",CQ161)</f>
        <v>2</v>
      </c>
      <c r="EB161" s="8">
        <f>IF(CR161&gt;5, "INVALIDO",CR161)</f>
        <v>2</v>
      </c>
      <c r="EC161" s="7">
        <f>IF(CR161&gt;5, "INVALIDO",CR161)</f>
        <v>2</v>
      </c>
      <c r="ED16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61">
        <f>IF(CC161=1,5,IF(CC161=2,4,IF(CC161=3,3,IF(CC161=4,2,IF(CC161=5,1,IF(CC161&gt;5,"Inválido",0))))))</f>
        <v>3</v>
      </c>
      <c r="EG161">
        <f>IF(CW161=1,6,IF(CW161=2,5.4,IF(CW161=3,4.2,IF(CW161=4,3.1,IF(CW161=5,2.2,IF(CW161=6,1,IF(CW161&gt;6,"Inválido",0)))))))</f>
        <v>4.2</v>
      </c>
      <c r="EH161">
        <f>IF(AND(CX161=1,CW161=1),6,IF(AND(CX161=1,CW161&lt;7),5,IF(AND(CX161&gt;1,CW161=1),"Inválido",IF(AND(CX161=2,CW161&lt;7),4,IF(AND(CX161=3,CW161&lt;7),3,IF(AND(CX161=4,CW161&lt;7),2,IF(AND(CX161=5,CW161&lt;7),1,0)))))))</f>
        <v>5</v>
      </c>
      <c r="EI161">
        <f>IF(CV161=1,6,IF(CV161=2,5,IF(CV161=3,3,IF(CV161=4,3,IF(CV161=5,2,IF(CV161=6,1,IF(CV161&gt;6,"iNVÁLIDO",0)))))))</f>
        <v>3</v>
      </c>
      <c r="EJ161" s="7">
        <f>IF(CZ161&gt;6,"Inválido",CZ161)</f>
        <v>3</v>
      </c>
      <c r="EK161" s="7">
        <f>IF(DA161&gt;6,"Inválido",DA161)</f>
        <v>3</v>
      </c>
      <c r="EL161">
        <f>IF(DB161=1,6,IF(DB161=2,5,IF(DB161=3,3,IF(DB161=4,3,IF(DB161=5,2,IF(DB161=6,1,IF(DB161&gt;6,"iNVÁLIDO",0)))))))</f>
        <v>1</v>
      </c>
      <c r="EM161">
        <f>IF(DC161=1,6,IF(DC161=2,5,IF(DC161=3,3,IF(DC161=4,3,IF(DC161=5,2,IF(DC161=6,1,IF(DC161&gt;6,"iNVÁLIDO",0)))))))</f>
        <v>2</v>
      </c>
      <c r="EN161" s="7">
        <f>IF(DD161&gt;6,"Inválido",DD161)</f>
        <v>4</v>
      </c>
      <c r="EO161">
        <f>IF(DE161&gt;6,"Inválido",DE161)</f>
        <v>2</v>
      </c>
      <c r="EP161">
        <f>IF(DF161=1,6,IF(DF161=2,5,IF(DF161=3,3,IF(DF161=4,3,IF(DF161=5,2,IF(DF161=6,1,IF(DF161&gt;6,"iNVÁLIDO",0)))))))</f>
        <v>3</v>
      </c>
      <c r="EQ161" s="7">
        <f>IF(DG161&gt;6,"Inválido",DG161)</f>
        <v>2</v>
      </c>
      <c r="ER161">
        <f>IF(DH161&gt;5,"Inválido",DH161)</f>
        <v>5</v>
      </c>
      <c r="ES161">
        <f>IF(DI161&gt;5,"Inválido",DI161)</f>
        <v>2</v>
      </c>
      <c r="ET161">
        <f>IF(DJ161=1,5,IF(DJ161=2,4,IF(DJ161=3,3,IF(DJ161=4,2,IF(DJ161=5,1,IF(DJ161&gt;5,"Inválido",0))))))</f>
        <v>1</v>
      </c>
      <c r="EU161">
        <f>IF(DK161&gt;5,"Inválido",DK161)</f>
        <v>5</v>
      </c>
      <c r="EV161">
        <f>IF(DL161=1,5,IF(DL161=2,4,IF(DL161=3,3,IF(DL161=4,2,IF(DL161=5,1,IF(DL161&gt;5,"Inválido",0))))))</f>
        <v>1</v>
      </c>
      <c r="EW161" s="7">
        <f>SUM(DO161,DP161,DQ161,DR161,DS161,DT161,DU161,DV161,DW161,DX161)</f>
        <v>28</v>
      </c>
      <c r="EX161" s="7">
        <f>(EW161-10)/20*100</f>
        <v>90</v>
      </c>
      <c r="EY161">
        <f>SUM(DY161,DZ161,EA161,EB161)</f>
        <v>8</v>
      </c>
      <c r="EZ161">
        <f>(_2022___Atividade_física__sintomas_de_ansiedade_e_depressão_e_qualidade_de_vida_e[[#This Row],[Aspecto físico]]-4)/4*100</f>
        <v>100</v>
      </c>
      <c r="FA161">
        <f>SUM(EG161,EH161)</f>
        <v>9.1999999999999993</v>
      </c>
      <c r="FB161">
        <f>(FA161-2)/10*100</f>
        <v>72</v>
      </c>
      <c r="FC161">
        <f>SUM(DM161,ES161,ET161,EU161,EV161)</f>
        <v>12.4</v>
      </c>
      <c r="FD161" s="7">
        <f>(FC161-5)/20*100</f>
        <v>37</v>
      </c>
      <c r="FE161">
        <f>SUM(EI161,EM161,EO161,EQ161)</f>
        <v>9</v>
      </c>
      <c r="FF161" s="7">
        <f>(FE161-4)/20*100</f>
        <v>25</v>
      </c>
      <c r="FG161">
        <f>SUM(EF161,ER161)</f>
        <v>8</v>
      </c>
      <c r="FH161">
        <f>(FG161-2)/8*100</f>
        <v>75</v>
      </c>
      <c r="FI161">
        <f>SUM(EC161,ED161,EE161)</f>
        <v>5</v>
      </c>
      <c r="FJ161" s="7">
        <f>(FI161-3)/3*100</f>
        <v>66.666666666666657</v>
      </c>
      <c r="FK161">
        <f>SUM(EJ161,EK161,EL161,EN161,EP161)</f>
        <v>14</v>
      </c>
      <c r="FL161">
        <f>(FK161-5)/25*100</f>
        <v>36</v>
      </c>
      <c r="FM161">
        <f t="shared" si="6"/>
        <v>1</v>
      </c>
      <c r="FN161" s="7">
        <f t="shared" si="7"/>
        <v>74.75</v>
      </c>
      <c r="FO161" s="7">
        <f t="shared" si="8"/>
        <v>50.666666666666664</v>
      </c>
    </row>
    <row r="162" spans="1:171" ht="15" thickBot="1" x14ac:dyDescent="0.35">
      <c r="A162" t="s">
        <v>344</v>
      </c>
      <c r="B162" t="s">
        <v>345</v>
      </c>
      <c r="C162" t="s">
        <v>68</v>
      </c>
      <c r="D162" s="5">
        <v>32291</v>
      </c>
      <c r="E162" s="5">
        <v>44682</v>
      </c>
      <c r="F162" s="1">
        <f>DATEDIF(D161,E161,"Y")</f>
        <v>18</v>
      </c>
      <c r="G162">
        <v>1</v>
      </c>
      <c r="H162">
        <v>4</v>
      </c>
      <c r="I162" t="s">
        <v>99</v>
      </c>
      <c r="J162">
        <v>5</v>
      </c>
      <c r="K162">
        <v>3</v>
      </c>
      <c r="L162" t="s">
        <v>346</v>
      </c>
      <c r="M162" s="1">
        <v>2</v>
      </c>
      <c r="N162">
        <v>1</v>
      </c>
      <c r="O162">
        <v>1</v>
      </c>
      <c r="P162">
        <v>1</v>
      </c>
      <c r="Q162" s="16">
        <v>2</v>
      </c>
      <c r="R162">
        <v>1</v>
      </c>
      <c r="S162">
        <v>1</v>
      </c>
      <c r="T162">
        <v>2</v>
      </c>
      <c r="U162" t="s">
        <v>86</v>
      </c>
      <c r="V162">
        <v>3</v>
      </c>
      <c r="W162">
        <v>60</v>
      </c>
      <c r="X16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162">
        <v>3</v>
      </c>
      <c r="Z162">
        <v>29</v>
      </c>
      <c r="AA16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87</v>
      </c>
      <c r="AB162">
        <v>0</v>
      </c>
      <c r="AC162">
        <v>0</v>
      </c>
      <c r="AD16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2">
        <v>20</v>
      </c>
      <c r="AF162">
        <v>20</v>
      </c>
      <c r="AG162" s="1">
        <f>AVERAGE(_2022___Atividade_física__sintomas_de_ansiedade_e_depressão_e_qualidade_de_vida_e[[#This Row],[a.	Quantas horas no total você gasta sentado durante um dia de semana? ]:[b.	Quantas horas no total você gasta sentado durante um dia de fim de semana?]])</f>
        <v>20</v>
      </c>
      <c r="AH162" s="1">
        <f>_2022___Atividade_física__sintomas_de_ansiedade_e_depressão_e_qualidade_de_vida_e[[#This Row],[AFV por semana]]+_2022___Atividade_física__sintomas_de_ansiedade_e_depressão_e_qualidade_de_vida_e[[#This Row],[Média AFM na semana]]</f>
        <v>87</v>
      </c>
      <c r="AI162">
        <v>2</v>
      </c>
      <c r="AJ162">
        <v>3</v>
      </c>
      <c r="AK162">
        <v>0</v>
      </c>
      <c r="AL162">
        <v>2</v>
      </c>
      <c r="AM162">
        <v>3</v>
      </c>
      <c r="AN162">
        <v>3</v>
      </c>
      <c r="AO162">
        <v>1</v>
      </c>
      <c r="AP162">
        <v>0</v>
      </c>
      <c r="AQ162">
        <v>2</v>
      </c>
      <c r="AR162">
        <v>2</v>
      </c>
      <c r="AS162">
        <v>1</v>
      </c>
      <c r="AT162">
        <v>3</v>
      </c>
      <c r="AU162">
        <v>3</v>
      </c>
      <c r="AV162">
        <v>3</v>
      </c>
      <c r="AW162">
        <v>1</v>
      </c>
      <c r="AX162">
        <v>2</v>
      </c>
      <c r="AY162">
        <v>2</v>
      </c>
      <c r="AZ162">
        <v>2</v>
      </c>
      <c r="BA162">
        <v>0</v>
      </c>
      <c r="BB162">
        <v>0</v>
      </c>
      <c r="BC162">
        <v>0</v>
      </c>
      <c r="BD16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162">
        <v>2</v>
      </c>
      <c r="BF162">
        <v>3</v>
      </c>
      <c r="BG162">
        <v>2</v>
      </c>
      <c r="BH162">
        <v>3</v>
      </c>
      <c r="BI162">
        <v>2</v>
      </c>
      <c r="BJ162">
        <v>2</v>
      </c>
      <c r="BK162">
        <v>3</v>
      </c>
      <c r="BL162">
        <v>3</v>
      </c>
      <c r="BM162">
        <v>0</v>
      </c>
      <c r="BN162">
        <v>1</v>
      </c>
      <c r="BO162">
        <v>1</v>
      </c>
      <c r="BP162">
        <v>2</v>
      </c>
      <c r="BQ162">
        <v>2</v>
      </c>
      <c r="BR162">
        <v>3</v>
      </c>
      <c r="BS162">
        <v>1</v>
      </c>
      <c r="BT162">
        <v>1</v>
      </c>
      <c r="BU162">
        <v>1</v>
      </c>
      <c r="BV162">
        <v>0</v>
      </c>
      <c r="BW162">
        <v>0</v>
      </c>
      <c r="BX162">
        <v>1</v>
      </c>
      <c r="BY162">
        <v>0</v>
      </c>
      <c r="BZ162">
        <v>1</v>
      </c>
      <c r="CA162">
        <v>1</v>
      </c>
      <c r="CB162" s="1">
        <f>SUM(BE162:BV162,_2022___Atividade_física__sintomas_de_ansiedade_e_depressão_e_qualidade_de_vida_e[[#This Row],[18 considerar essa]:[_20]])</f>
        <v>34</v>
      </c>
      <c r="CC162">
        <v>4</v>
      </c>
      <c r="CD162">
        <v>4</v>
      </c>
      <c r="CE162">
        <v>1</v>
      </c>
      <c r="CF162">
        <v>2</v>
      </c>
      <c r="CG162">
        <v>3</v>
      </c>
      <c r="CH162">
        <v>3</v>
      </c>
      <c r="CI162">
        <v>3</v>
      </c>
      <c r="CJ162">
        <v>2</v>
      </c>
      <c r="CK162">
        <v>3</v>
      </c>
      <c r="CL162">
        <v>3</v>
      </c>
      <c r="CM162">
        <v>3</v>
      </c>
      <c r="CN162">
        <v>3</v>
      </c>
      <c r="CO162">
        <v>1</v>
      </c>
      <c r="CP162">
        <v>1</v>
      </c>
      <c r="CQ162">
        <v>1</v>
      </c>
      <c r="CR162">
        <v>1</v>
      </c>
      <c r="CS162">
        <v>1</v>
      </c>
      <c r="CT162">
        <v>1</v>
      </c>
      <c r="CU162">
        <v>1</v>
      </c>
      <c r="CV162">
        <v>4</v>
      </c>
      <c r="CW162">
        <v>3</v>
      </c>
      <c r="CX162">
        <v>2</v>
      </c>
      <c r="CY162">
        <v>5</v>
      </c>
      <c r="CZ162">
        <v>2</v>
      </c>
      <c r="DA162">
        <v>2</v>
      </c>
      <c r="DB162">
        <v>5</v>
      </c>
      <c r="DC162">
        <v>5</v>
      </c>
      <c r="DD162">
        <v>2</v>
      </c>
      <c r="DE162">
        <v>2</v>
      </c>
      <c r="DF162">
        <v>5</v>
      </c>
      <c r="DG162">
        <v>2</v>
      </c>
      <c r="DH162">
        <v>1</v>
      </c>
      <c r="DI162">
        <v>2</v>
      </c>
      <c r="DJ162">
        <v>4</v>
      </c>
      <c r="DK162">
        <v>1</v>
      </c>
      <c r="DL162">
        <v>4</v>
      </c>
      <c r="DM162">
        <f>IF(CC162=1,5,IF(CC162=2,4.4,IF(CC162=3,3.4,IF(CC162=4,2,IF(CC162=5,1,IF(CC162&gt;5,"Inválido",0))))))</f>
        <v>2</v>
      </c>
      <c r="DN162">
        <f>IF(CD162&gt;5,"Inválido",CD162)</f>
        <v>4</v>
      </c>
      <c r="DO162" s="7">
        <f>IF(CE162&gt;3,"Inválido",CE162)</f>
        <v>1</v>
      </c>
      <c r="DP162" s="7">
        <f>IF(CF162&gt;3,"Inválido",CF162)</f>
        <v>2</v>
      </c>
      <c r="DQ162" s="6">
        <f>IF(CG162&gt;3,"Inválido",CG162)</f>
        <v>3</v>
      </c>
      <c r="DR162" s="6">
        <f>IF(CH162&gt;3,"Inválido",CH162)</f>
        <v>3</v>
      </c>
      <c r="DS162" s="6">
        <f>IF(CI162&gt;3,"Inválido",CI162)</f>
        <v>3</v>
      </c>
      <c r="DT162" s="6">
        <f>IF(CJ162&gt;3,"Inválido",CJ162)</f>
        <v>2</v>
      </c>
      <c r="DU162" s="6">
        <f>IF(CK162&gt;3,"Inválido",CK162)</f>
        <v>3</v>
      </c>
      <c r="DV162" s="6">
        <f>IF(CL162&gt;3,"Inválido",CL162)</f>
        <v>3</v>
      </c>
      <c r="DW162" s="6">
        <f>IF(CM162&gt;3,"Inválido",CM162)</f>
        <v>3</v>
      </c>
      <c r="DX162" s="6">
        <f>IF(CN162&gt;3,"Inválido",CN162)</f>
        <v>3</v>
      </c>
      <c r="DY162" s="8">
        <f>IF(CO162&gt;5, "INVALIDO",CO162)</f>
        <v>1</v>
      </c>
      <c r="DZ162" s="8">
        <f>IF(CP162&gt;5, "INVALIDO",CP162)</f>
        <v>1</v>
      </c>
      <c r="EA162" s="8">
        <f>IF(CQ162&gt;5, "INVALIDO",CQ162)</f>
        <v>1</v>
      </c>
      <c r="EB162" s="8">
        <f>IF(CR162&gt;5, "INVALIDO",CR162)</f>
        <v>1</v>
      </c>
      <c r="EC162" s="7">
        <f>IF(CR162&gt;5, "INVALIDO",CR162)</f>
        <v>1</v>
      </c>
      <c r="ED16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2">
        <f>IF(CC162=1,5,IF(CC162=2,4,IF(CC162=3,3,IF(CC162=4,2,IF(CC162=5,1,IF(CC162&gt;5,"Inválido",0))))))</f>
        <v>2</v>
      </c>
      <c r="EG162">
        <f>IF(CW162=1,6,IF(CW162=2,5.4,IF(CW162=3,4.2,IF(CW162=4,3.1,IF(CW162=5,2.2,IF(CW162=6,1,IF(CW162&gt;6,"Inválido",0)))))))</f>
        <v>4.2</v>
      </c>
      <c r="EH162">
        <f>IF(AND(CX162=1,CW162=1),6,IF(AND(CX162=1,CW162&lt;7),5,IF(AND(CX162&gt;1,CW162=1),"Inválido",IF(AND(CX162=2,CW162&lt;7),4,IF(AND(CX162=3,CW162&lt;7),3,IF(AND(CX162=4,CW162&lt;7),2,IF(AND(CX162=5,CW162&lt;7),1,0)))))))</f>
        <v>4</v>
      </c>
      <c r="EI162">
        <f>IF(CV162=1,6,IF(CV162=2,5,IF(CV162=3,3,IF(CV162=4,3,IF(CV162=5,2,IF(CV162=6,1,IF(CV162&gt;6,"iNVÁLIDO",0)))))))</f>
        <v>3</v>
      </c>
      <c r="EJ162" s="7">
        <f>IF(CZ162&gt;6,"Inválido",CZ162)</f>
        <v>2</v>
      </c>
      <c r="EK162" s="7">
        <f>IF(DA162&gt;6,"Inválido",DA162)</f>
        <v>2</v>
      </c>
      <c r="EL162">
        <f>IF(DB162=1,6,IF(DB162=2,5,IF(DB162=3,3,IF(DB162=4,3,IF(DB162=5,2,IF(DB162=6,1,IF(DB162&gt;6,"iNVÁLIDO",0)))))))</f>
        <v>2</v>
      </c>
      <c r="EM162">
        <f>IF(DC162=1,6,IF(DC162=2,5,IF(DC162=3,3,IF(DC162=4,3,IF(DC162=5,2,IF(DC162=6,1,IF(DC162&gt;6,"iNVÁLIDO",0)))))))</f>
        <v>2</v>
      </c>
      <c r="EN162" s="7">
        <f>IF(DD162&gt;6,"Inválido",DD162)</f>
        <v>2</v>
      </c>
      <c r="EO162">
        <f>IF(DE162&gt;6,"Inválido",DE162)</f>
        <v>2</v>
      </c>
      <c r="EP162">
        <f>IF(DF162=1,6,IF(DF162=2,5,IF(DF162=3,3,IF(DF162=4,3,IF(DF162=5,2,IF(DF162=6,1,IF(DF162&gt;6,"iNVÁLIDO",0)))))))</f>
        <v>2</v>
      </c>
      <c r="EQ162" s="7">
        <f>IF(DG162&gt;6,"Inválido",DG162)</f>
        <v>2</v>
      </c>
      <c r="ER162">
        <f>IF(DH162&gt;5,"Inválido",DH162)</f>
        <v>1</v>
      </c>
      <c r="ES162">
        <f>IF(DI162&gt;5,"Inválido",DI162)</f>
        <v>2</v>
      </c>
      <c r="ET162">
        <f>IF(DJ162=1,5,IF(DJ162=2,4,IF(DJ162=3,3,IF(DJ162=4,2,IF(DJ162=5,1,IF(DJ162&gt;5,"Inválido",0))))))</f>
        <v>2</v>
      </c>
      <c r="EU162">
        <f>IF(DK162&gt;5,"Inválido",DK162)</f>
        <v>1</v>
      </c>
      <c r="EV162">
        <f>IF(DL162=1,5,IF(DL162=2,4,IF(DL162=3,3,IF(DL162=4,2,IF(DL162=5,1,IF(DL162&gt;5,"Inválido",0))))))</f>
        <v>2</v>
      </c>
      <c r="EW162" s="7">
        <f>SUM(DO162,DP162,DQ162,DR162,DS162,DT162,DU162,DV162,DW162,DX162)</f>
        <v>26</v>
      </c>
      <c r="EX162" s="7">
        <f>(EW162-10)/20*100</f>
        <v>80</v>
      </c>
      <c r="EY162">
        <f>SUM(DY162,DZ162,EA162,EB162)</f>
        <v>4</v>
      </c>
      <c r="EZ162">
        <f>(_2022___Atividade_física__sintomas_de_ansiedade_e_depressão_e_qualidade_de_vida_e[[#This Row],[Aspecto físico]]-4)/4*100</f>
        <v>0</v>
      </c>
      <c r="FA162">
        <f>SUM(EG162,EH162)</f>
        <v>8.1999999999999993</v>
      </c>
      <c r="FB162">
        <f>(FA162-2)/10*100</f>
        <v>61.999999999999986</v>
      </c>
      <c r="FC162">
        <f>SUM(DM162,ES162,ET162,EU162,EV162)</f>
        <v>9</v>
      </c>
      <c r="FD162" s="7">
        <f>(FC162-5)/20*100</f>
        <v>20</v>
      </c>
      <c r="FE162">
        <f>SUM(EI162,EM162,EO162,EQ162)</f>
        <v>9</v>
      </c>
      <c r="FF162" s="7">
        <f>(FE162-4)/20*100</f>
        <v>25</v>
      </c>
      <c r="FG162">
        <f>SUM(EF162,ER162)</f>
        <v>3</v>
      </c>
      <c r="FH162">
        <f>(FG162-2)/8*100</f>
        <v>12.5</v>
      </c>
      <c r="FI162">
        <f>SUM(EC162,ED162,EE162)</f>
        <v>3</v>
      </c>
      <c r="FJ162" s="7">
        <f>(FI162-3)/3*100</f>
        <v>0</v>
      </c>
      <c r="FK162">
        <f>SUM(EJ162,EK162,EL162,EN162,EP162)</f>
        <v>10</v>
      </c>
      <c r="FL162">
        <f>(FK162-5)/25*100</f>
        <v>20</v>
      </c>
      <c r="FM162">
        <f t="shared" si="6"/>
        <v>4</v>
      </c>
      <c r="FN162" s="7">
        <f t="shared" si="7"/>
        <v>40.5</v>
      </c>
      <c r="FO162" s="7">
        <f t="shared" si="8"/>
        <v>14.375</v>
      </c>
    </row>
    <row r="163" spans="1:171" ht="15" thickBot="1" x14ac:dyDescent="0.35">
      <c r="A163" t="s">
        <v>349</v>
      </c>
      <c r="B163" t="s">
        <v>350</v>
      </c>
      <c r="C163" t="s">
        <v>68</v>
      </c>
      <c r="D163" s="5">
        <v>35989</v>
      </c>
      <c r="E163" s="5">
        <v>44682</v>
      </c>
      <c r="F163" s="1">
        <f>DATEDIF(D162,E162,"Y")</f>
        <v>33</v>
      </c>
      <c r="G163">
        <v>2</v>
      </c>
      <c r="H163">
        <v>2</v>
      </c>
      <c r="I163" t="s">
        <v>74</v>
      </c>
      <c r="J163">
        <v>6</v>
      </c>
      <c r="K163">
        <v>1</v>
      </c>
      <c r="L163" t="s">
        <v>100</v>
      </c>
      <c r="M163" s="1">
        <v>1</v>
      </c>
      <c r="N163">
        <v>1</v>
      </c>
      <c r="O163">
        <v>2</v>
      </c>
      <c r="P163">
        <v>1</v>
      </c>
      <c r="Q163" s="16">
        <v>2</v>
      </c>
      <c r="R163">
        <v>2</v>
      </c>
      <c r="S163">
        <v>2</v>
      </c>
      <c r="T163">
        <v>2</v>
      </c>
      <c r="U163" t="s">
        <v>86</v>
      </c>
      <c r="V163">
        <v>1</v>
      </c>
      <c r="W163">
        <v>15</v>
      </c>
      <c r="X16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163">
        <v>1</v>
      </c>
      <c r="Z163">
        <v>39</v>
      </c>
      <c r="AA16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163">
        <v>0</v>
      </c>
      <c r="AC163">
        <v>0</v>
      </c>
      <c r="AD16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3">
        <v>5</v>
      </c>
      <c r="AF163">
        <v>10</v>
      </c>
      <c r="AG163" s="1">
        <f>AVERAGE(_2022___Atividade_física__sintomas_de_ansiedade_e_depressão_e_qualidade_de_vida_e[[#This Row],[a.	Quantas horas no total você gasta sentado durante um dia de semana? ]:[b.	Quantas horas no total você gasta sentado durante um dia de fim de semana?]])</f>
        <v>7.5</v>
      </c>
      <c r="AH163" s="1">
        <f>_2022___Atividade_física__sintomas_de_ansiedade_e_depressão_e_qualidade_de_vida_e[[#This Row],[AFV por semana]]+_2022___Atividade_física__sintomas_de_ansiedade_e_depressão_e_qualidade_de_vida_e[[#This Row],[Média AFM na semana]]</f>
        <v>39</v>
      </c>
      <c r="AI163">
        <v>1</v>
      </c>
      <c r="AJ163">
        <v>0</v>
      </c>
      <c r="AK163">
        <v>0</v>
      </c>
      <c r="AL163">
        <v>2</v>
      </c>
      <c r="AM163">
        <v>2</v>
      </c>
      <c r="AN163">
        <v>2</v>
      </c>
      <c r="AO163">
        <v>2</v>
      </c>
      <c r="AP163">
        <v>0</v>
      </c>
      <c r="AQ163">
        <v>2</v>
      </c>
      <c r="AR163">
        <v>2</v>
      </c>
      <c r="AS163">
        <v>2</v>
      </c>
      <c r="AT163">
        <v>0</v>
      </c>
      <c r="AU163">
        <v>0</v>
      </c>
      <c r="AV163">
        <v>2</v>
      </c>
      <c r="AW163">
        <v>0</v>
      </c>
      <c r="AX163">
        <v>2</v>
      </c>
      <c r="AY163">
        <v>2</v>
      </c>
      <c r="AZ163">
        <v>0</v>
      </c>
      <c r="BA163">
        <v>0</v>
      </c>
      <c r="BB163">
        <v>0</v>
      </c>
      <c r="BC163">
        <v>0</v>
      </c>
      <c r="BD16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163">
        <v>1</v>
      </c>
      <c r="BF163">
        <v>1</v>
      </c>
      <c r="BG163">
        <v>1</v>
      </c>
      <c r="BH163">
        <v>1</v>
      </c>
      <c r="BI163">
        <v>1</v>
      </c>
      <c r="BJ163">
        <v>1</v>
      </c>
      <c r="BK163">
        <v>1</v>
      </c>
      <c r="BL163">
        <v>2</v>
      </c>
      <c r="BM163">
        <v>1</v>
      </c>
      <c r="BN163">
        <v>1</v>
      </c>
      <c r="BO163">
        <v>1</v>
      </c>
      <c r="BP163">
        <v>1</v>
      </c>
      <c r="BQ163">
        <v>2</v>
      </c>
      <c r="BR163">
        <v>1</v>
      </c>
      <c r="BS163">
        <v>1</v>
      </c>
      <c r="BT163">
        <v>2</v>
      </c>
      <c r="BU163">
        <v>1</v>
      </c>
      <c r="BV163">
        <v>0</v>
      </c>
      <c r="BW163">
        <v>1</v>
      </c>
      <c r="BX163">
        <v>1</v>
      </c>
      <c r="BY163">
        <v>0</v>
      </c>
      <c r="BZ163">
        <v>0</v>
      </c>
      <c r="CA163">
        <v>0</v>
      </c>
      <c r="CB163" s="1">
        <f>SUM(BE163:BV163,_2022___Atividade_física__sintomas_de_ansiedade_e_depressão_e_qualidade_de_vida_e[[#This Row],[18 considerar essa]:[_20]])</f>
        <v>20</v>
      </c>
      <c r="CC163">
        <v>3</v>
      </c>
      <c r="CD163">
        <v>4</v>
      </c>
      <c r="CE163">
        <v>2</v>
      </c>
      <c r="CF163">
        <v>2</v>
      </c>
      <c r="CG163">
        <v>2</v>
      </c>
      <c r="CH163">
        <v>2</v>
      </c>
      <c r="CI163">
        <v>3</v>
      </c>
      <c r="CJ163">
        <v>3</v>
      </c>
      <c r="CK163">
        <v>2</v>
      </c>
      <c r="CL163">
        <v>1</v>
      </c>
      <c r="CM163">
        <v>2</v>
      </c>
      <c r="CN163">
        <v>3</v>
      </c>
      <c r="CO163">
        <v>1</v>
      </c>
      <c r="CP163">
        <v>1</v>
      </c>
      <c r="CQ163">
        <v>1</v>
      </c>
      <c r="CR163">
        <v>1</v>
      </c>
      <c r="CS163">
        <v>1</v>
      </c>
      <c r="CT163">
        <v>1</v>
      </c>
      <c r="CU163">
        <v>2</v>
      </c>
      <c r="CV163">
        <v>2</v>
      </c>
      <c r="CW163">
        <v>3</v>
      </c>
      <c r="CX163">
        <v>3</v>
      </c>
      <c r="CY163">
        <v>5</v>
      </c>
      <c r="CZ163">
        <v>2</v>
      </c>
      <c r="DA163">
        <v>2</v>
      </c>
      <c r="DB163">
        <v>5</v>
      </c>
      <c r="DC163">
        <v>5</v>
      </c>
      <c r="DD163">
        <v>2</v>
      </c>
      <c r="DE163">
        <v>2</v>
      </c>
      <c r="DF163">
        <v>5</v>
      </c>
      <c r="DG163">
        <v>2</v>
      </c>
      <c r="DH163">
        <v>1</v>
      </c>
      <c r="DI163">
        <v>4</v>
      </c>
      <c r="DJ163">
        <v>4</v>
      </c>
      <c r="DK163">
        <v>3</v>
      </c>
      <c r="DL163">
        <v>4</v>
      </c>
      <c r="DM163">
        <f>IF(CC163=1,5,IF(CC163=2,4.4,IF(CC163=3,3.4,IF(CC163=4,2,IF(CC163=5,1,IF(CC163&gt;5,"Inválido",0))))))</f>
        <v>3.4</v>
      </c>
      <c r="DN163">
        <f>IF(CD163&gt;5,"Inválido",CD163)</f>
        <v>4</v>
      </c>
      <c r="DO163" s="7">
        <f>IF(CE163&gt;3,"Inválido",CE163)</f>
        <v>2</v>
      </c>
      <c r="DP163" s="7">
        <f>IF(CF163&gt;3,"Inválido",CF163)</f>
        <v>2</v>
      </c>
      <c r="DQ163" s="6">
        <f>IF(CG163&gt;3,"Inválido",CG163)</f>
        <v>2</v>
      </c>
      <c r="DR163" s="6">
        <f>IF(CH163&gt;3,"Inválido",CH163)</f>
        <v>2</v>
      </c>
      <c r="DS163" s="6">
        <f>IF(CI163&gt;3,"Inválido",CI163)</f>
        <v>3</v>
      </c>
      <c r="DT163" s="6">
        <f>IF(CJ163&gt;3,"Inválido",CJ163)</f>
        <v>3</v>
      </c>
      <c r="DU163" s="6">
        <f>IF(CK163&gt;3,"Inválido",CK163)</f>
        <v>2</v>
      </c>
      <c r="DV163" s="6">
        <f>IF(CL163&gt;3,"Inválido",CL163)</f>
        <v>1</v>
      </c>
      <c r="DW163" s="6">
        <f>IF(CM163&gt;3,"Inválido",CM163)</f>
        <v>2</v>
      </c>
      <c r="DX163" s="6">
        <f>IF(CN163&gt;3,"Inválido",CN163)</f>
        <v>3</v>
      </c>
      <c r="DY163" s="8">
        <f>IF(CO163&gt;5, "INVALIDO",CO163)</f>
        <v>1</v>
      </c>
      <c r="DZ163" s="8">
        <f>IF(CP163&gt;5, "INVALIDO",CP163)</f>
        <v>1</v>
      </c>
      <c r="EA163" s="8">
        <f>IF(CQ163&gt;5, "INVALIDO",CQ163)</f>
        <v>1</v>
      </c>
      <c r="EB163" s="8">
        <f>IF(CR163&gt;5, "INVALIDO",CR163)</f>
        <v>1</v>
      </c>
      <c r="EC163" s="7">
        <f>IF(CR163&gt;5, "INVALIDO",CR163)</f>
        <v>1</v>
      </c>
      <c r="ED16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63">
        <f>IF(CC163=1,5,IF(CC163=2,4,IF(CC163=3,3,IF(CC163=4,2,IF(CC163=5,1,IF(CC163&gt;5,"Inválido",0))))))</f>
        <v>3</v>
      </c>
      <c r="EG163">
        <f>IF(CW163=1,6,IF(CW163=2,5.4,IF(CW163=3,4.2,IF(CW163=4,3.1,IF(CW163=5,2.2,IF(CW163=6,1,IF(CW163&gt;6,"Inválido",0)))))))</f>
        <v>4.2</v>
      </c>
      <c r="EH163">
        <f>IF(AND(CX163=1,CW163=1),6,IF(AND(CX163=1,CW163&lt;7),5,IF(AND(CX163&gt;1,CW163=1),"Inválido",IF(AND(CX163=2,CW163&lt;7),4,IF(AND(CX163=3,CW163&lt;7),3,IF(AND(CX163=4,CW163&lt;7),2,IF(AND(CX163=5,CW163&lt;7),1,0)))))))</f>
        <v>3</v>
      </c>
      <c r="EI163">
        <f>IF(CV163=1,6,IF(CV163=2,5,IF(CV163=3,3,IF(CV163=4,3,IF(CV163=5,2,IF(CV163=6,1,IF(CV163&gt;6,"iNVÁLIDO",0)))))))</f>
        <v>5</v>
      </c>
      <c r="EJ163" s="7">
        <f>IF(CZ163&gt;6,"Inválido",CZ163)</f>
        <v>2</v>
      </c>
      <c r="EK163" s="7">
        <f>IF(DA163&gt;6,"Inválido",DA163)</f>
        <v>2</v>
      </c>
      <c r="EL163">
        <f>IF(DB163=1,6,IF(DB163=2,5,IF(DB163=3,3,IF(DB163=4,3,IF(DB163=5,2,IF(DB163=6,1,IF(DB163&gt;6,"iNVÁLIDO",0)))))))</f>
        <v>2</v>
      </c>
      <c r="EM163">
        <f>IF(DC163=1,6,IF(DC163=2,5,IF(DC163=3,3,IF(DC163=4,3,IF(DC163=5,2,IF(DC163=6,1,IF(DC163&gt;6,"iNVÁLIDO",0)))))))</f>
        <v>2</v>
      </c>
      <c r="EN163" s="7">
        <f>IF(DD163&gt;6,"Inválido",DD163)</f>
        <v>2</v>
      </c>
      <c r="EO163">
        <f>IF(DE163&gt;6,"Inválido",DE163)</f>
        <v>2</v>
      </c>
      <c r="EP163">
        <f>IF(DF163=1,6,IF(DF163=2,5,IF(DF163=3,3,IF(DF163=4,3,IF(DF163=5,2,IF(DF163=6,1,IF(DF163&gt;6,"iNVÁLIDO",0)))))))</f>
        <v>2</v>
      </c>
      <c r="EQ163" s="7">
        <f>IF(DG163&gt;6,"Inválido",DG163)</f>
        <v>2</v>
      </c>
      <c r="ER163">
        <f>IF(DH163&gt;5,"Inválido",DH163)</f>
        <v>1</v>
      </c>
      <c r="ES163">
        <f>IF(DI163&gt;5,"Inválido",DI163)</f>
        <v>4</v>
      </c>
      <c r="ET163">
        <f>IF(DJ163=1,5,IF(DJ163=2,4,IF(DJ163=3,3,IF(DJ163=4,2,IF(DJ163=5,1,IF(DJ163&gt;5,"Inválido",0))))))</f>
        <v>2</v>
      </c>
      <c r="EU163">
        <f>IF(DK163&gt;5,"Inválido",DK163)</f>
        <v>3</v>
      </c>
      <c r="EV163">
        <f>IF(DL163=1,5,IF(DL163=2,4,IF(DL163=3,3,IF(DL163=4,2,IF(DL163=5,1,IF(DL163&gt;5,"Inválido",0))))))</f>
        <v>2</v>
      </c>
      <c r="EW163" s="7">
        <f>SUM(DO163,DP163,DQ163,DR163,DS163,DT163,DU163,DV163,DW163,DX163)</f>
        <v>22</v>
      </c>
      <c r="EX163" s="7">
        <f>(EW163-10)/20*100</f>
        <v>60</v>
      </c>
      <c r="EY163">
        <f>SUM(DY163,DZ163,EA163,EB163)</f>
        <v>4</v>
      </c>
      <c r="EZ163">
        <f>(_2022___Atividade_física__sintomas_de_ansiedade_e_depressão_e_qualidade_de_vida_e[[#This Row],[Aspecto físico]]-4)/4*100</f>
        <v>0</v>
      </c>
      <c r="FA163">
        <f>SUM(EG163,EH163)</f>
        <v>7.2</v>
      </c>
      <c r="FB163">
        <f>(FA163-2)/10*100</f>
        <v>52</v>
      </c>
      <c r="FC163">
        <f>SUM(DM163,ES163,ET163,EU163,EV163)</f>
        <v>14.4</v>
      </c>
      <c r="FD163" s="7">
        <f>(FC163-5)/20*100</f>
        <v>47</v>
      </c>
      <c r="FE163">
        <f>SUM(EI163,EM163,EO163,EQ163)</f>
        <v>11</v>
      </c>
      <c r="FF163" s="7">
        <f>(FE163-4)/20*100</f>
        <v>35</v>
      </c>
      <c r="FG163">
        <f>SUM(EF163,ER163)</f>
        <v>4</v>
      </c>
      <c r="FH163">
        <f>(FG163-2)/8*100</f>
        <v>25</v>
      </c>
      <c r="FI163">
        <f>SUM(EC163,ED163,EE163)</f>
        <v>4</v>
      </c>
      <c r="FJ163" s="7">
        <f>(FI163-3)/3*100</f>
        <v>33.333333333333329</v>
      </c>
      <c r="FK163">
        <f>SUM(EJ163,EK163,EL163,EN163,EP163)</f>
        <v>10</v>
      </c>
      <c r="FL163">
        <f>(FK163-5)/25*100</f>
        <v>20</v>
      </c>
      <c r="FM163">
        <f t="shared" si="6"/>
        <v>4</v>
      </c>
      <c r="FN163" s="7">
        <f t="shared" si="7"/>
        <v>39.75</v>
      </c>
      <c r="FO163" s="7">
        <f t="shared" si="8"/>
        <v>28.333333333333332</v>
      </c>
    </row>
    <row r="164" spans="1:171" ht="15" thickBot="1" x14ac:dyDescent="0.35">
      <c r="A164" t="s">
        <v>351</v>
      </c>
      <c r="B164" t="s">
        <v>352</v>
      </c>
      <c r="C164" t="s">
        <v>68</v>
      </c>
      <c r="D164" s="5">
        <v>37331</v>
      </c>
      <c r="E164" s="5">
        <v>44682</v>
      </c>
      <c r="F164" s="1">
        <f>DATEDIF(D163,E163,"Y")</f>
        <v>23</v>
      </c>
      <c r="G164">
        <v>2</v>
      </c>
      <c r="H164">
        <v>4</v>
      </c>
      <c r="I164" t="s">
        <v>353</v>
      </c>
      <c r="J164">
        <v>2</v>
      </c>
      <c r="K164">
        <v>2</v>
      </c>
      <c r="L164" t="s">
        <v>354</v>
      </c>
      <c r="M164" s="1">
        <v>2</v>
      </c>
      <c r="N164">
        <v>2</v>
      </c>
      <c r="O164">
        <v>1</v>
      </c>
      <c r="P164">
        <v>1</v>
      </c>
      <c r="Q164" s="16">
        <v>2</v>
      </c>
      <c r="R164">
        <v>2</v>
      </c>
      <c r="S164">
        <v>2</v>
      </c>
      <c r="T164">
        <v>2</v>
      </c>
      <c r="U164" t="s">
        <v>86</v>
      </c>
      <c r="V164">
        <v>5</v>
      </c>
      <c r="W164">
        <v>29</v>
      </c>
      <c r="X16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145</v>
      </c>
      <c r="Y164">
        <v>0</v>
      </c>
      <c r="Z164">
        <v>0</v>
      </c>
      <c r="AA16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64">
        <v>0</v>
      </c>
      <c r="AC164">
        <v>0</v>
      </c>
      <c r="AD16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4">
        <v>12</v>
      </c>
      <c r="AF164">
        <v>10</v>
      </c>
      <c r="AG164" s="1">
        <f>AVERAGE(_2022___Atividade_física__sintomas_de_ansiedade_e_depressão_e_qualidade_de_vida_e[[#This Row],[a.	Quantas horas no total você gasta sentado durante um dia de semana? ]:[b.	Quantas horas no total você gasta sentado durante um dia de fim de semana?]])</f>
        <v>11</v>
      </c>
      <c r="AH164" s="1">
        <f>_2022___Atividade_física__sintomas_de_ansiedade_e_depressão_e_qualidade_de_vida_e[[#This Row],[AFV por semana]]+_2022___Atividade_física__sintomas_de_ansiedade_e_depressão_e_qualidade_de_vida_e[[#This Row],[Média AFM na semana]]</f>
        <v>0</v>
      </c>
      <c r="AI164">
        <v>2</v>
      </c>
      <c r="AJ164">
        <v>2</v>
      </c>
      <c r="AK164">
        <v>1</v>
      </c>
      <c r="AL164">
        <v>1</v>
      </c>
      <c r="AM164">
        <v>3</v>
      </c>
      <c r="AN164">
        <v>2</v>
      </c>
      <c r="AO164">
        <v>1</v>
      </c>
      <c r="AP164">
        <v>1</v>
      </c>
      <c r="AQ164">
        <v>1</v>
      </c>
      <c r="AR164">
        <v>2</v>
      </c>
      <c r="AS164">
        <v>3</v>
      </c>
      <c r="AT164">
        <v>1</v>
      </c>
      <c r="AU164">
        <v>1</v>
      </c>
      <c r="AV164">
        <v>1</v>
      </c>
      <c r="AW164">
        <v>2</v>
      </c>
      <c r="AX164">
        <v>1</v>
      </c>
      <c r="AY164">
        <v>1</v>
      </c>
      <c r="AZ164">
        <v>2</v>
      </c>
      <c r="BA164">
        <v>1</v>
      </c>
      <c r="BB164">
        <v>1</v>
      </c>
      <c r="BC164">
        <v>2</v>
      </c>
      <c r="BD16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164">
        <v>1</v>
      </c>
      <c r="BF164">
        <v>1</v>
      </c>
      <c r="BG164">
        <v>1</v>
      </c>
      <c r="BH164">
        <v>1</v>
      </c>
      <c r="BI164">
        <v>0</v>
      </c>
      <c r="BJ164">
        <v>1</v>
      </c>
      <c r="BK164">
        <v>1</v>
      </c>
      <c r="BL164">
        <v>1</v>
      </c>
      <c r="BM164">
        <v>1</v>
      </c>
      <c r="BN164">
        <v>1</v>
      </c>
      <c r="BO164">
        <v>1</v>
      </c>
      <c r="BP164">
        <v>1</v>
      </c>
      <c r="BQ164">
        <v>1</v>
      </c>
      <c r="BR164">
        <v>1</v>
      </c>
      <c r="BS164">
        <v>1</v>
      </c>
      <c r="BT164">
        <v>1</v>
      </c>
      <c r="BU164">
        <v>2</v>
      </c>
      <c r="BV164">
        <v>1</v>
      </c>
      <c r="BW164">
        <v>0</v>
      </c>
      <c r="BX164">
        <v>2</v>
      </c>
      <c r="BY164">
        <f>_2022___Atividade_física__sintomas_de_ansiedade_e_depressão_e_qualidade_de_vida_e[[#This Row],[_18]]</f>
        <v>0</v>
      </c>
      <c r="BZ164">
        <v>1</v>
      </c>
      <c r="CA164">
        <v>0</v>
      </c>
      <c r="CB164" s="1">
        <f>SUM(BE164:BV164,_2022___Atividade_física__sintomas_de_ansiedade_e_depressão_e_qualidade_de_vida_e[[#This Row],[18 considerar essa]:[_20]])</f>
        <v>19</v>
      </c>
      <c r="CC164">
        <v>4</v>
      </c>
      <c r="CD164">
        <v>3</v>
      </c>
      <c r="CE164">
        <v>1</v>
      </c>
      <c r="CF164">
        <v>2</v>
      </c>
      <c r="CG164">
        <v>3</v>
      </c>
      <c r="CH164">
        <v>1</v>
      </c>
      <c r="CI164">
        <v>2</v>
      </c>
      <c r="CJ164">
        <v>2</v>
      </c>
      <c r="CK164">
        <v>2</v>
      </c>
      <c r="CL164">
        <v>1</v>
      </c>
      <c r="CM164">
        <v>2</v>
      </c>
      <c r="CN164">
        <v>3</v>
      </c>
      <c r="CO164">
        <v>2</v>
      </c>
      <c r="CP164">
        <v>1</v>
      </c>
      <c r="CQ164">
        <v>1</v>
      </c>
      <c r="CR164">
        <v>1</v>
      </c>
      <c r="CS164">
        <v>1</v>
      </c>
      <c r="CT164">
        <v>1</v>
      </c>
      <c r="CU164">
        <v>1</v>
      </c>
      <c r="CV164">
        <v>3</v>
      </c>
      <c r="CW164">
        <v>3</v>
      </c>
      <c r="CX164">
        <v>2</v>
      </c>
      <c r="CY164">
        <v>5</v>
      </c>
      <c r="CZ164">
        <v>2</v>
      </c>
      <c r="DA164">
        <v>2</v>
      </c>
      <c r="DB164">
        <v>4</v>
      </c>
      <c r="DC164">
        <v>5</v>
      </c>
      <c r="DD164">
        <v>4</v>
      </c>
      <c r="DE164">
        <v>2</v>
      </c>
      <c r="DF164">
        <v>3</v>
      </c>
      <c r="DG164">
        <v>2</v>
      </c>
      <c r="DH164">
        <v>3</v>
      </c>
      <c r="DI164">
        <v>5</v>
      </c>
      <c r="DJ164">
        <v>5</v>
      </c>
      <c r="DK164">
        <v>3</v>
      </c>
      <c r="DL164">
        <v>3</v>
      </c>
      <c r="DM164">
        <f>IF(CC164=1,5,IF(CC164=2,4.4,IF(CC164=3,3.4,IF(CC164=4,2,IF(CC164=5,1,IF(CC164&gt;5,"Inválido",0))))))</f>
        <v>2</v>
      </c>
      <c r="DN164">
        <f>IF(CD164&gt;5,"Inválido",CD164)</f>
        <v>3</v>
      </c>
      <c r="DO164" s="7">
        <f>IF(CE164&gt;3,"Inválido",CE164)</f>
        <v>1</v>
      </c>
      <c r="DP164" s="7">
        <f>IF(CF164&gt;3,"Inválido",CF164)</f>
        <v>2</v>
      </c>
      <c r="DQ164" s="6">
        <f>IF(CG164&gt;3,"Inválido",CG164)</f>
        <v>3</v>
      </c>
      <c r="DR164" s="6">
        <f>IF(CH164&gt;3,"Inválido",CH164)</f>
        <v>1</v>
      </c>
      <c r="DS164" s="6">
        <f>IF(CI164&gt;3,"Inválido",CI164)</f>
        <v>2</v>
      </c>
      <c r="DT164" s="6">
        <f>IF(CJ164&gt;3,"Inválido",CJ164)</f>
        <v>2</v>
      </c>
      <c r="DU164" s="6">
        <f>IF(CK164&gt;3,"Inválido",CK164)</f>
        <v>2</v>
      </c>
      <c r="DV164" s="6">
        <f>IF(CL164&gt;3,"Inválido",CL164)</f>
        <v>1</v>
      </c>
      <c r="DW164" s="6">
        <f>IF(CM164&gt;3,"Inválido",CM164)</f>
        <v>2</v>
      </c>
      <c r="DX164" s="6">
        <f>IF(CN164&gt;3,"Inválido",CN164)</f>
        <v>3</v>
      </c>
      <c r="DY164" s="8">
        <f>IF(CO164&gt;5, "INVALIDO",CO164)</f>
        <v>2</v>
      </c>
      <c r="DZ164" s="8">
        <f>IF(CP164&gt;5, "INVALIDO",CP164)</f>
        <v>1</v>
      </c>
      <c r="EA164" s="8">
        <f>IF(CQ164&gt;5, "INVALIDO",CQ164)</f>
        <v>1</v>
      </c>
      <c r="EB164" s="8">
        <f>IF(CR164&gt;5, "INVALIDO",CR164)</f>
        <v>1</v>
      </c>
      <c r="EC164" s="7">
        <f>IF(CR164&gt;5, "INVALIDO",CR164)</f>
        <v>1</v>
      </c>
      <c r="ED16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4">
        <f>IF(CC164=1,5,IF(CC164=2,4,IF(CC164=3,3,IF(CC164=4,2,IF(CC164=5,1,IF(CC164&gt;5,"Inválido",0))))))</f>
        <v>2</v>
      </c>
      <c r="EG164">
        <f>IF(CW164=1,6,IF(CW164=2,5.4,IF(CW164=3,4.2,IF(CW164=4,3.1,IF(CW164=5,2.2,IF(CW164=6,1,IF(CW164&gt;6,"Inválido",0)))))))</f>
        <v>4.2</v>
      </c>
      <c r="EH164">
        <f>IF(AND(CX164=1,CW164=1),6,IF(AND(CX164=1,CW164&lt;7),5,IF(AND(CX164&gt;1,CW164=1),"Inválido",IF(AND(CX164=2,CW164&lt;7),4,IF(AND(CX164=3,CW164&lt;7),3,IF(AND(CX164=4,CW164&lt;7),2,IF(AND(CX164=5,CW164&lt;7),1,0)))))))</f>
        <v>4</v>
      </c>
      <c r="EI164">
        <f>IF(CV164=1,6,IF(CV164=2,5,IF(CV164=3,3,IF(CV164=4,3,IF(CV164=5,2,IF(CV164=6,1,IF(CV164&gt;6,"iNVÁLIDO",0)))))))</f>
        <v>3</v>
      </c>
      <c r="EJ164" s="7">
        <f>IF(CZ164&gt;6,"Inválido",CZ164)</f>
        <v>2</v>
      </c>
      <c r="EK164" s="7">
        <f>IF(DA164&gt;6,"Inválido",DA164)</f>
        <v>2</v>
      </c>
      <c r="EL164">
        <f>IF(DB164=1,6,IF(DB164=2,5,IF(DB164=3,3,IF(DB164=4,3,IF(DB164=5,2,IF(DB164=6,1,IF(DB164&gt;6,"iNVÁLIDO",0)))))))</f>
        <v>3</v>
      </c>
      <c r="EM164">
        <f>IF(DC164=1,6,IF(DC164=2,5,IF(DC164=3,3,IF(DC164=4,3,IF(DC164=5,2,IF(DC164=6,1,IF(DC164&gt;6,"iNVÁLIDO",0)))))))</f>
        <v>2</v>
      </c>
      <c r="EN164" s="7">
        <f>IF(DD164&gt;6,"Inválido",DD164)</f>
        <v>4</v>
      </c>
      <c r="EO164">
        <f>IF(DE164&gt;6,"Inválido",DE164)</f>
        <v>2</v>
      </c>
      <c r="EP164">
        <f>IF(DF164=1,6,IF(DF164=2,5,IF(DF164=3,3,IF(DF164=4,3,IF(DF164=5,2,IF(DF164=6,1,IF(DF164&gt;6,"iNVÁLIDO",0)))))))</f>
        <v>3</v>
      </c>
      <c r="EQ164" s="7">
        <f>IF(DG164&gt;6,"Inválido",DG164)</f>
        <v>2</v>
      </c>
      <c r="ER164">
        <f>IF(DH164&gt;5,"Inválido",DH164)</f>
        <v>3</v>
      </c>
      <c r="ES164">
        <f>IF(DI164&gt;5,"Inválido",DI164)</f>
        <v>5</v>
      </c>
      <c r="ET164">
        <f>IF(DJ164=1,5,IF(DJ164=2,4,IF(DJ164=3,3,IF(DJ164=4,2,IF(DJ164=5,1,IF(DJ164&gt;5,"Inválido",0))))))</f>
        <v>1</v>
      </c>
      <c r="EU164">
        <f>IF(DK164&gt;5,"Inválido",DK164)</f>
        <v>3</v>
      </c>
      <c r="EV164">
        <f>IF(DL164=1,5,IF(DL164=2,4,IF(DL164=3,3,IF(DL164=4,2,IF(DL164=5,1,IF(DL164&gt;5,"Inválido",0))))))</f>
        <v>3</v>
      </c>
      <c r="EW164" s="7">
        <f>SUM(DO164,DP164,DQ164,DR164,DS164,DT164,DU164,DV164,DW164,DX164)</f>
        <v>19</v>
      </c>
      <c r="EX164" s="7">
        <f>(EW164-10)/20*100</f>
        <v>45</v>
      </c>
      <c r="EY164">
        <f>SUM(DY164,DZ164,EA164,EB164)</f>
        <v>5</v>
      </c>
      <c r="EZ164">
        <f>(_2022___Atividade_física__sintomas_de_ansiedade_e_depressão_e_qualidade_de_vida_e[[#This Row],[Aspecto físico]]-4)/4*100</f>
        <v>25</v>
      </c>
      <c r="FA164">
        <f>SUM(EG164,EH164)</f>
        <v>8.1999999999999993</v>
      </c>
      <c r="FB164">
        <f>(FA164-2)/10*100</f>
        <v>61.999999999999986</v>
      </c>
      <c r="FC164">
        <f>SUM(DM164,ES164,ET164,EU164,EV164)</f>
        <v>14</v>
      </c>
      <c r="FD164" s="7">
        <f>(FC164-5)/20*100</f>
        <v>45</v>
      </c>
      <c r="FE164">
        <f>SUM(EI164,EM164,EO164,EQ164)</f>
        <v>9</v>
      </c>
      <c r="FF164" s="7">
        <f>(FE164-4)/20*100</f>
        <v>25</v>
      </c>
      <c r="FG164">
        <f>SUM(EF164,ER164)</f>
        <v>5</v>
      </c>
      <c r="FH164">
        <f>(FG164-2)/8*100</f>
        <v>37.5</v>
      </c>
      <c r="FI164">
        <f>SUM(EC164,ED164,EE164)</f>
        <v>3</v>
      </c>
      <c r="FJ164" s="7">
        <f>(FI164-3)/3*100</f>
        <v>0</v>
      </c>
      <c r="FK164">
        <f>SUM(EJ164,EK164,EL164,EN164,EP164)</f>
        <v>14</v>
      </c>
      <c r="FL164">
        <f>(FK164-5)/25*100</f>
        <v>36</v>
      </c>
      <c r="FM164">
        <f t="shared" si="6"/>
        <v>3</v>
      </c>
      <c r="FN164" s="7">
        <f t="shared" si="7"/>
        <v>44.25</v>
      </c>
      <c r="FO164" s="7">
        <f t="shared" si="8"/>
        <v>24.625</v>
      </c>
    </row>
    <row r="165" spans="1:171" ht="15" thickBot="1" x14ac:dyDescent="0.35">
      <c r="A165" t="s">
        <v>355</v>
      </c>
      <c r="B165" t="s">
        <v>356</v>
      </c>
      <c r="C165" t="s">
        <v>68</v>
      </c>
      <c r="D165" s="5">
        <v>36123</v>
      </c>
      <c r="E165" s="5">
        <v>44682</v>
      </c>
      <c r="F165" s="1">
        <f>DATEDIF(D164,E164,"Y")</f>
        <v>20</v>
      </c>
      <c r="G165">
        <v>2</v>
      </c>
      <c r="H165">
        <v>1</v>
      </c>
      <c r="I165" t="s">
        <v>276</v>
      </c>
      <c r="J165">
        <v>5</v>
      </c>
      <c r="K165">
        <v>3</v>
      </c>
      <c r="L165" t="s">
        <v>100</v>
      </c>
      <c r="M165" s="1">
        <v>1</v>
      </c>
      <c r="N165">
        <v>1</v>
      </c>
      <c r="O165">
        <v>1</v>
      </c>
      <c r="P165">
        <v>1</v>
      </c>
      <c r="Q165" s="16">
        <v>2</v>
      </c>
      <c r="R165">
        <v>1</v>
      </c>
      <c r="S165">
        <v>1</v>
      </c>
      <c r="T165">
        <v>1</v>
      </c>
      <c r="U165" t="s">
        <v>164</v>
      </c>
      <c r="V165">
        <v>0</v>
      </c>
      <c r="W165">
        <v>0</v>
      </c>
      <c r="X16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65">
        <v>0</v>
      </c>
      <c r="Z165">
        <v>0</v>
      </c>
      <c r="AA16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65">
        <v>4</v>
      </c>
      <c r="AC165">
        <v>60</v>
      </c>
      <c r="AD16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240</v>
      </c>
      <c r="AE165">
        <v>7</v>
      </c>
      <c r="AF165">
        <v>12</v>
      </c>
      <c r="AG165" s="1">
        <f>AVERAGE(_2022___Atividade_física__sintomas_de_ansiedade_e_depressão_e_qualidade_de_vida_e[[#This Row],[a.	Quantas horas no total você gasta sentado durante um dia de semana? ]:[b.	Quantas horas no total você gasta sentado durante um dia de fim de semana?]])</f>
        <v>9.5</v>
      </c>
      <c r="AH165" s="1">
        <f>_2022___Atividade_física__sintomas_de_ansiedade_e_depressão_e_qualidade_de_vida_e[[#This Row],[AFV por semana]]+_2022___Atividade_física__sintomas_de_ansiedade_e_depressão_e_qualidade_de_vida_e[[#This Row],[Média AFM na semana]]</f>
        <v>240</v>
      </c>
      <c r="AI165">
        <v>0</v>
      </c>
      <c r="AJ165">
        <v>0</v>
      </c>
      <c r="AK165">
        <v>0</v>
      </c>
      <c r="AL165">
        <v>1</v>
      </c>
      <c r="AM165">
        <v>2</v>
      </c>
      <c r="AN165">
        <v>0</v>
      </c>
      <c r="AO165">
        <v>0</v>
      </c>
      <c r="AP165">
        <v>0</v>
      </c>
      <c r="AQ165">
        <v>0</v>
      </c>
      <c r="AR165">
        <v>2</v>
      </c>
      <c r="AS165">
        <v>0</v>
      </c>
      <c r="AT165">
        <v>0</v>
      </c>
      <c r="AU165">
        <v>0</v>
      </c>
      <c r="AV165">
        <v>1</v>
      </c>
      <c r="AW165">
        <v>1</v>
      </c>
      <c r="AX165">
        <v>0</v>
      </c>
      <c r="AY165">
        <v>0</v>
      </c>
      <c r="AZ165">
        <v>2</v>
      </c>
      <c r="BA165">
        <v>0</v>
      </c>
      <c r="BB165">
        <v>0</v>
      </c>
      <c r="BC165">
        <v>0</v>
      </c>
      <c r="BD16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165">
        <v>1</v>
      </c>
      <c r="BF165">
        <v>0</v>
      </c>
      <c r="BG165">
        <v>1</v>
      </c>
      <c r="BH165">
        <v>1</v>
      </c>
      <c r="BI165">
        <v>1</v>
      </c>
      <c r="BJ165">
        <v>0</v>
      </c>
      <c r="BK165">
        <v>2</v>
      </c>
      <c r="BL165">
        <v>2</v>
      </c>
      <c r="BM165">
        <v>0</v>
      </c>
      <c r="BN165">
        <v>1</v>
      </c>
      <c r="BO165">
        <v>1</v>
      </c>
      <c r="BP165">
        <v>0</v>
      </c>
      <c r="BQ165">
        <v>0</v>
      </c>
      <c r="BR165">
        <v>1</v>
      </c>
      <c r="BS165">
        <v>0</v>
      </c>
      <c r="BT165">
        <v>1</v>
      </c>
      <c r="BU165">
        <v>1</v>
      </c>
      <c r="BV165">
        <v>0</v>
      </c>
      <c r="BW165">
        <v>0</v>
      </c>
      <c r="BX165">
        <v>2</v>
      </c>
      <c r="BY165">
        <f>_2022___Atividade_física__sintomas_de_ansiedade_e_depressão_e_qualidade_de_vida_e[[#This Row],[_18]]</f>
        <v>0</v>
      </c>
      <c r="BZ165">
        <v>1</v>
      </c>
      <c r="CA165">
        <v>2</v>
      </c>
      <c r="CB165" s="1">
        <f>SUM(BE165:BV165,_2022___Atividade_física__sintomas_de_ansiedade_e_depressão_e_qualidade_de_vida_e[[#This Row],[18 considerar essa]:[_20]])</f>
        <v>16</v>
      </c>
      <c r="CC165">
        <v>3</v>
      </c>
      <c r="CD165">
        <v>2</v>
      </c>
      <c r="CE165">
        <v>3</v>
      </c>
      <c r="CF165">
        <v>3</v>
      </c>
      <c r="CG165">
        <v>3</v>
      </c>
      <c r="CH165">
        <v>3</v>
      </c>
      <c r="CI165">
        <v>3</v>
      </c>
      <c r="CJ165">
        <v>3</v>
      </c>
      <c r="CK165">
        <v>3</v>
      </c>
      <c r="CL165">
        <v>3</v>
      </c>
      <c r="CM165">
        <v>3</v>
      </c>
      <c r="CN165">
        <v>3</v>
      </c>
      <c r="CO165">
        <v>1</v>
      </c>
      <c r="CP165">
        <v>1</v>
      </c>
      <c r="CQ165">
        <v>1</v>
      </c>
      <c r="CR165">
        <v>2</v>
      </c>
      <c r="CS165">
        <v>2</v>
      </c>
      <c r="CT165">
        <v>1</v>
      </c>
      <c r="CU165">
        <v>1</v>
      </c>
      <c r="CV165">
        <v>2</v>
      </c>
      <c r="CW165">
        <v>1</v>
      </c>
      <c r="CX165">
        <v>1</v>
      </c>
      <c r="CY165">
        <v>3</v>
      </c>
      <c r="CZ165">
        <v>4</v>
      </c>
      <c r="DA165">
        <v>5</v>
      </c>
      <c r="DB165">
        <v>3</v>
      </c>
      <c r="DC165">
        <v>4</v>
      </c>
      <c r="DD165">
        <v>3</v>
      </c>
      <c r="DE165">
        <v>2</v>
      </c>
      <c r="DF165">
        <v>3</v>
      </c>
      <c r="DG165">
        <v>2</v>
      </c>
      <c r="DH165">
        <v>4</v>
      </c>
      <c r="DI165">
        <v>5</v>
      </c>
      <c r="DJ165">
        <v>1</v>
      </c>
      <c r="DK165">
        <v>5</v>
      </c>
      <c r="DL165">
        <v>2</v>
      </c>
      <c r="DM165">
        <f>IF(CC165=1,5,IF(CC165=2,4.4,IF(CC165=3,3.4,IF(CC165=4,2,IF(CC165=5,1,IF(CC165&gt;5,"Inválido",0))))))</f>
        <v>3.4</v>
      </c>
      <c r="DN165">
        <f>IF(CD165&gt;5,"Inválido",CD165)</f>
        <v>2</v>
      </c>
      <c r="DO165" s="7">
        <f>IF(CE165&gt;3,"Inválido",CE165)</f>
        <v>3</v>
      </c>
      <c r="DP165" s="7">
        <f>IF(CF165&gt;3,"Inválido",CF165)</f>
        <v>3</v>
      </c>
      <c r="DQ165" s="6">
        <f>IF(CG165&gt;3,"Inválido",CG165)</f>
        <v>3</v>
      </c>
      <c r="DR165" s="6">
        <f>IF(CH165&gt;3,"Inválido",CH165)</f>
        <v>3</v>
      </c>
      <c r="DS165" s="6">
        <f>IF(CI165&gt;3,"Inválido",CI165)</f>
        <v>3</v>
      </c>
      <c r="DT165" s="6">
        <f>IF(CJ165&gt;3,"Inválido",CJ165)</f>
        <v>3</v>
      </c>
      <c r="DU165" s="6">
        <f>IF(CK165&gt;3,"Inválido",CK165)</f>
        <v>3</v>
      </c>
      <c r="DV165" s="6">
        <f>IF(CL165&gt;3,"Inválido",CL165)</f>
        <v>3</v>
      </c>
      <c r="DW165" s="6">
        <f>IF(CM165&gt;3,"Inválido",CM165)</f>
        <v>3</v>
      </c>
      <c r="DX165" s="6">
        <f>IF(CN165&gt;3,"Inválido",CN165)</f>
        <v>3</v>
      </c>
      <c r="DY165" s="8">
        <f>IF(CO165&gt;5, "INVALIDO",CO165)</f>
        <v>1</v>
      </c>
      <c r="DZ165" s="8">
        <f>IF(CP165&gt;5, "INVALIDO",CP165)</f>
        <v>1</v>
      </c>
      <c r="EA165" s="8">
        <f>IF(CQ165&gt;5, "INVALIDO",CQ165)</f>
        <v>1</v>
      </c>
      <c r="EB165" s="8">
        <f>IF(CR165&gt;5, "INVALIDO",CR165)</f>
        <v>2</v>
      </c>
      <c r="EC165" s="7">
        <f>IF(CR165&gt;5, "INVALIDO",CR165)</f>
        <v>2</v>
      </c>
      <c r="ED16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5">
        <f>IF(CC165=1,5,IF(CC165=2,4,IF(CC165=3,3,IF(CC165=4,2,IF(CC165=5,1,IF(CC165&gt;5,"Inválido",0))))))</f>
        <v>3</v>
      </c>
      <c r="EG165">
        <f>IF(CW165=1,6,IF(CW165=2,5.4,IF(CW165=3,4.2,IF(CW165=4,3.1,IF(CW165=5,2.2,IF(CW165=6,1,IF(CW165&gt;6,"Inválido",0)))))))</f>
        <v>6</v>
      </c>
      <c r="EH165">
        <f>IF(AND(CX165=1,CW165=1),6,IF(AND(CX165=1,CW165&lt;7),5,IF(AND(CX165&gt;1,CW165=1),"Inválido",IF(AND(CX165=2,CW165&lt;7),4,IF(AND(CX165=3,CW165&lt;7),3,IF(AND(CX165=4,CW165&lt;7),2,IF(AND(CX165=5,CW165&lt;7),1,0)))))))</f>
        <v>6</v>
      </c>
      <c r="EI165">
        <f>IF(CV165=1,6,IF(CV165=2,5,IF(CV165=3,3,IF(CV165=4,3,IF(CV165=5,2,IF(CV165=6,1,IF(CV165&gt;6,"iNVÁLIDO",0)))))))</f>
        <v>5</v>
      </c>
      <c r="EJ165" s="7">
        <f>IF(CZ165&gt;6,"Inválido",CZ165)</f>
        <v>4</v>
      </c>
      <c r="EK165" s="7">
        <f>IF(DA165&gt;6,"Inválido",DA165)</f>
        <v>5</v>
      </c>
      <c r="EL165">
        <f>IF(DB165=1,6,IF(DB165=2,5,IF(DB165=3,3,IF(DB165=4,3,IF(DB165=5,2,IF(DB165=6,1,IF(DB165&gt;6,"iNVÁLIDO",0)))))))</f>
        <v>3</v>
      </c>
      <c r="EM165">
        <f>IF(DC165=1,6,IF(DC165=2,5,IF(DC165=3,3,IF(DC165=4,3,IF(DC165=5,2,IF(DC165=6,1,IF(DC165&gt;6,"iNVÁLIDO",0)))))))</f>
        <v>3</v>
      </c>
      <c r="EN165" s="7">
        <f>IF(DD165&gt;6,"Inválido",DD165)</f>
        <v>3</v>
      </c>
      <c r="EO165">
        <f>IF(DE165&gt;6,"Inválido",DE165)</f>
        <v>2</v>
      </c>
      <c r="EP165">
        <f>IF(DF165=1,6,IF(DF165=2,5,IF(DF165=3,3,IF(DF165=4,3,IF(DF165=5,2,IF(DF165=6,1,IF(DF165&gt;6,"iNVÁLIDO",0)))))))</f>
        <v>3</v>
      </c>
      <c r="EQ165" s="7">
        <f>IF(DG165&gt;6,"Inválido",DG165)</f>
        <v>2</v>
      </c>
      <c r="ER165">
        <f>IF(DH165&gt;5,"Inválido",DH165)</f>
        <v>4</v>
      </c>
      <c r="ES165">
        <f>IF(DI165&gt;5,"Inválido",DI165)</f>
        <v>5</v>
      </c>
      <c r="ET165">
        <f>IF(DJ165=1,5,IF(DJ165=2,4,IF(DJ165=3,3,IF(DJ165=4,2,IF(DJ165=5,1,IF(DJ165&gt;5,"Inválido",0))))))</f>
        <v>5</v>
      </c>
      <c r="EU165">
        <f>IF(DK165&gt;5,"Inválido",DK165)</f>
        <v>5</v>
      </c>
      <c r="EV165">
        <f>IF(DL165=1,5,IF(DL165=2,4,IF(DL165=3,3,IF(DL165=4,2,IF(DL165=5,1,IF(DL165&gt;5,"Inválido",0))))))</f>
        <v>4</v>
      </c>
      <c r="EW165" s="7">
        <f>SUM(DO165,DP165,DQ165,DR165,DS165,DT165,DU165,DV165,DW165,DX165)</f>
        <v>30</v>
      </c>
      <c r="EX165" s="7">
        <f>(EW165-10)/20*100</f>
        <v>100</v>
      </c>
      <c r="EY165">
        <f>SUM(DY165,DZ165,EA165,EB165)</f>
        <v>5</v>
      </c>
      <c r="EZ165">
        <f>(_2022___Atividade_física__sintomas_de_ansiedade_e_depressão_e_qualidade_de_vida_e[[#This Row],[Aspecto físico]]-4)/4*100</f>
        <v>25</v>
      </c>
      <c r="FA165">
        <f>SUM(EG165,EH165)</f>
        <v>12</v>
      </c>
      <c r="FB165">
        <f>(FA165-2)/10*100</f>
        <v>100</v>
      </c>
      <c r="FC165">
        <f>SUM(DM165,ES165,ET165,EU165,EV165)</f>
        <v>22.4</v>
      </c>
      <c r="FD165" s="7">
        <f>(FC165-5)/20*100</f>
        <v>86.999999999999986</v>
      </c>
      <c r="FE165">
        <f>SUM(EI165,EM165,EO165,EQ165)</f>
        <v>12</v>
      </c>
      <c r="FF165" s="7">
        <f>(FE165-4)/20*100</f>
        <v>40</v>
      </c>
      <c r="FG165">
        <f>SUM(EF165,ER165)</f>
        <v>7</v>
      </c>
      <c r="FH165">
        <f>(FG165-2)/8*100</f>
        <v>62.5</v>
      </c>
      <c r="FI165">
        <f>SUM(EC165,ED165,EE165)</f>
        <v>4</v>
      </c>
      <c r="FJ165" s="7">
        <f>(FI165-3)/3*100</f>
        <v>33.333333333333329</v>
      </c>
      <c r="FK165">
        <f>SUM(EJ165,EK165,EL165,EN165,EP165)</f>
        <v>18</v>
      </c>
      <c r="FL165">
        <f>(FK165-5)/25*100</f>
        <v>52</v>
      </c>
      <c r="FM165">
        <f t="shared" si="6"/>
        <v>2</v>
      </c>
      <c r="FN165" s="7">
        <f t="shared" si="7"/>
        <v>78</v>
      </c>
      <c r="FO165" s="7">
        <f t="shared" si="8"/>
        <v>46.958333333333329</v>
      </c>
    </row>
    <row r="166" spans="1:171" ht="15" thickBot="1" x14ac:dyDescent="0.35">
      <c r="A166" t="s">
        <v>357</v>
      </c>
      <c r="B166" t="s">
        <v>358</v>
      </c>
      <c r="C166" t="s">
        <v>68</v>
      </c>
      <c r="D166" s="5">
        <v>31939</v>
      </c>
      <c r="E166" s="5">
        <v>44682</v>
      </c>
      <c r="F166" s="1">
        <f>DATEDIF(D165,E165,"Y")</f>
        <v>23</v>
      </c>
      <c r="G166">
        <v>2</v>
      </c>
      <c r="H166">
        <v>1</v>
      </c>
      <c r="I166" t="s">
        <v>125</v>
      </c>
      <c r="J166">
        <v>1</v>
      </c>
      <c r="K166">
        <v>3</v>
      </c>
      <c r="L166" t="s">
        <v>359</v>
      </c>
      <c r="M166" s="1">
        <v>2</v>
      </c>
      <c r="N166">
        <v>2</v>
      </c>
      <c r="O166">
        <v>1</v>
      </c>
      <c r="P166">
        <v>1</v>
      </c>
      <c r="Q166" s="16">
        <v>2</v>
      </c>
      <c r="R166">
        <v>2</v>
      </c>
      <c r="S166">
        <v>1</v>
      </c>
      <c r="T166">
        <v>1</v>
      </c>
      <c r="U166" t="s">
        <v>115</v>
      </c>
      <c r="V166">
        <v>3</v>
      </c>
      <c r="W166">
        <v>39</v>
      </c>
      <c r="X16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117</v>
      </c>
      <c r="Y166">
        <v>3</v>
      </c>
      <c r="Z166">
        <v>49</v>
      </c>
      <c r="AA16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147</v>
      </c>
      <c r="AB166">
        <v>2</v>
      </c>
      <c r="AC166">
        <v>49</v>
      </c>
      <c r="AD16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98</v>
      </c>
      <c r="AE166">
        <v>8</v>
      </c>
      <c r="AF166">
        <v>8</v>
      </c>
      <c r="AG166" s="1">
        <f>AVERAGE(_2022___Atividade_física__sintomas_de_ansiedade_e_depressão_e_qualidade_de_vida_e[[#This Row],[a.	Quantas horas no total você gasta sentado durante um dia de semana? ]:[b.	Quantas horas no total você gasta sentado durante um dia de fim de semana?]])</f>
        <v>8</v>
      </c>
      <c r="AH166" s="1">
        <f>_2022___Atividade_física__sintomas_de_ansiedade_e_depressão_e_qualidade_de_vida_e[[#This Row],[AFV por semana]]+_2022___Atividade_física__sintomas_de_ansiedade_e_depressão_e_qualidade_de_vida_e[[#This Row],[Média AFM na semana]]</f>
        <v>245</v>
      </c>
      <c r="AI166">
        <v>1</v>
      </c>
      <c r="AJ166">
        <v>1</v>
      </c>
      <c r="AK166">
        <v>0</v>
      </c>
      <c r="AL166">
        <v>0</v>
      </c>
      <c r="AM166">
        <v>0</v>
      </c>
      <c r="AN166">
        <v>0</v>
      </c>
      <c r="AO166">
        <v>1</v>
      </c>
      <c r="AP166">
        <v>0</v>
      </c>
      <c r="AQ166">
        <v>0</v>
      </c>
      <c r="AR166">
        <v>0</v>
      </c>
      <c r="AS166">
        <v>0</v>
      </c>
      <c r="AT166">
        <v>0</v>
      </c>
      <c r="AU166">
        <v>0</v>
      </c>
      <c r="AV166">
        <v>0</v>
      </c>
      <c r="AW166">
        <v>0</v>
      </c>
      <c r="AX166">
        <v>0</v>
      </c>
      <c r="AY166">
        <v>0</v>
      </c>
      <c r="AZ166">
        <v>0</v>
      </c>
      <c r="BA166">
        <v>0</v>
      </c>
      <c r="BB166">
        <v>1</v>
      </c>
      <c r="BC166">
        <v>0</v>
      </c>
      <c r="BD16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166">
        <v>0</v>
      </c>
      <c r="BF166">
        <v>0</v>
      </c>
      <c r="BG166">
        <v>0</v>
      </c>
      <c r="BH166">
        <v>0</v>
      </c>
      <c r="BI166">
        <v>0</v>
      </c>
      <c r="BJ166">
        <v>0</v>
      </c>
      <c r="BK166">
        <v>0</v>
      </c>
      <c r="BL166">
        <v>0</v>
      </c>
      <c r="BM166">
        <v>0</v>
      </c>
      <c r="BN166">
        <v>0</v>
      </c>
      <c r="BO166">
        <v>0</v>
      </c>
      <c r="BP166">
        <v>0</v>
      </c>
      <c r="BQ166">
        <v>0</v>
      </c>
      <c r="BR166">
        <v>0</v>
      </c>
      <c r="BS166">
        <v>0</v>
      </c>
      <c r="BT166">
        <v>0</v>
      </c>
      <c r="BU166">
        <v>1</v>
      </c>
      <c r="BV166">
        <v>0</v>
      </c>
      <c r="BW166">
        <v>2</v>
      </c>
      <c r="BX166">
        <v>1</v>
      </c>
      <c r="BY166">
        <v>0</v>
      </c>
      <c r="BZ166">
        <v>0</v>
      </c>
      <c r="CA166">
        <v>0</v>
      </c>
      <c r="CB166" s="1">
        <f>SUM(BE166:BV166,_2022___Atividade_física__sintomas_de_ansiedade_e_depressão_e_qualidade_de_vida_e[[#This Row],[18 considerar essa]:[_20]])</f>
        <v>1</v>
      </c>
      <c r="CC166">
        <v>2</v>
      </c>
      <c r="CD166">
        <v>1</v>
      </c>
      <c r="CE166">
        <v>2</v>
      </c>
      <c r="CF166">
        <v>3</v>
      </c>
      <c r="CG166">
        <v>2</v>
      </c>
      <c r="CH166">
        <v>1</v>
      </c>
      <c r="CI166">
        <v>3</v>
      </c>
      <c r="CJ166">
        <v>2</v>
      </c>
      <c r="CK166">
        <v>2</v>
      </c>
      <c r="CL166">
        <v>2</v>
      </c>
      <c r="CM166">
        <v>3</v>
      </c>
      <c r="CN166">
        <v>3</v>
      </c>
      <c r="CO166">
        <v>2</v>
      </c>
      <c r="CP166">
        <v>1</v>
      </c>
      <c r="CQ166">
        <v>2</v>
      </c>
      <c r="CR166">
        <v>2</v>
      </c>
      <c r="CS166">
        <v>2</v>
      </c>
      <c r="CT166">
        <v>1</v>
      </c>
      <c r="CU166">
        <v>2</v>
      </c>
      <c r="CV166">
        <v>1</v>
      </c>
      <c r="CW166">
        <v>3</v>
      </c>
      <c r="CX166">
        <v>1</v>
      </c>
      <c r="CY166">
        <v>4</v>
      </c>
      <c r="CZ166">
        <v>6</v>
      </c>
      <c r="DA166">
        <v>6</v>
      </c>
      <c r="DB166">
        <v>1</v>
      </c>
      <c r="DC166">
        <v>4</v>
      </c>
      <c r="DD166">
        <v>4</v>
      </c>
      <c r="DE166">
        <v>4</v>
      </c>
      <c r="DF166">
        <v>1</v>
      </c>
      <c r="DG166">
        <v>3</v>
      </c>
      <c r="DH166">
        <v>5</v>
      </c>
      <c r="DI166">
        <v>3</v>
      </c>
      <c r="DJ166">
        <v>1</v>
      </c>
      <c r="DK166">
        <v>5</v>
      </c>
      <c r="DL166">
        <v>1</v>
      </c>
      <c r="DM166">
        <f>IF(CC166=1,5,IF(CC166=2,4.4,IF(CC166=3,3.4,IF(CC166=4,2,IF(CC166=5,1,IF(CC166&gt;5,"Inválido",0))))))</f>
        <v>4.4000000000000004</v>
      </c>
      <c r="DN166">
        <f>IF(CD166&gt;5,"Inválido",CD166)</f>
        <v>1</v>
      </c>
      <c r="DO166" s="7">
        <f>IF(CE166&gt;3,"Inválido",CE166)</f>
        <v>2</v>
      </c>
      <c r="DP166" s="7">
        <f>IF(CF166&gt;3,"Inválido",CF166)</f>
        <v>3</v>
      </c>
      <c r="DQ166" s="6">
        <f>IF(CG166&gt;3,"Inválido",CG166)</f>
        <v>2</v>
      </c>
      <c r="DR166" s="6">
        <f>IF(CH166&gt;3,"Inválido",CH166)</f>
        <v>1</v>
      </c>
      <c r="DS166" s="6">
        <f>IF(CI166&gt;3,"Inválido",CI166)</f>
        <v>3</v>
      </c>
      <c r="DT166" s="6">
        <f>IF(CJ166&gt;3,"Inválido",CJ166)</f>
        <v>2</v>
      </c>
      <c r="DU166" s="6">
        <f>IF(CK166&gt;3,"Inválido",CK166)</f>
        <v>2</v>
      </c>
      <c r="DV166" s="6">
        <f>IF(CL166&gt;3,"Inválido",CL166)</f>
        <v>2</v>
      </c>
      <c r="DW166" s="6">
        <f>IF(CM166&gt;3,"Inválido",CM166)</f>
        <v>3</v>
      </c>
      <c r="DX166" s="6">
        <f>IF(CN166&gt;3,"Inválido",CN166)</f>
        <v>3</v>
      </c>
      <c r="DY166" s="8">
        <f>IF(CO166&gt;5, "INVALIDO",CO166)</f>
        <v>2</v>
      </c>
      <c r="DZ166" s="8">
        <f>IF(CP166&gt;5, "INVALIDO",CP166)</f>
        <v>1</v>
      </c>
      <c r="EA166" s="8">
        <f>IF(CQ166&gt;5, "INVALIDO",CQ166)</f>
        <v>2</v>
      </c>
      <c r="EB166" s="8">
        <f>IF(CR166&gt;5, "INVALIDO",CR166)</f>
        <v>2</v>
      </c>
      <c r="EC166" s="7">
        <f>IF(CR166&gt;5, "INVALIDO",CR166)</f>
        <v>2</v>
      </c>
      <c r="ED16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66">
        <f>IF(CC166=1,5,IF(CC166=2,4,IF(CC166=3,3,IF(CC166=4,2,IF(CC166=5,1,IF(CC166&gt;5,"Inválido",0))))))</f>
        <v>4</v>
      </c>
      <c r="EG166">
        <f>IF(CW166=1,6,IF(CW166=2,5.4,IF(CW166=3,4.2,IF(CW166=4,3.1,IF(CW166=5,2.2,IF(CW166=6,1,IF(CW166&gt;6,"Inválido",0)))))))</f>
        <v>4.2</v>
      </c>
      <c r="EH166">
        <f>IF(AND(CX166=1,CW166=1),6,IF(AND(CX166=1,CW166&lt;7),5,IF(AND(CX166&gt;1,CW166=1),"Inválido",IF(AND(CX166=2,CW166&lt;7),4,IF(AND(CX166=3,CW166&lt;7),3,IF(AND(CX166=4,CW166&lt;7),2,IF(AND(CX166=5,CW166&lt;7),1,0)))))))</f>
        <v>5</v>
      </c>
      <c r="EI166">
        <f>IF(CV166=1,6,IF(CV166=2,5,IF(CV166=3,3,IF(CV166=4,3,IF(CV166=5,2,IF(CV166=6,1,IF(CV166&gt;6,"iNVÁLIDO",0)))))))</f>
        <v>6</v>
      </c>
      <c r="EJ166" s="7">
        <f>IF(CZ166&gt;6,"Inválido",CZ166)</f>
        <v>6</v>
      </c>
      <c r="EK166" s="7">
        <f>IF(DA166&gt;6,"Inválido",DA166)</f>
        <v>6</v>
      </c>
      <c r="EL166">
        <f>IF(DB166=1,6,IF(DB166=2,5,IF(DB166=3,3,IF(DB166=4,3,IF(DB166=5,2,IF(DB166=6,1,IF(DB166&gt;6,"iNVÁLIDO",0)))))))</f>
        <v>6</v>
      </c>
      <c r="EM166">
        <f>IF(DC166=1,6,IF(DC166=2,5,IF(DC166=3,3,IF(DC166=4,3,IF(DC166=5,2,IF(DC166=6,1,IF(DC166&gt;6,"iNVÁLIDO",0)))))))</f>
        <v>3</v>
      </c>
      <c r="EN166" s="7">
        <f>IF(DD166&gt;6,"Inválido",DD166)</f>
        <v>4</v>
      </c>
      <c r="EO166">
        <f>IF(DE166&gt;6,"Inválido",DE166)</f>
        <v>4</v>
      </c>
      <c r="EP166">
        <f>IF(DF166=1,6,IF(DF166=2,5,IF(DF166=3,3,IF(DF166=4,3,IF(DF166=5,2,IF(DF166=6,1,IF(DF166&gt;6,"iNVÁLIDO",0)))))))</f>
        <v>6</v>
      </c>
      <c r="EQ166" s="7">
        <f>IF(DG166&gt;6,"Inválido",DG166)</f>
        <v>3</v>
      </c>
      <c r="ER166">
        <f>IF(DH166&gt;5,"Inválido",DH166)</f>
        <v>5</v>
      </c>
      <c r="ES166">
        <f>IF(DI166&gt;5,"Inválido",DI166)</f>
        <v>3</v>
      </c>
      <c r="ET166">
        <f>IF(DJ166=1,5,IF(DJ166=2,4,IF(DJ166=3,3,IF(DJ166=4,2,IF(DJ166=5,1,IF(DJ166&gt;5,"Inválido",0))))))</f>
        <v>5</v>
      </c>
      <c r="EU166">
        <f>IF(DK166&gt;5,"Inválido",DK166)</f>
        <v>5</v>
      </c>
      <c r="EV166">
        <f>IF(DL166=1,5,IF(DL166=2,4,IF(DL166=3,3,IF(DL166=4,2,IF(DL166=5,1,IF(DL166&gt;5,"Inválido",0))))))</f>
        <v>5</v>
      </c>
      <c r="EW166" s="7">
        <f>SUM(DO166,DP166,DQ166,DR166,DS166,DT166,DU166,DV166,DW166,DX166)</f>
        <v>23</v>
      </c>
      <c r="EX166" s="7">
        <f>(EW166-10)/20*100</f>
        <v>65</v>
      </c>
      <c r="EY166">
        <f>SUM(DY166,DZ166,EA166,EB166)</f>
        <v>7</v>
      </c>
      <c r="EZ166">
        <f>(_2022___Atividade_física__sintomas_de_ansiedade_e_depressão_e_qualidade_de_vida_e[[#This Row],[Aspecto físico]]-4)/4*100</f>
        <v>75</v>
      </c>
      <c r="FA166">
        <f>SUM(EG166,EH166)</f>
        <v>9.1999999999999993</v>
      </c>
      <c r="FB166">
        <f>(FA166-2)/10*100</f>
        <v>72</v>
      </c>
      <c r="FC166">
        <f>SUM(DM166,ES166,ET166,EU166,EV166)</f>
        <v>22.4</v>
      </c>
      <c r="FD166" s="7">
        <f>(FC166-5)/20*100</f>
        <v>86.999999999999986</v>
      </c>
      <c r="FE166">
        <f>SUM(EI166,EM166,EO166,EQ166)</f>
        <v>16</v>
      </c>
      <c r="FF166" s="7">
        <f>(FE166-4)/20*100</f>
        <v>60</v>
      </c>
      <c r="FG166">
        <f>SUM(EF166,ER166)</f>
        <v>9</v>
      </c>
      <c r="FH166">
        <f>(FG166-2)/8*100</f>
        <v>87.5</v>
      </c>
      <c r="FI166">
        <f>SUM(EC166,ED166,EE166)</f>
        <v>5</v>
      </c>
      <c r="FJ166" s="7">
        <f>(FI166-3)/3*100</f>
        <v>66.666666666666657</v>
      </c>
      <c r="FK166">
        <f>SUM(EJ166,EK166,EL166,EN166,EP166)</f>
        <v>28</v>
      </c>
      <c r="FL166">
        <f>(FK166-5)/25*100</f>
        <v>92</v>
      </c>
      <c r="FM166">
        <f t="shared" si="6"/>
        <v>1</v>
      </c>
      <c r="FN166" s="7">
        <f t="shared" si="7"/>
        <v>74.75</v>
      </c>
      <c r="FO166" s="7">
        <f t="shared" si="8"/>
        <v>76.541666666666657</v>
      </c>
    </row>
    <row r="167" spans="1:171" ht="15" thickBot="1" x14ac:dyDescent="0.35">
      <c r="A167" t="s">
        <v>360</v>
      </c>
      <c r="B167" t="s">
        <v>361</v>
      </c>
      <c r="C167" t="s">
        <v>68</v>
      </c>
      <c r="D167" s="5">
        <v>37010</v>
      </c>
      <c r="E167" s="5">
        <v>44682</v>
      </c>
      <c r="F167" s="1">
        <f>DATEDIF(D166,E166,"Y")</f>
        <v>34</v>
      </c>
      <c r="G167">
        <v>2</v>
      </c>
      <c r="H167">
        <v>1</v>
      </c>
      <c r="I167" t="s">
        <v>179</v>
      </c>
      <c r="J167">
        <v>1</v>
      </c>
      <c r="K167">
        <v>2</v>
      </c>
      <c r="L167" t="s">
        <v>100</v>
      </c>
      <c r="M167" s="1">
        <v>1</v>
      </c>
      <c r="N167">
        <v>1</v>
      </c>
      <c r="O167">
        <v>2</v>
      </c>
      <c r="P167">
        <v>1</v>
      </c>
      <c r="Q167" s="16">
        <v>2</v>
      </c>
      <c r="R167">
        <v>1</v>
      </c>
      <c r="S167">
        <v>2</v>
      </c>
      <c r="T167">
        <v>1</v>
      </c>
      <c r="U167" t="s">
        <v>101</v>
      </c>
      <c r="V167">
        <v>4</v>
      </c>
      <c r="W167">
        <v>60</v>
      </c>
      <c r="X16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240</v>
      </c>
      <c r="Y167">
        <v>0</v>
      </c>
      <c r="Z167">
        <v>0</v>
      </c>
      <c r="AA16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67">
        <v>0</v>
      </c>
      <c r="AC167">
        <v>0</v>
      </c>
      <c r="AD16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7">
        <v>10</v>
      </c>
      <c r="AF167">
        <v>15</v>
      </c>
      <c r="AG167" s="1">
        <f>AVERAGE(_2022___Atividade_física__sintomas_de_ansiedade_e_depressão_e_qualidade_de_vida_e[[#This Row],[a.	Quantas horas no total você gasta sentado durante um dia de semana? ]:[b.	Quantas horas no total você gasta sentado durante um dia de fim de semana?]])</f>
        <v>12.5</v>
      </c>
      <c r="AH167" s="1">
        <f>_2022___Atividade_física__sintomas_de_ansiedade_e_depressão_e_qualidade_de_vida_e[[#This Row],[AFV por semana]]+_2022___Atividade_física__sintomas_de_ansiedade_e_depressão_e_qualidade_de_vida_e[[#This Row],[Média AFM na semana]]</f>
        <v>0</v>
      </c>
      <c r="AI167">
        <v>1</v>
      </c>
      <c r="AJ167">
        <v>1</v>
      </c>
      <c r="AK167">
        <v>3</v>
      </c>
      <c r="AL167">
        <v>3</v>
      </c>
      <c r="AM167">
        <v>2</v>
      </c>
      <c r="AN167">
        <v>2</v>
      </c>
      <c r="AO167">
        <v>3</v>
      </c>
      <c r="AP167">
        <v>2</v>
      </c>
      <c r="AQ167">
        <v>1</v>
      </c>
      <c r="AR167">
        <v>3</v>
      </c>
      <c r="AS167">
        <v>3</v>
      </c>
      <c r="AT167">
        <v>3</v>
      </c>
      <c r="AU167">
        <v>2</v>
      </c>
      <c r="AV167">
        <v>3</v>
      </c>
      <c r="AW167">
        <v>3</v>
      </c>
      <c r="AX167">
        <v>1</v>
      </c>
      <c r="AY167">
        <v>2</v>
      </c>
      <c r="AZ167">
        <v>1</v>
      </c>
      <c r="BA167">
        <v>2</v>
      </c>
      <c r="BB167">
        <v>1</v>
      </c>
      <c r="BC167">
        <v>0</v>
      </c>
      <c r="BD16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42</v>
      </c>
      <c r="BE167">
        <v>2</v>
      </c>
      <c r="BF167">
        <v>3</v>
      </c>
      <c r="BG167">
        <v>1</v>
      </c>
      <c r="BH167">
        <v>2</v>
      </c>
      <c r="BI167">
        <v>0</v>
      </c>
      <c r="BJ167">
        <v>1</v>
      </c>
      <c r="BK167">
        <v>1</v>
      </c>
      <c r="BL167">
        <v>3</v>
      </c>
      <c r="BM167">
        <v>1</v>
      </c>
      <c r="BN167">
        <v>1</v>
      </c>
      <c r="BO167">
        <v>3</v>
      </c>
      <c r="BP167">
        <v>2</v>
      </c>
      <c r="BQ167">
        <v>1</v>
      </c>
      <c r="BR167">
        <v>0</v>
      </c>
      <c r="BS167">
        <v>0</v>
      </c>
      <c r="BT167">
        <v>3</v>
      </c>
      <c r="BU167">
        <v>2</v>
      </c>
      <c r="BV167">
        <v>1</v>
      </c>
      <c r="BW167">
        <v>1</v>
      </c>
      <c r="BX167">
        <v>2</v>
      </c>
      <c r="BY167">
        <f>_2022___Atividade_física__sintomas_de_ansiedade_e_depressão_e_qualidade_de_vida_e[[#This Row],[_18]]</f>
        <v>1</v>
      </c>
      <c r="BZ167">
        <v>0</v>
      </c>
      <c r="CA167">
        <v>2</v>
      </c>
      <c r="CB167" s="1">
        <f>SUM(BE167:BV167,_2022___Atividade_física__sintomas_de_ansiedade_e_depressão_e_qualidade_de_vida_e[[#This Row],[18 considerar essa]:[_20]])</f>
        <v>30</v>
      </c>
      <c r="CC167">
        <v>3</v>
      </c>
      <c r="CD167">
        <v>4</v>
      </c>
      <c r="CE167">
        <v>2</v>
      </c>
      <c r="CF167">
        <v>2</v>
      </c>
      <c r="CG167">
        <v>2</v>
      </c>
      <c r="CH167">
        <v>2</v>
      </c>
      <c r="CI167">
        <v>2</v>
      </c>
      <c r="CJ167">
        <v>1</v>
      </c>
      <c r="CK167">
        <v>2</v>
      </c>
      <c r="CL167">
        <v>2</v>
      </c>
      <c r="CM167">
        <v>2</v>
      </c>
      <c r="CN167">
        <v>3</v>
      </c>
      <c r="CO167">
        <v>2</v>
      </c>
      <c r="CP167">
        <v>1</v>
      </c>
      <c r="CQ167">
        <v>2</v>
      </c>
      <c r="CR167">
        <v>1</v>
      </c>
      <c r="CS167">
        <v>1</v>
      </c>
      <c r="CT167">
        <v>1</v>
      </c>
      <c r="CU167">
        <v>1</v>
      </c>
      <c r="CV167">
        <v>5</v>
      </c>
      <c r="CW167">
        <v>5</v>
      </c>
      <c r="CX167">
        <v>4</v>
      </c>
      <c r="CY167">
        <v>5</v>
      </c>
      <c r="CZ167">
        <v>3</v>
      </c>
      <c r="DA167">
        <v>2</v>
      </c>
      <c r="DB167">
        <v>5</v>
      </c>
      <c r="DC167">
        <v>5</v>
      </c>
      <c r="DD167">
        <v>1</v>
      </c>
      <c r="DE167">
        <v>1</v>
      </c>
      <c r="DF167">
        <v>4</v>
      </c>
      <c r="DG167">
        <v>1</v>
      </c>
      <c r="DH167">
        <v>1</v>
      </c>
      <c r="DI167">
        <v>1</v>
      </c>
      <c r="DJ167">
        <v>5</v>
      </c>
      <c r="DK167">
        <v>1</v>
      </c>
      <c r="DL167">
        <v>5</v>
      </c>
      <c r="DM167">
        <f>IF(CC167=1,5,IF(CC167=2,4.4,IF(CC167=3,3.4,IF(CC167=4,2,IF(CC167=5,1,IF(CC167&gt;5,"Inválido",0))))))</f>
        <v>3.4</v>
      </c>
      <c r="DN167">
        <f>IF(CD167&gt;5,"Inválido",CD167)</f>
        <v>4</v>
      </c>
      <c r="DO167" s="7">
        <f>IF(CE167&gt;3,"Inválido",CE167)</f>
        <v>2</v>
      </c>
      <c r="DP167" s="7">
        <f>IF(CF167&gt;3,"Inválido",CF167)</f>
        <v>2</v>
      </c>
      <c r="DQ167" s="6">
        <f>IF(CG167&gt;3,"Inválido",CG167)</f>
        <v>2</v>
      </c>
      <c r="DR167" s="6">
        <f>IF(CH167&gt;3,"Inválido",CH167)</f>
        <v>2</v>
      </c>
      <c r="DS167" s="6">
        <f>IF(CI167&gt;3,"Inválido",CI167)</f>
        <v>2</v>
      </c>
      <c r="DT167" s="6">
        <f>IF(CJ167&gt;3,"Inválido",CJ167)</f>
        <v>1</v>
      </c>
      <c r="DU167" s="6">
        <f>IF(CK167&gt;3,"Inválido",CK167)</f>
        <v>2</v>
      </c>
      <c r="DV167" s="6">
        <f>IF(CL167&gt;3,"Inválido",CL167)</f>
        <v>2</v>
      </c>
      <c r="DW167" s="6">
        <f>IF(CM167&gt;3,"Inválido",CM167)</f>
        <v>2</v>
      </c>
      <c r="DX167" s="6">
        <f>IF(CN167&gt;3,"Inválido",CN167)</f>
        <v>3</v>
      </c>
      <c r="DY167" s="8">
        <f>IF(CO167&gt;5, "INVALIDO",CO167)</f>
        <v>2</v>
      </c>
      <c r="DZ167" s="8">
        <f>IF(CP167&gt;5, "INVALIDO",CP167)</f>
        <v>1</v>
      </c>
      <c r="EA167" s="8">
        <f>IF(CQ167&gt;5, "INVALIDO",CQ167)</f>
        <v>2</v>
      </c>
      <c r="EB167" s="8">
        <f>IF(CR167&gt;5, "INVALIDO",CR167)</f>
        <v>1</v>
      </c>
      <c r="EC167" s="7">
        <f>IF(CR167&gt;5, "INVALIDO",CR167)</f>
        <v>1</v>
      </c>
      <c r="ED16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7">
        <f>IF(CC167=1,5,IF(CC167=2,4,IF(CC167=3,3,IF(CC167=4,2,IF(CC167=5,1,IF(CC167&gt;5,"Inválido",0))))))</f>
        <v>3</v>
      </c>
      <c r="EG167">
        <f>IF(CW167=1,6,IF(CW167=2,5.4,IF(CW167=3,4.2,IF(CW167=4,3.1,IF(CW167=5,2.2,IF(CW167=6,1,IF(CW167&gt;6,"Inválido",0)))))))</f>
        <v>2.2000000000000002</v>
      </c>
      <c r="EH167">
        <f>IF(AND(CX167=1,CW167=1),6,IF(AND(CX167=1,CW167&lt;7),5,IF(AND(CX167&gt;1,CW167=1),"Inválido",IF(AND(CX167=2,CW167&lt;7),4,IF(AND(CX167=3,CW167&lt;7),3,IF(AND(CX167=4,CW167&lt;7),2,IF(AND(CX167=5,CW167&lt;7),1,0)))))))</f>
        <v>2</v>
      </c>
      <c r="EI167">
        <f>IF(CV167=1,6,IF(CV167=2,5,IF(CV167=3,3,IF(CV167=4,3,IF(CV167=5,2,IF(CV167=6,1,IF(CV167&gt;6,"iNVÁLIDO",0)))))))</f>
        <v>2</v>
      </c>
      <c r="EJ167" s="7">
        <f>IF(CZ167&gt;6,"Inválido",CZ167)</f>
        <v>3</v>
      </c>
      <c r="EK167" s="7">
        <f>IF(DA167&gt;6,"Inválido",DA167)</f>
        <v>2</v>
      </c>
      <c r="EL167">
        <f>IF(DB167=1,6,IF(DB167=2,5,IF(DB167=3,3,IF(DB167=4,3,IF(DB167=5,2,IF(DB167=6,1,IF(DB167&gt;6,"iNVÁLIDO",0)))))))</f>
        <v>2</v>
      </c>
      <c r="EM167">
        <f>IF(DC167=1,6,IF(DC167=2,5,IF(DC167=3,3,IF(DC167=4,3,IF(DC167=5,2,IF(DC167=6,1,IF(DC167&gt;6,"iNVÁLIDO",0)))))))</f>
        <v>2</v>
      </c>
      <c r="EN167" s="7">
        <f>IF(DD167&gt;6,"Inválido",DD167)</f>
        <v>1</v>
      </c>
      <c r="EO167">
        <f>IF(DE167&gt;6,"Inválido",DE167)</f>
        <v>1</v>
      </c>
      <c r="EP167">
        <f>IF(DF167=1,6,IF(DF167=2,5,IF(DF167=3,3,IF(DF167=4,3,IF(DF167=5,2,IF(DF167=6,1,IF(DF167&gt;6,"iNVÁLIDO",0)))))))</f>
        <v>3</v>
      </c>
      <c r="EQ167" s="7">
        <f>IF(DG167&gt;6,"Inválido",DG167)</f>
        <v>1</v>
      </c>
      <c r="ER167">
        <f>IF(DH167&gt;5,"Inválido",DH167)</f>
        <v>1</v>
      </c>
      <c r="ES167">
        <f>IF(DI167&gt;5,"Inválido",DI167)</f>
        <v>1</v>
      </c>
      <c r="ET167">
        <f>IF(DJ167=1,5,IF(DJ167=2,4,IF(DJ167=3,3,IF(DJ167=4,2,IF(DJ167=5,1,IF(DJ167&gt;5,"Inválido",0))))))</f>
        <v>1</v>
      </c>
      <c r="EU167">
        <f>IF(DK167&gt;5,"Inválido",DK167)</f>
        <v>1</v>
      </c>
      <c r="EV167">
        <f>IF(DL167=1,5,IF(DL167=2,4,IF(DL167=3,3,IF(DL167=4,2,IF(DL167=5,1,IF(DL167&gt;5,"Inválido",0))))))</f>
        <v>1</v>
      </c>
      <c r="EW167" s="7">
        <f>SUM(DO167,DP167,DQ167,DR167,DS167,DT167,DU167,DV167,DW167,DX167)</f>
        <v>20</v>
      </c>
      <c r="EX167" s="7">
        <f>(EW167-10)/20*100</f>
        <v>50</v>
      </c>
      <c r="EY167">
        <f>SUM(DY167,DZ167,EA167,EB167)</f>
        <v>6</v>
      </c>
      <c r="EZ167">
        <f>(_2022___Atividade_física__sintomas_de_ansiedade_e_depressão_e_qualidade_de_vida_e[[#This Row],[Aspecto físico]]-4)/4*100</f>
        <v>50</v>
      </c>
      <c r="FA167">
        <f>SUM(EG167,EH167)</f>
        <v>4.2</v>
      </c>
      <c r="FB167">
        <f>(FA167-2)/10*100</f>
        <v>22.000000000000004</v>
      </c>
      <c r="FC167">
        <f>SUM(DM167,ES167,ET167,EU167,EV167)</f>
        <v>7.4</v>
      </c>
      <c r="FD167" s="7">
        <f>(FC167-5)/20*100</f>
        <v>12.000000000000002</v>
      </c>
      <c r="FE167">
        <f>SUM(EI167,EM167,EO167,EQ167)</f>
        <v>6</v>
      </c>
      <c r="FF167" s="7">
        <f>(FE167-4)/20*100</f>
        <v>10</v>
      </c>
      <c r="FG167">
        <f>SUM(EF167,ER167)</f>
        <v>4</v>
      </c>
      <c r="FH167">
        <f>(FG167-2)/8*100</f>
        <v>25</v>
      </c>
      <c r="FI167">
        <f>SUM(EC167,ED167,EE167)</f>
        <v>3</v>
      </c>
      <c r="FJ167" s="7">
        <f>(FI167-3)/3*100</f>
        <v>0</v>
      </c>
      <c r="FK167">
        <f>SUM(EJ167,EK167,EL167,EN167,EP167)</f>
        <v>11</v>
      </c>
      <c r="FL167">
        <f>(FK167-5)/25*100</f>
        <v>24</v>
      </c>
      <c r="FM167">
        <f t="shared" si="6"/>
        <v>4</v>
      </c>
      <c r="FN167" s="7">
        <f t="shared" si="7"/>
        <v>33.5</v>
      </c>
      <c r="FO167" s="7">
        <f t="shared" si="8"/>
        <v>14.75</v>
      </c>
    </row>
    <row r="168" spans="1:171" ht="15" thickBot="1" x14ac:dyDescent="0.35">
      <c r="A168" t="s">
        <v>362</v>
      </c>
      <c r="B168" t="s">
        <v>363</v>
      </c>
      <c r="C168" t="s">
        <v>68</v>
      </c>
      <c r="D168" s="5">
        <v>35759</v>
      </c>
      <c r="E168" s="5">
        <v>44682</v>
      </c>
      <c r="F168" s="1">
        <f>DATEDIF(D167,E167,"Y")</f>
        <v>21</v>
      </c>
      <c r="G168">
        <v>2</v>
      </c>
      <c r="H168">
        <v>1</v>
      </c>
      <c r="I168" t="s">
        <v>128</v>
      </c>
      <c r="J168">
        <v>9</v>
      </c>
      <c r="K168">
        <v>2</v>
      </c>
      <c r="L168" t="s">
        <v>100</v>
      </c>
      <c r="M168" s="1">
        <v>1</v>
      </c>
      <c r="N168">
        <v>1</v>
      </c>
      <c r="O168">
        <v>1</v>
      </c>
      <c r="P168">
        <v>1</v>
      </c>
      <c r="Q168" s="16">
        <v>2</v>
      </c>
      <c r="R168">
        <v>2</v>
      </c>
      <c r="S168">
        <v>1</v>
      </c>
      <c r="T168">
        <v>1</v>
      </c>
      <c r="U168" t="s">
        <v>71</v>
      </c>
      <c r="V168">
        <v>5</v>
      </c>
      <c r="W168">
        <v>20</v>
      </c>
      <c r="X16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68">
        <v>4</v>
      </c>
      <c r="Z168">
        <v>29</v>
      </c>
      <c r="AA16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116</v>
      </c>
      <c r="AB168">
        <v>2</v>
      </c>
      <c r="AC168">
        <v>20</v>
      </c>
      <c r="AD16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40</v>
      </c>
      <c r="AE168">
        <v>15</v>
      </c>
      <c r="AF168">
        <v>12</v>
      </c>
      <c r="AG168" s="1">
        <f>AVERAGE(_2022___Atividade_física__sintomas_de_ansiedade_e_depressão_e_qualidade_de_vida_e[[#This Row],[a.	Quantas horas no total você gasta sentado durante um dia de semana? ]:[b.	Quantas horas no total você gasta sentado durante um dia de fim de semana?]])</f>
        <v>13.5</v>
      </c>
      <c r="AH168" s="1">
        <f>_2022___Atividade_física__sintomas_de_ansiedade_e_depressão_e_qualidade_de_vida_e[[#This Row],[AFV por semana]]+_2022___Atividade_física__sintomas_de_ansiedade_e_depressão_e_qualidade_de_vida_e[[#This Row],[Média AFM na semana]]</f>
        <v>156</v>
      </c>
      <c r="AI168">
        <v>1</v>
      </c>
      <c r="AJ168">
        <v>1</v>
      </c>
      <c r="AK168">
        <v>0</v>
      </c>
      <c r="AL168">
        <v>2</v>
      </c>
      <c r="AM168">
        <v>1</v>
      </c>
      <c r="AN168">
        <v>1</v>
      </c>
      <c r="AO168">
        <v>1</v>
      </c>
      <c r="AP168">
        <v>0</v>
      </c>
      <c r="AQ168">
        <v>0</v>
      </c>
      <c r="AR168">
        <v>2</v>
      </c>
      <c r="AS168">
        <v>1</v>
      </c>
      <c r="AT168">
        <v>0</v>
      </c>
      <c r="AU168">
        <v>0</v>
      </c>
      <c r="AV168">
        <v>1</v>
      </c>
      <c r="AW168">
        <v>1</v>
      </c>
      <c r="AX168">
        <v>0</v>
      </c>
      <c r="AY168">
        <v>1</v>
      </c>
      <c r="AZ168">
        <v>3</v>
      </c>
      <c r="BA168">
        <v>1</v>
      </c>
      <c r="BB168">
        <v>1</v>
      </c>
      <c r="BC168">
        <v>1</v>
      </c>
      <c r="BD16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168">
        <v>1</v>
      </c>
      <c r="BF168">
        <v>0</v>
      </c>
      <c r="BG168">
        <v>0</v>
      </c>
      <c r="BH168">
        <v>1</v>
      </c>
      <c r="BI168">
        <v>0</v>
      </c>
      <c r="BJ168">
        <v>0</v>
      </c>
      <c r="BK168">
        <v>0</v>
      </c>
      <c r="BL168">
        <v>0</v>
      </c>
      <c r="BM168">
        <v>0</v>
      </c>
      <c r="BN168">
        <v>0</v>
      </c>
      <c r="BO168">
        <v>1</v>
      </c>
      <c r="BP168">
        <v>2</v>
      </c>
      <c r="BQ168">
        <v>2</v>
      </c>
      <c r="BR168">
        <v>2</v>
      </c>
      <c r="BS168">
        <v>2</v>
      </c>
      <c r="BT168">
        <v>1</v>
      </c>
      <c r="BU168">
        <v>2</v>
      </c>
      <c r="BV168">
        <v>2</v>
      </c>
      <c r="BW168">
        <v>0</v>
      </c>
      <c r="BX168">
        <v>1</v>
      </c>
      <c r="BY168">
        <v>0</v>
      </c>
      <c r="BZ168">
        <v>1</v>
      </c>
      <c r="CA168">
        <v>1</v>
      </c>
      <c r="CB168" s="1">
        <f>SUM(BE168:BV168,_2022___Atividade_física__sintomas_de_ansiedade_e_depressão_e_qualidade_de_vida_e[[#This Row],[18 considerar essa]:[_20]])</f>
        <v>18</v>
      </c>
      <c r="CC168">
        <v>3</v>
      </c>
      <c r="CD168">
        <v>2</v>
      </c>
      <c r="CE168">
        <v>2</v>
      </c>
      <c r="CF168">
        <v>3</v>
      </c>
      <c r="CG168">
        <v>3</v>
      </c>
      <c r="CH168">
        <v>2</v>
      </c>
      <c r="CI168">
        <v>2</v>
      </c>
      <c r="CJ168">
        <v>2</v>
      </c>
      <c r="CK168">
        <v>2</v>
      </c>
      <c r="CL168">
        <v>2</v>
      </c>
      <c r="CM168">
        <v>2</v>
      </c>
      <c r="CN168">
        <v>3</v>
      </c>
      <c r="CO168">
        <v>2</v>
      </c>
      <c r="CP168">
        <v>1</v>
      </c>
      <c r="CQ168">
        <v>2</v>
      </c>
      <c r="CR168">
        <v>1</v>
      </c>
      <c r="CS168">
        <v>1</v>
      </c>
      <c r="CT168">
        <v>1</v>
      </c>
      <c r="CU168">
        <v>1</v>
      </c>
      <c r="CV168">
        <v>3</v>
      </c>
      <c r="CW168">
        <v>3</v>
      </c>
      <c r="CX168">
        <v>3</v>
      </c>
      <c r="CY168">
        <v>4</v>
      </c>
      <c r="CZ168">
        <v>1</v>
      </c>
      <c r="DA168">
        <v>3</v>
      </c>
      <c r="DB168">
        <v>4</v>
      </c>
      <c r="DC168">
        <v>4</v>
      </c>
      <c r="DD168">
        <v>2</v>
      </c>
      <c r="DE168">
        <v>2</v>
      </c>
      <c r="DF168">
        <v>4</v>
      </c>
      <c r="DG168">
        <v>1</v>
      </c>
      <c r="DH168">
        <v>1</v>
      </c>
      <c r="DI168">
        <v>2</v>
      </c>
      <c r="DJ168">
        <v>2</v>
      </c>
      <c r="DK168">
        <v>5</v>
      </c>
      <c r="DL168">
        <v>4</v>
      </c>
      <c r="DM168">
        <f>IF(CC168=1,5,IF(CC168=2,4.4,IF(CC168=3,3.4,IF(CC168=4,2,IF(CC168=5,1,IF(CC168&gt;5,"Inválido",0))))))</f>
        <v>3.4</v>
      </c>
      <c r="DN168">
        <f>IF(CD168&gt;5,"Inválido",CD168)</f>
        <v>2</v>
      </c>
      <c r="DO168" s="7">
        <f>IF(CE168&gt;3,"Inválido",CE168)</f>
        <v>2</v>
      </c>
      <c r="DP168" s="7">
        <f>IF(CF168&gt;3,"Inválido",CF168)</f>
        <v>3</v>
      </c>
      <c r="DQ168" s="6">
        <f>IF(CG168&gt;3,"Inválido",CG168)</f>
        <v>3</v>
      </c>
      <c r="DR168" s="6">
        <f>IF(CH168&gt;3,"Inválido",CH168)</f>
        <v>2</v>
      </c>
      <c r="DS168" s="6">
        <f>IF(CI168&gt;3,"Inválido",CI168)</f>
        <v>2</v>
      </c>
      <c r="DT168" s="6">
        <f>IF(CJ168&gt;3,"Inválido",CJ168)</f>
        <v>2</v>
      </c>
      <c r="DU168" s="6">
        <f>IF(CK168&gt;3,"Inválido",CK168)</f>
        <v>2</v>
      </c>
      <c r="DV168" s="6">
        <f>IF(CL168&gt;3,"Inválido",CL168)</f>
        <v>2</v>
      </c>
      <c r="DW168" s="6">
        <f>IF(CM168&gt;3,"Inválido",CM168)</f>
        <v>2</v>
      </c>
      <c r="DX168" s="6">
        <f>IF(CN168&gt;3,"Inválido",CN168)</f>
        <v>3</v>
      </c>
      <c r="DY168" s="8">
        <f>IF(CO168&gt;5, "INVALIDO",CO168)</f>
        <v>2</v>
      </c>
      <c r="DZ168" s="8">
        <f>IF(CP168&gt;5, "INVALIDO",CP168)</f>
        <v>1</v>
      </c>
      <c r="EA168" s="8">
        <f>IF(CQ168&gt;5, "INVALIDO",CQ168)</f>
        <v>2</v>
      </c>
      <c r="EB168" s="8">
        <f>IF(CR168&gt;5, "INVALIDO",CR168)</f>
        <v>1</v>
      </c>
      <c r="EC168" s="7">
        <f>IF(CR168&gt;5, "INVALIDO",CR168)</f>
        <v>1</v>
      </c>
      <c r="ED16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8">
        <f>IF(CC168=1,5,IF(CC168=2,4,IF(CC168=3,3,IF(CC168=4,2,IF(CC168=5,1,IF(CC168&gt;5,"Inválido",0))))))</f>
        <v>3</v>
      </c>
      <c r="EG168">
        <f>IF(CW168=1,6,IF(CW168=2,5.4,IF(CW168=3,4.2,IF(CW168=4,3.1,IF(CW168=5,2.2,IF(CW168=6,1,IF(CW168&gt;6,"Inválido",0)))))))</f>
        <v>4.2</v>
      </c>
      <c r="EH168">
        <f>IF(AND(CX168=1,CW168=1),6,IF(AND(CX168=1,CW168&lt;7),5,IF(AND(CX168&gt;1,CW168=1),"Inválido",IF(AND(CX168=2,CW168&lt;7),4,IF(AND(CX168=3,CW168&lt;7),3,IF(AND(CX168=4,CW168&lt;7),2,IF(AND(CX168=5,CW168&lt;7),1,0)))))))</f>
        <v>3</v>
      </c>
      <c r="EI168">
        <f>IF(CV168=1,6,IF(CV168=2,5,IF(CV168=3,3,IF(CV168=4,3,IF(CV168=5,2,IF(CV168=6,1,IF(CV168&gt;6,"iNVÁLIDO",0)))))))</f>
        <v>3</v>
      </c>
      <c r="EJ168" s="7">
        <f>IF(CZ168&gt;6,"Inválido",CZ168)</f>
        <v>1</v>
      </c>
      <c r="EK168" s="7">
        <f>IF(DA168&gt;6,"Inválido",DA168)</f>
        <v>3</v>
      </c>
      <c r="EL168">
        <f>IF(DB168=1,6,IF(DB168=2,5,IF(DB168=3,3,IF(DB168=4,3,IF(DB168=5,2,IF(DB168=6,1,IF(DB168&gt;6,"iNVÁLIDO",0)))))))</f>
        <v>3</v>
      </c>
      <c r="EM168">
        <f>IF(DC168=1,6,IF(DC168=2,5,IF(DC168=3,3,IF(DC168=4,3,IF(DC168=5,2,IF(DC168=6,1,IF(DC168&gt;6,"iNVÁLIDO",0)))))))</f>
        <v>3</v>
      </c>
      <c r="EN168" s="7">
        <f>IF(DD168&gt;6,"Inválido",DD168)</f>
        <v>2</v>
      </c>
      <c r="EO168">
        <f>IF(DE168&gt;6,"Inválido",DE168)</f>
        <v>2</v>
      </c>
      <c r="EP168">
        <f>IF(DF168=1,6,IF(DF168=2,5,IF(DF168=3,3,IF(DF168=4,3,IF(DF168=5,2,IF(DF168=6,1,IF(DF168&gt;6,"iNVÁLIDO",0)))))))</f>
        <v>3</v>
      </c>
      <c r="EQ168" s="7">
        <f>IF(DG168&gt;6,"Inválido",DG168)</f>
        <v>1</v>
      </c>
      <c r="ER168">
        <f>IF(DH168&gt;5,"Inválido",DH168)</f>
        <v>1</v>
      </c>
      <c r="ES168">
        <f>IF(DI168&gt;5,"Inválido",DI168)</f>
        <v>2</v>
      </c>
      <c r="ET168">
        <f>IF(DJ168=1,5,IF(DJ168=2,4,IF(DJ168=3,3,IF(DJ168=4,2,IF(DJ168=5,1,IF(DJ168&gt;5,"Inválido",0))))))</f>
        <v>4</v>
      </c>
      <c r="EU168">
        <f>IF(DK168&gt;5,"Inválido",DK168)</f>
        <v>5</v>
      </c>
      <c r="EV168">
        <f>IF(DL168=1,5,IF(DL168=2,4,IF(DL168=3,3,IF(DL168=4,2,IF(DL168=5,1,IF(DL168&gt;5,"Inválido",0))))))</f>
        <v>2</v>
      </c>
      <c r="EW168" s="7">
        <f>SUM(DO168,DP168,DQ168,DR168,DS168,DT168,DU168,DV168,DW168,DX168)</f>
        <v>23</v>
      </c>
      <c r="EX168" s="7">
        <f>(EW168-10)/20*100</f>
        <v>65</v>
      </c>
      <c r="EY168">
        <f>SUM(DY168,DZ168,EA168,EB168)</f>
        <v>6</v>
      </c>
      <c r="EZ168">
        <f>(_2022___Atividade_física__sintomas_de_ansiedade_e_depressão_e_qualidade_de_vida_e[[#This Row],[Aspecto físico]]-4)/4*100</f>
        <v>50</v>
      </c>
      <c r="FA168">
        <f>SUM(EG168,EH168)</f>
        <v>7.2</v>
      </c>
      <c r="FB168">
        <f>(FA168-2)/10*100</f>
        <v>52</v>
      </c>
      <c r="FC168">
        <f>SUM(DM168,ES168,ET168,EU168,EV168)</f>
        <v>16.399999999999999</v>
      </c>
      <c r="FD168" s="7">
        <f>(FC168-5)/20*100</f>
        <v>56.999999999999993</v>
      </c>
      <c r="FE168">
        <f>SUM(EI168,EM168,EO168,EQ168)</f>
        <v>9</v>
      </c>
      <c r="FF168" s="7">
        <f>(FE168-4)/20*100</f>
        <v>25</v>
      </c>
      <c r="FG168">
        <f>SUM(EF168,ER168)</f>
        <v>4</v>
      </c>
      <c r="FH168">
        <f>(FG168-2)/8*100</f>
        <v>25</v>
      </c>
      <c r="FI168">
        <f>SUM(EC168,ED168,EE168)</f>
        <v>3</v>
      </c>
      <c r="FJ168" s="7">
        <f>(FI168-3)/3*100</f>
        <v>0</v>
      </c>
      <c r="FK168">
        <f>SUM(EJ168,EK168,EL168,EN168,EP168)</f>
        <v>12</v>
      </c>
      <c r="FL168">
        <f>(FK168-5)/25*100</f>
        <v>28.000000000000004</v>
      </c>
      <c r="FM168">
        <f t="shared" si="6"/>
        <v>2</v>
      </c>
      <c r="FN168" s="7">
        <f t="shared" si="7"/>
        <v>56</v>
      </c>
      <c r="FO168" s="7">
        <f t="shared" si="8"/>
        <v>19.5</v>
      </c>
    </row>
    <row r="169" spans="1:171" ht="15" thickBot="1" x14ac:dyDescent="0.35">
      <c r="A169" t="s">
        <v>364</v>
      </c>
      <c r="B169" t="s">
        <v>365</v>
      </c>
      <c r="C169" t="s">
        <v>68</v>
      </c>
      <c r="D169" s="5">
        <v>32924</v>
      </c>
      <c r="E169" s="5">
        <v>44682</v>
      </c>
      <c r="F169" s="1">
        <f>DATEDIF(D168,E168,"Y")</f>
        <v>24</v>
      </c>
      <c r="G169">
        <v>2</v>
      </c>
      <c r="H169">
        <v>1</v>
      </c>
      <c r="I169" t="s">
        <v>269</v>
      </c>
      <c r="J169">
        <v>2</v>
      </c>
      <c r="K169">
        <v>2</v>
      </c>
      <c r="L169" t="s">
        <v>366</v>
      </c>
      <c r="M169" s="1">
        <v>2</v>
      </c>
      <c r="N169">
        <v>1</v>
      </c>
      <c r="O169">
        <v>3</v>
      </c>
      <c r="P169">
        <v>1</v>
      </c>
      <c r="Q169" s="16">
        <v>2</v>
      </c>
      <c r="R169">
        <v>2</v>
      </c>
      <c r="S169">
        <v>2</v>
      </c>
      <c r="T169">
        <v>2</v>
      </c>
      <c r="U169" t="s">
        <v>86</v>
      </c>
      <c r="V169">
        <v>0</v>
      </c>
      <c r="W169">
        <v>0</v>
      </c>
      <c r="X16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69">
        <v>0</v>
      </c>
      <c r="Z169">
        <v>0</v>
      </c>
      <c r="AA16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69">
        <v>0</v>
      </c>
      <c r="AC169">
        <v>0</v>
      </c>
      <c r="AD16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9">
        <v>7</v>
      </c>
      <c r="AF169">
        <v>4</v>
      </c>
      <c r="AG169" s="1">
        <f>AVERAGE(_2022___Atividade_física__sintomas_de_ansiedade_e_depressão_e_qualidade_de_vida_e[[#This Row],[a.	Quantas horas no total você gasta sentado durante um dia de semana? ]:[b.	Quantas horas no total você gasta sentado durante um dia de fim de semana?]])</f>
        <v>5.5</v>
      </c>
      <c r="AH169" s="1">
        <f>_2022___Atividade_física__sintomas_de_ansiedade_e_depressão_e_qualidade_de_vida_e[[#This Row],[AFV por semana]]+_2022___Atividade_física__sintomas_de_ansiedade_e_depressão_e_qualidade_de_vida_e[[#This Row],[Média AFM na semana]]</f>
        <v>0</v>
      </c>
      <c r="AI169">
        <v>1</v>
      </c>
      <c r="AJ169">
        <v>0</v>
      </c>
      <c r="AK169">
        <v>1</v>
      </c>
      <c r="AL169">
        <v>2</v>
      </c>
      <c r="AM169">
        <v>3</v>
      </c>
      <c r="AN169">
        <v>1</v>
      </c>
      <c r="AO169">
        <v>1</v>
      </c>
      <c r="AP169">
        <v>1</v>
      </c>
      <c r="AQ169">
        <v>2</v>
      </c>
      <c r="AR169">
        <v>3</v>
      </c>
      <c r="AS169">
        <v>1</v>
      </c>
      <c r="AT169">
        <v>1</v>
      </c>
      <c r="AU169">
        <v>1</v>
      </c>
      <c r="AV169">
        <v>3</v>
      </c>
      <c r="AW169">
        <v>1</v>
      </c>
      <c r="AX169">
        <v>3</v>
      </c>
      <c r="AY169">
        <v>2</v>
      </c>
      <c r="AZ169">
        <v>2</v>
      </c>
      <c r="BA169">
        <v>0</v>
      </c>
      <c r="BB169">
        <v>0</v>
      </c>
      <c r="BC169">
        <v>0</v>
      </c>
      <c r="BD16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169">
        <v>1</v>
      </c>
      <c r="BF169">
        <v>1</v>
      </c>
      <c r="BG169">
        <v>1</v>
      </c>
      <c r="BH169">
        <v>1</v>
      </c>
      <c r="BI169">
        <v>0</v>
      </c>
      <c r="BJ169">
        <v>1</v>
      </c>
      <c r="BK169">
        <v>2</v>
      </c>
      <c r="BL169">
        <v>2</v>
      </c>
      <c r="BM169">
        <v>0</v>
      </c>
      <c r="BN169">
        <v>1</v>
      </c>
      <c r="BO169">
        <v>1</v>
      </c>
      <c r="BP169">
        <v>1</v>
      </c>
      <c r="BQ169">
        <v>2</v>
      </c>
      <c r="BR169">
        <v>1</v>
      </c>
      <c r="BS169">
        <v>1</v>
      </c>
      <c r="BT169">
        <v>2</v>
      </c>
      <c r="BU169">
        <v>2</v>
      </c>
      <c r="BV169">
        <v>1</v>
      </c>
      <c r="BW169">
        <v>0</v>
      </c>
      <c r="BX169">
        <v>1</v>
      </c>
      <c r="BY169">
        <v>0</v>
      </c>
      <c r="BZ169">
        <v>1</v>
      </c>
      <c r="CA169">
        <v>1</v>
      </c>
      <c r="CB169" s="1">
        <f>SUM(BE169:BV169,_2022___Atividade_física__sintomas_de_ansiedade_e_depressão_e_qualidade_de_vida_e[[#This Row],[18 considerar essa]:[_20]])</f>
        <v>23</v>
      </c>
      <c r="CC169">
        <v>3</v>
      </c>
      <c r="CD169">
        <v>4</v>
      </c>
      <c r="CE169">
        <v>2</v>
      </c>
      <c r="CF169">
        <v>2</v>
      </c>
      <c r="CG169">
        <v>2</v>
      </c>
      <c r="CH169">
        <v>2</v>
      </c>
      <c r="CI169">
        <v>2</v>
      </c>
      <c r="CJ169">
        <v>2</v>
      </c>
      <c r="CK169">
        <v>2</v>
      </c>
      <c r="CL169">
        <v>2</v>
      </c>
      <c r="CM169">
        <v>2</v>
      </c>
      <c r="CN169">
        <v>2</v>
      </c>
      <c r="CO169">
        <v>1</v>
      </c>
      <c r="CP169">
        <v>1</v>
      </c>
      <c r="CQ169">
        <v>2</v>
      </c>
      <c r="CR169">
        <v>1</v>
      </c>
      <c r="CS169">
        <v>1</v>
      </c>
      <c r="CT169">
        <v>1</v>
      </c>
      <c r="CU169">
        <v>1</v>
      </c>
      <c r="CV169">
        <v>3</v>
      </c>
      <c r="CW169">
        <v>3</v>
      </c>
      <c r="CX169">
        <v>3</v>
      </c>
      <c r="CY169">
        <v>4</v>
      </c>
      <c r="CZ169">
        <v>2</v>
      </c>
      <c r="DA169">
        <v>3</v>
      </c>
      <c r="DB169">
        <v>5</v>
      </c>
      <c r="DC169">
        <v>5</v>
      </c>
      <c r="DD169">
        <v>2</v>
      </c>
      <c r="DE169">
        <v>3</v>
      </c>
      <c r="DF169">
        <v>4</v>
      </c>
      <c r="DG169">
        <v>2</v>
      </c>
      <c r="DH169">
        <v>3</v>
      </c>
      <c r="DI169">
        <v>5</v>
      </c>
      <c r="DJ169">
        <v>3</v>
      </c>
      <c r="DK169">
        <v>2</v>
      </c>
      <c r="DL169">
        <v>3</v>
      </c>
      <c r="DM169">
        <f>IF(CC169=1,5,IF(CC169=2,4.4,IF(CC169=3,3.4,IF(CC169=4,2,IF(CC169=5,1,IF(CC169&gt;5,"Inválido",0))))))</f>
        <v>3.4</v>
      </c>
      <c r="DN169">
        <f>IF(CD169&gt;5,"Inválido",CD169)</f>
        <v>4</v>
      </c>
      <c r="DO169" s="7">
        <f>IF(CE169&gt;3,"Inválido",CE169)</f>
        <v>2</v>
      </c>
      <c r="DP169" s="7">
        <f>IF(CF169&gt;3,"Inválido",CF169)</f>
        <v>2</v>
      </c>
      <c r="DQ169" s="6">
        <f>IF(CG169&gt;3,"Inválido",CG169)</f>
        <v>2</v>
      </c>
      <c r="DR169" s="6">
        <f>IF(CH169&gt;3,"Inválido",CH169)</f>
        <v>2</v>
      </c>
      <c r="DS169" s="6">
        <f>IF(CI169&gt;3,"Inválido",CI169)</f>
        <v>2</v>
      </c>
      <c r="DT169" s="6">
        <f>IF(CJ169&gt;3,"Inválido",CJ169)</f>
        <v>2</v>
      </c>
      <c r="DU169" s="6">
        <f>IF(CK169&gt;3,"Inválido",CK169)</f>
        <v>2</v>
      </c>
      <c r="DV169" s="6">
        <f>IF(CL169&gt;3,"Inválido",CL169)</f>
        <v>2</v>
      </c>
      <c r="DW169" s="6">
        <f>IF(CM169&gt;3,"Inválido",CM169)</f>
        <v>2</v>
      </c>
      <c r="DX169" s="6">
        <f>IF(CN169&gt;3,"Inválido",CN169)</f>
        <v>2</v>
      </c>
      <c r="DY169" s="8">
        <f>IF(CO169&gt;5, "INVALIDO",CO169)</f>
        <v>1</v>
      </c>
      <c r="DZ169" s="8">
        <f>IF(CP169&gt;5, "INVALIDO",CP169)</f>
        <v>1</v>
      </c>
      <c r="EA169" s="8">
        <f>IF(CQ169&gt;5, "INVALIDO",CQ169)</f>
        <v>2</v>
      </c>
      <c r="EB169" s="8">
        <f>IF(CR169&gt;5, "INVALIDO",CR169)</f>
        <v>1</v>
      </c>
      <c r="EC169" s="7">
        <f>IF(CR169&gt;5, "INVALIDO",CR169)</f>
        <v>1</v>
      </c>
      <c r="ED16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9">
        <f>IF(CC169=1,5,IF(CC169=2,4,IF(CC169=3,3,IF(CC169=4,2,IF(CC169=5,1,IF(CC169&gt;5,"Inválido",0))))))</f>
        <v>3</v>
      </c>
      <c r="EG169">
        <f>IF(CW169=1,6,IF(CW169=2,5.4,IF(CW169=3,4.2,IF(CW169=4,3.1,IF(CW169=5,2.2,IF(CW169=6,1,IF(CW169&gt;6,"Inválido",0)))))))</f>
        <v>4.2</v>
      </c>
      <c r="EH169">
        <f>IF(AND(CX169=1,CW169=1),6,IF(AND(CX169=1,CW169&lt;7),5,IF(AND(CX169&gt;1,CW169=1),"Inválido",IF(AND(CX169=2,CW169&lt;7),4,IF(AND(CX169=3,CW169&lt;7),3,IF(AND(CX169=4,CW169&lt;7),2,IF(AND(CX169=5,CW169&lt;7),1,0)))))))</f>
        <v>3</v>
      </c>
      <c r="EI169">
        <f>IF(CV169=1,6,IF(CV169=2,5,IF(CV169=3,3,IF(CV169=4,3,IF(CV169=5,2,IF(CV169=6,1,IF(CV169&gt;6,"iNVÁLIDO",0)))))))</f>
        <v>3</v>
      </c>
      <c r="EJ169" s="7">
        <f>IF(CZ169&gt;6,"Inválido",CZ169)</f>
        <v>2</v>
      </c>
      <c r="EK169" s="7">
        <f>IF(DA169&gt;6,"Inválido",DA169)</f>
        <v>3</v>
      </c>
      <c r="EL169">
        <f>IF(DB169=1,6,IF(DB169=2,5,IF(DB169=3,3,IF(DB169=4,3,IF(DB169=5,2,IF(DB169=6,1,IF(DB169&gt;6,"iNVÁLIDO",0)))))))</f>
        <v>2</v>
      </c>
      <c r="EM169">
        <f>IF(DC169=1,6,IF(DC169=2,5,IF(DC169=3,3,IF(DC169=4,3,IF(DC169=5,2,IF(DC169=6,1,IF(DC169&gt;6,"iNVÁLIDO",0)))))))</f>
        <v>2</v>
      </c>
      <c r="EN169" s="7">
        <f>IF(DD169&gt;6,"Inválido",DD169)</f>
        <v>2</v>
      </c>
      <c r="EO169">
        <f>IF(DE169&gt;6,"Inválido",DE169)</f>
        <v>3</v>
      </c>
      <c r="EP169">
        <f>IF(DF169=1,6,IF(DF169=2,5,IF(DF169=3,3,IF(DF169=4,3,IF(DF169=5,2,IF(DF169=6,1,IF(DF169&gt;6,"iNVÁLIDO",0)))))))</f>
        <v>3</v>
      </c>
      <c r="EQ169" s="7">
        <f>IF(DG169&gt;6,"Inválido",DG169)</f>
        <v>2</v>
      </c>
      <c r="ER169">
        <f>IF(DH169&gt;5,"Inválido",DH169)</f>
        <v>3</v>
      </c>
      <c r="ES169">
        <f>IF(DI169&gt;5,"Inválido",DI169)</f>
        <v>5</v>
      </c>
      <c r="ET169">
        <f>IF(DJ169=1,5,IF(DJ169=2,4,IF(DJ169=3,3,IF(DJ169=4,2,IF(DJ169=5,1,IF(DJ169&gt;5,"Inválido",0))))))</f>
        <v>3</v>
      </c>
      <c r="EU169">
        <f>IF(DK169&gt;5,"Inválido",DK169)</f>
        <v>2</v>
      </c>
      <c r="EV169">
        <f>IF(DL169=1,5,IF(DL169=2,4,IF(DL169=3,3,IF(DL169=4,2,IF(DL169=5,1,IF(DL169&gt;5,"Inválido",0))))))</f>
        <v>3</v>
      </c>
      <c r="EW169" s="7">
        <f>SUM(DO169,DP169,DQ169,DR169,DS169,DT169,DU169,DV169,DW169,DX169)</f>
        <v>20</v>
      </c>
      <c r="EX169" s="7">
        <f>(EW169-10)/20*100</f>
        <v>50</v>
      </c>
      <c r="EY169">
        <f>SUM(DY169,DZ169,EA169,EB169)</f>
        <v>5</v>
      </c>
      <c r="EZ169">
        <f>(_2022___Atividade_física__sintomas_de_ansiedade_e_depressão_e_qualidade_de_vida_e[[#This Row],[Aspecto físico]]-4)/4*100</f>
        <v>25</v>
      </c>
      <c r="FA169">
        <f>SUM(EG169,EH169)</f>
        <v>7.2</v>
      </c>
      <c r="FB169">
        <f>(FA169-2)/10*100</f>
        <v>52</v>
      </c>
      <c r="FC169">
        <f>SUM(DM169,ES169,ET169,EU169,EV169)</f>
        <v>16.399999999999999</v>
      </c>
      <c r="FD169" s="7">
        <f>(FC169-5)/20*100</f>
        <v>56.999999999999993</v>
      </c>
      <c r="FE169">
        <f>SUM(EI169,EM169,EO169,EQ169)</f>
        <v>10</v>
      </c>
      <c r="FF169" s="7">
        <f>(FE169-4)/20*100</f>
        <v>30</v>
      </c>
      <c r="FG169">
        <f>SUM(EF169,ER169)</f>
        <v>6</v>
      </c>
      <c r="FH169">
        <f>(FG169-2)/8*100</f>
        <v>50</v>
      </c>
      <c r="FI169">
        <f>SUM(EC169,ED169,EE169)</f>
        <v>3</v>
      </c>
      <c r="FJ169" s="7">
        <f>(FI169-3)/3*100</f>
        <v>0</v>
      </c>
      <c r="FK169">
        <f>SUM(EJ169,EK169,EL169,EN169,EP169)</f>
        <v>12</v>
      </c>
      <c r="FL169">
        <f>(FK169-5)/25*100</f>
        <v>28.000000000000004</v>
      </c>
      <c r="FM169">
        <f t="shared" si="6"/>
        <v>4</v>
      </c>
      <c r="FN169" s="7">
        <f t="shared" si="7"/>
        <v>46</v>
      </c>
      <c r="FO169" s="7">
        <f t="shared" si="8"/>
        <v>27</v>
      </c>
    </row>
    <row r="170" spans="1:171" ht="15" thickBot="1" x14ac:dyDescent="0.35">
      <c r="A170" t="s">
        <v>367</v>
      </c>
      <c r="B170" t="s">
        <v>368</v>
      </c>
      <c r="C170" t="s">
        <v>68</v>
      </c>
      <c r="D170" s="5">
        <v>26642</v>
      </c>
      <c r="E170" s="5">
        <v>44682</v>
      </c>
      <c r="F170" s="1">
        <f>DATEDIF(D169,E169,"Y")</f>
        <v>32</v>
      </c>
      <c r="G170">
        <v>2</v>
      </c>
      <c r="H170">
        <v>2</v>
      </c>
      <c r="I170" t="s">
        <v>144</v>
      </c>
      <c r="J170">
        <v>1</v>
      </c>
      <c r="K170">
        <v>2</v>
      </c>
      <c r="L170" t="s">
        <v>369</v>
      </c>
      <c r="M170" s="1">
        <v>2</v>
      </c>
      <c r="N170">
        <v>1</v>
      </c>
      <c r="O170">
        <v>1</v>
      </c>
      <c r="P170">
        <v>1</v>
      </c>
      <c r="Q170" s="16">
        <v>2</v>
      </c>
      <c r="R170">
        <v>2</v>
      </c>
      <c r="S170">
        <v>1</v>
      </c>
      <c r="T170">
        <v>1</v>
      </c>
      <c r="U170" t="s">
        <v>164</v>
      </c>
      <c r="V170">
        <v>3</v>
      </c>
      <c r="W170">
        <v>25</v>
      </c>
      <c r="X17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170">
        <v>3</v>
      </c>
      <c r="Z170">
        <v>25</v>
      </c>
      <c r="AA17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170">
        <v>1</v>
      </c>
      <c r="AC170">
        <v>60</v>
      </c>
      <c r="AD17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170">
        <v>7</v>
      </c>
      <c r="AF170">
        <v>7</v>
      </c>
      <c r="AG170" s="1">
        <f>AVERAGE(_2022___Atividade_física__sintomas_de_ansiedade_e_depressão_e_qualidade_de_vida_e[[#This Row],[a.	Quantas horas no total você gasta sentado durante um dia de semana? ]:[b.	Quantas horas no total você gasta sentado durante um dia de fim de semana?]])</f>
        <v>7</v>
      </c>
      <c r="AH170" s="1">
        <f>_2022___Atividade_física__sintomas_de_ansiedade_e_depressão_e_qualidade_de_vida_e[[#This Row],[AFV por semana]]+_2022___Atividade_física__sintomas_de_ansiedade_e_depressão_e_qualidade_de_vida_e[[#This Row],[Média AFM na semana]]</f>
        <v>135</v>
      </c>
      <c r="AI170">
        <v>1</v>
      </c>
      <c r="AJ170">
        <v>2</v>
      </c>
      <c r="AK170">
        <v>0</v>
      </c>
      <c r="AL170">
        <v>0</v>
      </c>
      <c r="AM170">
        <v>0</v>
      </c>
      <c r="AN170">
        <v>0</v>
      </c>
      <c r="AO170">
        <v>0</v>
      </c>
      <c r="AP170">
        <v>1</v>
      </c>
      <c r="AQ170">
        <v>0</v>
      </c>
      <c r="AR170">
        <v>0</v>
      </c>
      <c r="AS170">
        <v>0</v>
      </c>
      <c r="AT170">
        <v>0</v>
      </c>
      <c r="AU170">
        <v>0</v>
      </c>
      <c r="AV170">
        <v>0</v>
      </c>
      <c r="AW170">
        <v>0</v>
      </c>
      <c r="AX170">
        <v>0</v>
      </c>
      <c r="AY170">
        <v>0</v>
      </c>
      <c r="AZ170">
        <v>1</v>
      </c>
      <c r="BA170">
        <v>0</v>
      </c>
      <c r="BB170">
        <v>0</v>
      </c>
      <c r="BC170">
        <v>0</v>
      </c>
      <c r="BD17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70">
        <v>1</v>
      </c>
      <c r="BF170">
        <v>1</v>
      </c>
      <c r="BG170">
        <v>0</v>
      </c>
      <c r="BH170">
        <v>0</v>
      </c>
      <c r="BI170">
        <v>0</v>
      </c>
      <c r="BJ170">
        <v>0</v>
      </c>
      <c r="BK170">
        <v>0</v>
      </c>
      <c r="BL170">
        <v>0</v>
      </c>
      <c r="BM170">
        <v>0</v>
      </c>
      <c r="BN170">
        <v>0</v>
      </c>
      <c r="BO170">
        <v>0</v>
      </c>
      <c r="BP170">
        <v>0</v>
      </c>
      <c r="BQ170">
        <v>0</v>
      </c>
      <c r="BR170">
        <v>0</v>
      </c>
      <c r="BS170">
        <v>0</v>
      </c>
      <c r="BT170">
        <v>1</v>
      </c>
      <c r="BU170">
        <v>1</v>
      </c>
      <c r="BV170">
        <v>0</v>
      </c>
      <c r="BW170">
        <v>0</v>
      </c>
      <c r="BX170">
        <v>1</v>
      </c>
      <c r="BY170">
        <v>0</v>
      </c>
      <c r="BZ170">
        <v>1</v>
      </c>
      <c r="CA170">
        <v>1</v>
      </c>
      <c r="CB170" s="1">
        <f>SUM(BE170:BV170,_2022___Atividade_física__sintomas_de_ansiedade_e_depressão_e_qualidade_de_vida_e[[#This Row],[18 considerar essa]:[_20]])</f>
        <v>6</v>
      </c>
      <c r="CC170">
        <v>3</v>
      </c>
      <c r="CD170">
        <v>1</v>
      </c>
      <c r="CE170">
        <v>2</v>
      </c>
      <c r="CF170">
        <v>2</v>
      </c>
      <c r="CG170">
        <v>2</v>
      </c>
      <c r="CH170">
        <v>2</v>
      </c>
      <c r="CI170">
        <v>2</v>
      </c>
      <c r="CJ170">
        <v>2</v>
      </c>
      <c r="CK170">
        <v>2</v>
      </c>
      <c r="CL170">
        <v>2</v>
      </c>
      <c r="CM170">
        <v>2</v>
      </c>
      <c r="CN170">
        <v>1</v>
      </c>
      <c r="CO170">
        <v>2</v>
      </c>
      <c r="CP170">
        <v>1</v>
      </c>
      <c r="CQ170">
        <v>2</v>
      </c>
      <c r="CR170">
        <v>1</v>
      </c>
      <c r="CS170">
        <v>1</v>
      </c>
      <c r="CT170">
        <v>1</v>
      </c>
      <c r="CU170">
        <v>1</v>
      </c>
      <c r="CV170">
        <v>2</v>
      </c>
      <c r="CW170">
        <v>3</v>
      </c>
      <c r="CX170">
        <v>2</v>
      </c>
      <c r="CY170">
        <v>3</v>
      </c>
      <c r="CZ170">
        <v>4</v>
      </c>
      <c r="DA170">
        <v>4</v>
      </c>
      <c r="DB170">
        <v>3</v>
      </c>
      <c r="DC170">
        <v>3</v>
      </c>
      <c r="DD170">
        <v>3</v>
      </c>
      <c r="DE170">
        <v>3</v>
      </c>
      <c r="DF170">
        <v>1</v>
      </c>
      <c r="DG170">
        <v>3</v>
      </c>
      <c r="DH170">
        <v>4</v>
      </c>
      <c r="DI170">
        <v>3</v>
      </c>
      <c r="DJ170">
        <v>1</v>
      </c>
      <c r="DK170">
        <v>3</v>
      </c>
      <c r="DL170">
        <v>2</v>
      </c>
      <c r="DM170">
        <f>IF(CC170=1,5,IF(CC170=2,4.4,IF(CC170=3,3.4,IF(CC170=4,2,IF(CC170=5,1,IF(CC170&gt;5,"Inválido",0))))))</f>
        <v>3.4</v>
      </c>
      <c r="DN170">
        <f>IF(CD170&gt;5,"Inválido",CD170)</f>
        <v>1</v>
      </c>
      <c r="DO170" s="7">
        <f>IF(CE170&gt;3,"Inválido",CE170)</f>
        <v>2</v>
      </c>
      <c r="DP170" s="7">
        <f>IF(CF170&gt;3,"Inválido",CF170)</f>
        <v>2</v>
      </c>
      <c r="DQ170" s="6">
        <f>IF(CG170&gt;3,"Inválido",CG170)</f>
        <v>2</v>
      </c>
      <c r="DR170" s="6">
        <f>IF(CH170&gt;3,"Inválido",CH170)</f>
        <v>2</v>
      </c>
      <c r="DS170" s="6">
        <f>IF(CI170&gt;3,"Inválido",CI170)</f>
        <v>2</v>
      </c>
      <c r="DT170" s="6">
        <f>IF(CJ170&gt;3,"Inválido",CJ170)</f>
        <v>2</v>
      </c>
      <c r="DU170" s="6">
        <f>IF(CK170&gt;3,"Inválido",CK170)</f>
        <v>2</v>
      </c>
      <c r="DV170" s="6">
        <f>IF(CL170&gt;3,"Inválido",CL170)</f>
        <v>2</v>
      </c>
      <c r="DW170" s="6">
        <f>IF(CM170&gt;3,"Inválido",CM170)</f>
        <v>2</v>
      </c>
      <c r="DX170" s="6">
        <f>IF(CN170&gt;3,"Inválido",CN170)</f>
        <v>1</v>
      </c>
      <c r="DY170" s="8">
        <f>IF(CO170&gt;5, "INVALIDO",CO170)</f>
        <v>2</v>
      </c>
      <c r="DZ170" s="8">
        <f>IF(CP170&gt;5, "INVALIDO",CP170)</f>
        <v>1</v>
      </c>
      <c r="EA170" s="8">
        <f>IF(CQ170&gt;5, "INVALIDO",CQ170)</f>
        <v>2</v>
      </c>
      <c r="EB170" s="8">
        <f>IF(CR170&gt;5, "INVALIDO",CR170)</f>
        <v>1</v>
      </c>
      <c r="EC170" s="7">
        <f>IF(CR170&gt;5, "INVALIDO",CR170)</f>
        <v>1</v>
      </c>
      <c r="ED17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70">
        <f>IF(CC170=1,5,IF(CC170=2,4,IF(CC170=3,3,IF(CC170=4,2,IF(CC170=5,1,IF(CC170&gt;5,"Inválido",0))))))</f>
        <v>3</v>
      </c>
      <c r="EG170">
        <f>IF(CW170=1,6,IF(CW170=2,5.4,IF(CW170=3,4.2,IF(CW170=4,3.1,IF(CW170=5,2.2,IF(CW170=6,1,IF(CW170&gt;6,"Inválido",0)))))))</f>
        <v>4.2</v>
      </c>
      <c r="EH170">
        <f>IF(AND(CX170=1,CW170=1),6,IF(AND(CX170=1,CW170&lt;7),5,IF(AND(CX170&gt;1,CW170=1),"Inválido",IF(AND(CX170=2,CW170&lt;7),4,IF(AND(CX170=3,CW170&lt;7),3,IF(AND(CX170=4,CW170&lt;7),2,IF(AND(CX170=5,CW170&lt;7),1,0)))))))</f>
        <v>4</v>
      </c>
      <c r="EI170">
        <f>IF(CV170=1,6,IF(CV170=2,5,IF(CV170=3,3,IF(CV170=4,3,IF(CV170=5,2,IF(CV170=6,1,IF(CV170&gt;6,"iNVÁLIDO",0)))))))</f>
        <v>5</v>
      </c>
      <c r="EJ170" s="7">
        <f>IF(CZ170&gt;6,"Inválido",CZ170)</f>
        <v>4</v>
      </c>
      <c r="EK170" s="7">
        <f>IF(DA170&gt;6,"Inválido",DA170)</f>
        <v>4</v>
      </c>
      <c r="EL170">
        <f>IF(DB170=1,6,IF(DB170=2,5,IF(DB170=3,3,IF(DB170=4,3,IF(DB170=5,2,IF(DB170=6,1,IF(DB170&gt;6,"iNVÁLIDO",0)))))))</f>
        <v>3</v>
      </c>
      <c r="EM170">
        <f>IF(DC170=1,6,IF(DC170=2,5,IF(DC170=3,3,IF(DC170=4,3,IF(DC170=5,2,IF(DC170=6,1,IF(DC170&gt;6,"iNVÁLIDO",0)))))))</f>
        <v>3</v>
      </c>
      <c r="EN170" s="7">
        <f>IF(DD170&gt;6,"Inválido",DD170)</f>
        <v>3</v>
      </c>
      <c r="EO170">
        <f>IF(DE170&gt;6,"Inválido",DE170)</f>
        <v>3</v>
      </c>
      <c r="EP170">
        <f>IF(DF170=1,6,IF(DF170=2,5,IF(DF170=3,3,IF(DF170=4,3,IF(DF170=5,2,IF(DF170=6,1,IF(DF170&gt;6,"iNVÁLIDO",0)))))))</f>
        <v>6</v>
      </c>
      <c r="EQ170" s="7">
        <f>IF(DG170&gt;6,"Inválido",DG170)</f>
        <v>3</v>
      </c>
      <c r="ER170">
        <f>IF(DH170&gt;5,"Inválido",DH170)</f>
        <v>4</v>
      </c>
      <c r="ES170">
        <f>IF(DI170&gt;5,"Inválido",DI170)</f>
        <v>3</v>
      </c>
      <c r="ET170">
        <f>IF(DJ170=1,5,IF(DJ170=2,4,IF(DJ170=3,3,IF(DJ170=4,2,IF(DJ170=5,1,IF(DJ170&gt;5,"Inválido",0))))))</f>
        <v>5</v>
      </c>
      <c r="EU170">
        <f>IF(DK170&gt;5,"Inválido",DK170)</f>
        <v>3</v>
      </c>
      <c r="EV170">
        <f>IF(DL170=1,5,IF(DL170=2,4,IF(DL170=3,3,IF(DL170=4,2,IF(DL170=5,1,IF(DL170&gt;5,"Inválido",0))))))</f>
        <v>4</v>
      </c>
      <c r="EW170" s="7">
        <f>SUM(DO170,DP170,DQ170,DR170,DS170,DT170,DU170,DV170,DW170,DX170)</f>
        <v>19</v>
      </c>
      <c r="EX170" s="7">
        <f>(EW170-10)/20*100</f>
        <v>45</v>
      </c>
      <c r="EY170">
        <f>SUM(DY170,DZ170,EA170,EB170)</f>
        <v>6</v>
      </c>
      <c r="EZ170">
        <f>(_2022___Atividade_física__sintomas_de_ansiedade_e_depressão_e_qualidade_de_vida_e[[#This Row],[Aspecto físico]]-4)/4*100</f>
        <v>50</v>
      </c>
      <c r="FA170">
        <f>SUM(EG170,EH170)</f>
        <v>8.1999999999999993</v>
      </c>
      <c r="FB170">
        <f>(FA170-2)/10*100</f>
        <v>61.999999999999986</v>
      </c>
      <c r="FC170">
        <f>SUM(DM170,ES170,ET170,EU170,EV170)</f>
        <v>18.399999999999999</v>
      </c>
      <c r="FD170" s="7">
        <f>(FC170-5)/20*100</f>
        <v>67</v>
      </c>
      <c r="FE170">
        <f>SUM(EI170,EM170,EO170,EQ170)</f>
        <v>14</v>
      </c>
      <c r="FF170" s="7">
        <f>(FE170-4)/20*100</f>
        <v>50</v>
      </c>
      <c r="FG170">
        <f>SUM(EF170,ER170)</f>
        <v>7</v>
      </c>
      <c r="FH170">
        <f>(FG170-2)/8*100</f>
        <v>62.5</v>
      </c>
      <c r="FI170">
        <f>SUM(EC170,ED170,EE170)</f>
        <v>3</v>
      </c>
      <c r="FJ170" s="7">
        <f>(FI170-3)/3*100</f>
        <v>0</v>
      </c>
      <c r="FK170">
        <f>SUM(EJ170,EK170,EL170,EN170,EP170)</f>
        <v>20</v>
      </c>
      <c r="FL170">
        <f>(FK170-5)/25*100</f>
        <v>60</v>
      </c>
      <c r="FM170">
        <f t="shared" si="6"/>
        <v>1</v>
      </c>
      <c r="FN170" s="7">
        <f t="shared" si="7"/>
        <v>56</v>
      </c>
      <c r="FO170" s="7">
        <f t="shared" si="8"/>
        <v>43.125</v>
      </c>
    </row>
    <row r="171" spans="1:171" ht="15" thickBot="1" x14ac:dyDescent="0.35">
      <c r="A171" t="s">
        <v>370</v>
      </c>
      <c r="B171" t="s">
        <v>371</v>
      </c>
      <c r="C171" t="s">
        <v>68</v>
      </c>
      <c r="D171" s="5">
        <v>36362</v>
      </c>
      <c r="E171" s="5">
        <v>44682</v>
      </c>
      <c r="F171" s="1">
        <f>DATEDIF(D170,E170,"Y")</f>
        <v>49</v>
      </c>
      <c r="G171">
        <v>1</v>
      </c>
      <c r="H171">
        <v>2</v>
      </c>
      <c r="I171" t="s">
        <v>131</v>
      </c>
      <c r="J171">
        <v>2</v>
      </c>
      <c r="K171">
        <v>2</v>
      </c>
      <c r="L171" t="s">
        <v>100</v>
      </c>
      <c r="M171" s="1">
        <v>1</v>
      </c>
      <c r="N171">
        <v>3</v>
      </c>
      <c r="O171">
        <v>2</v>
      </c>
      <c r="P171">
        <v>1</v>
      </c>
      <c r="Q171" s="16">
        <v>2</v>
      </c>
      <c r="R171">
        <v>2</v>
      </c>
      <c r="S171">
        <v>1</v>
      </c>
      <c r="T171">
        <v>1</v>
      </c>
      <c r="U171" t="s">
        <v>101</v>
      </c>
      <c r="V171">
        <v>0</v>
      </c>
      <c r="W171">
        <v>0</v>
      </c>
      <c r="X17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71">
        <v>0</v>
      </c>
      <c r="Z171">
        <v>0</v>
      </c>
      <c r="AA17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71">
        <v>0</v>
      </c>
      <c r="AC171">
        <v>0</v>
      </c>
      <c r="AD17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1">
        <v>12</v>
      </c>
      <c r="AF171">
        <v>20</v>
      </c>
      <c r="AG171" s="1">
        <f>AVERAGE(_2022___Atividade_física__sintomas_de_ansiedade_e_depressão_e_qualidade_de_vida_e[[#This Row],[a.	Quantas horas no total você gasta sentado durante um dia de semana? ]:[b.	Quantas horas no total você gasta sentado durante um dia de fim de semana?]])</f>
        <v>16</v>
      </c>
      <c r="AH171" s="1">
        <f>_2022___Atividade_física__sintomas_de_ansiedade_e_depressão_e_qualidade_de_vida_e[[#This Row],[AFV por semana]]+_2022___Atividade_física__sintomas_de_ansiedade_e_depressão_e_qualidade_de_vida_e[[#This Row],[Média AFM na semana]]</f>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71">
        <v>0</v>
      </c>
      <c r="BF171">
        <v>0</v>
      </c>
      <c r="BG171">
        <v>0</v>
      </c>
      <c r="BH171">
        <v>1</v>
      </c>
      <c r="BI171">
        <v>0</v>
      </c>
      <c r="BJ171">
        <v>0</v>
      </c>
      <c r="BK171">
        <v>0</v>
      </c>
      <c r="BL171">
        <v>0</v>
      </c>
      <c r="BM171">
        <v>0</v>
      </c>
      <c r="BN171">
        <v>3</v>
      </c>
      <c r="BO171">
        <v>1</v>
      </c>
      <c r="BP171">
        <v>3</v>
      </c>
      <c r="BQ171">
        <v>0</v>
      </c>
      <c r="BR171">
        <v>0</v>
      </c>
      <c r="BS171">
        <v>0</v>
      </c>
      <c r="BT171">
        <v>1</v>
      </c>
      <c r="BU171">
        <v>2</v>
      </c>
      <c r="BV171">
        <v>1</v>
      </c>
      <c r="BW171">
        <v>1</v>
      </c>
      <c r="BX171">
        <v>2</v>
      </c>
      <c r="BY171">
        <f>_2022___Atividade_física__sintomas_de_ansiedade_e_depressão_e_qualidade_de_vida_e[[#This Row],[_18]]</f>
        <v>1</v>
      </c>
      <c r="BZ171">
        <v>1</v>
      </c>
      <c r="CA171">
        <v>3</v>
      </c>
      <c r="CB171" s="1">
        <f>SUM(BE171:BV171,_2022___Atividade_física__sintomas_de_ansiedade_e_depressão_e_qualidade_de_vida_e[[#This Row],[18 considerar essa]:[_20]])</f>
        <v>17</v>
      </c>
      <c r="CC171">
        <v>3</v>
      </c>
      <c r="CD171">
        <v>3</v>
      </c>
      <c r="CE171">
        <v>2</v>
      </c>
      <c r="CF171">
        <v>3</v>
      </c>
      <c r="CG171">
        <v>2</v>
      </c>
      <c r="CH171">
        <v>2</v>
      </c>
      <c r="CI171">
        <v>3</v>
      </c>
      <c r="CJ171">
        <v>3</v>
      </c>
      <c r="CK171">
        <v>3</v>
      </c>
      <c r="CL171">
        <v>2</v>
      </c>
      <c r="CM171">
        <v>3</v>
      </c>
      <c r="CN171">
        <v>3</v>
      </c>
      <c r="CO171">
        <v>2</v>
      </c>
      <c r="CP171">
        <v>2</v>
      </c>
      <c r="CQ171">
        <v>2</v>
      </c>
      <c r="CR171">
        <v>2</v>
      </c>
      <c r="CS171">
        <v>2</v>
      </c>
      <c r="CT171">
        <v>2</v>
      </c>
      <c r="CU171">
        <v>2</v>
      </c>
      <c r="CV171">
        <v>3</v>
      </c>
      <c r="CW171">
        <v>3</v>
      </c>
      <c r="CX171">
        <v>2</v>
      </c>
      <c r="CY171">
        <v>5</v>
      </c>
      <c r="CZ171">
        <v>1</v>
      </c>
      <c r="DA171">
        <v>6</v>
      </c>
      <c r="DB171">
        <v>5</v>
      </c>
      <c r="DC171">
        <v>5</v>
      </c>
      <c r="DD171">
        <v>6</v>
      </c>
      <c r="DE171">
        <v>5</v>
      </c>
      <c r="DF171">
        <v>3</v>
      </c>
      <c r="DG171">
        <v>2</v>
      </c>
      <c r="DH171">
        <v>1</v>
      </c>
      <c r="DI171">
        <v>5</v>
      </c>
      <c r="DJ171">
        <v>1</v>
      </c>
      <c r="DK171">
        <v>2</v>
      </c>
      <c r="DL171">
        <v>2</v>
      </c>
      <c r="DM171">
        <f>IF(CC171=1,5,IF(CC171=2,4.4,IF(CC171=3,3.4,IF(CC171=4,2,IF(CC171=5,1,IF(CC171&gt;5,"Inválido",0))))))</f>
        <v>3.4</v>
      </c>
      <c r="DN171">
        <f>IF(CD171&gt;5,"Inválido",CD171)</f>
        <v>3</v>
      </c>
      <c r="DO171" s="7">
        <f>IF(CE171&gt;3,"Inválido",CE171)</f>
        <v>2</v>
      </c>
      <c r="DP171" s="7">
        <f>IF(CF171&gt;3,"Inválido",CF171)</f>
        <v>3</v>
      </c>
      <c r="DQ171" s="6">
        <f>IF(CG171&gt;3,"Inválido",CG171)</f>
        <v>2</v>
      </c>
      <c r="DR171" s="6">
        <f>IF(CH171&gt;3,"Inválido",CH171)</f>
        <v>2</v>
      </c>
      <c r="DS171" s="6">
        <f>IF(CI171&gt;3,"Inválido",CI171)</f>
        <v>3</v>
      </c>
      <c r="DT171" s="6">
        <f>IF(CJ171&gt;3,"Inválido",CJ171)</f>
        <v>3</v>
      </c>
      <c r="DU171" s="6">
        <f>IF(CK171&gt;3,"Inválido",CK171)</f>
        <v>3</v>
      </c>
      <c r="DV171" s="6">
        <f>IF(CL171&gt;3,"Inválido",CL171)</f>
        <v>2</v>
      </c>
      <c r="DW171" s="6">
        <f>IF(CM171&gt;3,"Inválido",CM171)</f>
        <v>3</v>
      </c>
      <c r="DX171" s="6">
        <f>IF(CN171&gt;3,"Inválido",CN171)</f>
        <v>3</v>
      </c>
      <c r="DY171" s="8">
        <f>IF(CO171&gt;5, "INVALIDO",CO171)</f>
        <v>2</v>
      </c>
      <c r="DZ171" s="8">
        <f>IF(CP171&gt;5, "INVALIDO",CP171)</f>
        <v>2</v>
      </c>
      <c r="EA171" s="8">
        <f>IF(CQ171&gt;5, "INVALIDO",CQ171)</f>
        <v>2</v>
      </c>
      <c r="EB171" s="8">
        <f>IF(CR171&gt;5, "INVALIDO",CR171)</f>
        <v>2</v>
      </c>
      <c r="EC171" s="7">
        <f>IF(CR171&gt;5, "INVALIDO",CR171)</f>
        <v>2</v>
      </c>
      <c r="ED17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7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1">
        <f>IF(CC171=1,5,IF(CC171=2,4,IF(CC171=3,3,IF(CC171=4,2,IF(CC171=5,1,IF(CC171&gt;5,"Inválido",0))))))</f>
        <v>3</v>
      </c>
      <c r="EG171">
        <f>IF(CW171=1,6,IF(CW171=2,5.4,IF(CW171=3,4.2,IF(CW171=4,3.1,IF(CW171=5,2.2,IF(CW171=6,1,IF(CW171&gt;6,"Inválido",0)))))))</f>
        <v>4.2</v>
      </c>
      <c r="EH171">
        <f>IF(AND(CX171=1,CW171=1),6,IF(AND(CX171=1,CW171&lt;7),5,IF(AND(CX171&gt;1,CW171=1),"Inválido",IF(AND(CX171=2,CW171&lt;7),4,IF(AND(CX171=3,CW171&lt;7),3,IF(AND(CX171=4,CW171&lt;7),2,IF(AND(CX171=5,CW171&lt;7),1,0)))))))</f>
        <v>4</v>
      </c>
      <c r="EI171">
        <f>IF(CV171=1,6,IF(CV171=2,5,IF(CV171=3,3,IF(CV171=4,3,IF(CV171=5,2,IF(CV171=6,1,IF(CV171&gt;6,"iNVÁLIDO",0)))))))</f>
        <v>3</v>
      </c>
      <c r="EJ171" s="7">
        <f>IF(CZ171&gt;6,"Inválido",CZ171)</f>
        <v>1</v>
      </c>
      <c r="EK171" s="7">
        <f>IF(DA171&gt;6,"Inválido",DA171)</f>
        <v>6</v>
      </c>
      <c r="EL171">
        <f>IF(DB171=1,6,IF(DB171=2,5,IF(DB171=3,3,IF(DB171=4,3,IF(DB171=5,2,IF(DB171=6,1,IF(DB171&gt;6,"iNVÁLIDO",0)))))))</f>
        <v>2</v>
      </c>
      <c r="EM171">
        <f>IF(DC171=1,6,IF(DC171=2,5,IF(DC171=3,3,IF(DC171=4,3,IF(DC171=5,2,IF(DC171=6,1,IF(DC171&gt;6,"iNVÁLIDO",0)))))))</f>
        <v>2</v>
      </c>
      <c r="EN171" s="7">
        <f>IF(DD171&gt;6,"Inválido",DD171)</f>
        <v>6</v>
      </c>
      <c r="EO171">
        <f>IF(DE171&gt;6,"Inválido",DE171)</f>
        <v>5</v>
      </c>
      <c r="EP171">
        <f>IF(DF171=1,6,IF(DF171=2,5,IF(DF171=3,3,IF(DF171=4,3,IF(DF171=5,2,IF(DF171=6,1,IF(DF171&gt;6,"iNVÁLIDO",0)))))))</f>
        <v>3</v>
      </c>
      <c r="EQ171" s="7">
        <f>IF(DG171&gt;6,"Inválido",DG171)</f>
        <v>2</v>
      </c>
      <c r="ER171">
        <f>IF(DH171&gt;5,"Inválido",DH171)</f>
        <v>1</v>
      </c>
      <c r="ES171">
        <f>IF(DI171&gt;5,"Inválido",DI171)</f>
        <v>5</v>
      </c>
      <c r="ET171">
        <f>IF(DJ171=1,5,IF(DJ171=2,4,IF(DJ171=3,3,IF(DJ171=4,2,IF(DJ171=5,1,IF(DJ171&gt;5,"Inválido",0))))))</f>
        <v>5</v>
      </c>
      <c r="EU171">
        <f>IF(DK171&gt;5,"Inválido",DK171)</f>
        <v>2</v>
      </c>
      <c r="EV171">
        <f>IF(DL171=1,5,IF(DL171=2,4,IF(DL171=3,3,IF(DL171=4,2,IF(DL171=5,1,IF(DL171&gt;5,"Inválido",0))))))</f>
        <v>4</v>
      </c>
      <c r="EW171" s="7">
        <f>SUM(DO171,DP171,DQ171,DR171,DS171,DT171,DU171,DV171,DW171,DX171)</f>
        <v>26</v>
      </c>
      <c r="EX171" s="7">
        <f>(EW171-10)/20*100</f>
        <v>80</v>
      </c>
      <c r="EY171">
        <f>SUM(DY171,DZ171,EA171,EB171)</f>
        <v>8</v>
      </c>
      <c r="EZ171">
        <f>(_2022___Atividade_física__sintomas_de_ansiedade_e_depressão_e_qualidade_de_vida_e[[#This Row],[Aspecto físico]]-4)/4*100</f>
        <v>100</v>
      </c>
      <c r="FA171">
        <f>SUM(EG171,EH171)</f>
        <v>8.1999999999999993</v>
      </c>
      <c r="FB171">
        <f>(FA171-2)/10*100</f>
        <v>61.999999999999986</v>
      </c>
      <c r="FC171">
        <f>SUM(DM171,ES171,ET171,EU171,EV171)</f>
        <v>19.399999999999999</v>
      </c>
      <c r="FD171" s="7">
        <f>(FC171-5)/20*100</f>
        <v>72</v>
      </c>
      <c r="FE171">
        <f>SUM(EI171,EM171,EO171,EQ171)</f>
        <v>12</v>
      </c>
      <c r="FF171" s="7">
        <f>(FE171-4)/20*100</f>
        <v>40</v>
      </c>
      <c r="FG171">
        <f>SUM(EF171,ER171)</f>
        <v>4</v>
      </c>
      <c r="FH171">
        <f>(FG171-2)/8*100</f>
        <v>25</v>
      </c>
      <c r="FI171">
        <f>SUM(EC171,ED171,EE171)</f>
        <v>6</v>
      </c>
      <c r="FJ171" s="7">
        <f>(FI171-3)/3*100</f>
        <v>100</v>
      </c>
      <c r="FK171">
        <f>SUM(EJ171,EK171,EL171,EN171,EP171)</f>
        <v>18</v>
      </c>
      <c r="FL171">
        <f>(FK171-5)/25*100</f>
        <v>52</v>
      </c>
      <c r="FM171">
        <f t="shared" si="6"/>
        <v>3</v>
      </c>
      <c r="FN171" s="7">
        <f t="shared" si="7"/>
        <v>78.5</v>
      </c>
      <c r="FO171" s="7">
        <f t="shared" si="8"/>
        <v>54.25</v>
      </c>
    </row>
    <row r="172" spans="1:171" ht="15" thickBot="1" x14ac:dyDescent="0.35">
      <c r="A172" t="s">
        <v>372</v>
      </c>
      <c r="B172" t="s">
        <v>373</v>
      </c>
      <c r="C172" t="s">
        <v>68</v>
      </c>
      <c r="D172" s="5">
        <v>31214</v>
      </c>
      <c r="E172" s="5">
        <v>44682</v>
      </c>
      <c r="F172" s="1">
        <f>DATEDIF(D171,E171,"Y")</f>
        <v>22</v>
      </c>
      <c r="G172">
        <v>1</v>
      </c>
      <c r="H172">
        <v>3</v>
      </c>
      <c r="I172" t="s">
        <v>374</v>
      </c>
      <c r="J172">
        <v>5</v>
      </c>
      <c r="K172">
        <v>3</v>
      </c>
      <c r="L172" t="s">
        <v>375</v>
      </c>
      <c r="M172" s="1">
        <v>2</v>
      </c>
      <c r="N172">
        <v>1</v>
      </c>
      <c r="O172">
        <v>2</v>
      </c>
      <c r="P172">
        <v>1</v>
      </c>
      <c r="Q172" s="16">
        <v>1</v>
      </c>
      <c r="R172">
        <v>1</v>
      </c>
      <c r="S172">
        <v>1</v>
      </c>
      <c r="T172">
        <v>2</v>
      </c>
      <c r="U172" t="s">
        <v>86</v>
      </c>
      <c r="V172">
        <v>2</v>
      </c>
      <c r="W172">
        <v>39</v>
      </c>
      <c r="X17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172">
        <v>3</v>
      </c>
      <c r="Z172">
        <v>60</v>
      </c>
      <c r="AA17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172">
        <v>3</v>
      </c>
      <c r="AC172">
        <v>60</v>
      </c>
      <c r="AD17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172">
        <v>6</v>
      </c>
      <c r="AF172">
        <v>9</v>
      </c>
      <c r="AG172" s="1">
        <f>AVERAGE(_2022___Atividade_física__sintomas_de_ansiedade_e_depressão_e_qualidade_de_vida_e[[#This Row],[a.	Quantas horas no total você gasta sentado durante um dia de semana? ]:[b.	Quantas horas no total você gasta sentado durante um dia de fim de semana?]])</f>
        <v>7.5</v>
      </c>
      <c r="AH172" s="1">
        <f>_2022___Atividade_física__sintomas_de_ansiedade_e_depressão_e_qualidade_de_vida_e[[#This Row],[AFV por semana]]+_2022___Atividade_física__sintomas_de_ansiedade_e_depressão_e_qualidade_de_vida_e[[#This Row],[Média AFM na semana]]</f>
        <v>360</v>
      </c>
      <c r="AI172">
        <v>0</v>
      </c>
      <c r="AJ172">
        <v>0</v>
      </c>
      <c r="AK172">
        <v>0</v>
      </c>
      <c r="AL172">
        <v>1</v>
      </c>
      <c r="AM172">
        <v>1</v>
      </c>
      <c r="AN172">
        <v>0</v>
      </c>
      <c r="AO172">
        <v>0</v>
      </c>
      <c r="AP172">
        <v>0</v>
      </c>
      <c r="AQ172">
        <v>0</v>
      </c>
      <c r="AR172">
        <v>0</v>
      </c>
      <c r="AS172">
        <v>0</v>
      </c>
      <c r="AT172">
        <v>0</v>
      </c>
      <c r="AU172">
        <v>0</v>
      </c>
      <c r="AV172">
        <v>0</v>
      </c>
      <c r="AW172">
        <v>0</v>
      </c>
      <c r="AX172">
        <v>0</v>
      </c>
      <c r="AY172">
        <v>0</v>
      </c>
      <c r="AZ172">
        <v>0</v>
      </c>
      <c r="BA172">
        <v>0</v>
      </c>
      <c r="BB172">
        <v>0</v>
      </c>
      <c r="BC172">
        <v>0</v>
      </c>
      <c r="BD17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172">
        <v>1</v>
      </c>
      <c r="BF172">
        <v>0</v>
      </c>
      <c r="BG172">
        <v>1</v>
      </c>
      <c r="BH172">
        <v>1</v>
      </c>
      <c r="BI172">
        <v>1</v>
      </c>
      <c r="BJ172">
        <v>0</v>
      </c>
      <c r="BK172">
        <v>1</v>
      </c>
      <c r="BL172">
        <v>1</v>
      </c>
      <c r="BM172">
        <v>1</v>
      </c>
      <c r="BN172">
        <v>1</v>
      </c>
      <c r="BO172">
        <v>1</v>
      </c>
      <c r="BP172">
        <v>1</v>
      </c>
      <c r="BQ172">
        <v>1</v>
      </c>
      <c r="BR172">
        <v>0</v>
      </c>
      <c r="BS172">
        <v>0</v>
      </c>
      <c r="BT172">
        <v>2</v>
      </c>
      <c r="BU172">
        <v>0</v>
      </c>
      <c r="BV172">
        <v>0</v>
      </c>
      <c r="BW172">
        <v>0</v>
      </c>
      <c r="BX172">
        <v>1</v>
      </c>
      <c r="BY172">
        <v>0</v>
      </c>
      <c r="BZ172">
        <v>0</v>
      </c>
      <c r="CA172">
        <v>0</v>
      </c>
      <c r="CB172" s="1">
        <f>SUM(BE172:BV172,_2022___Atividade_física__sintomas_de_ansiedade_e_depressão_e_qualidade_de_vida_e[[#This Row],[18 considerar essa]:[_20]])</f>
        <v>13</v>
      </c>
      <c r="CC172">
        <v>3</v>
      </c>
      <c r="CD172">
        <v>2</v>
      </c>
      <c r="CE172">
        <v>3</v>
      </c>
      <c r="CF172">
        <v>3</v>
      </c>
      <c r="CG172">
        <v>3</v>
      </c>
      <c r="CH172">
        <v>3</v>
      </c>
      <c r="CI172">
        <v>3</v>
      </c>
      <c r="CJ172">
        <v>3</v>
      </c>
      <c r="CK172">
        <v>3</v>
      </c>
      <c r="CL172">
        <v>3</v>
      </c>
      <c r="CM172">
        <v>3</v>
      </c>
      <c r="CN172">
        <v>3</v>
      </c>
      <c r="CO172">
        <v>2</v>
      </c>
      <c r="CP172">
        <v>2</v>
      </c>
      <c r="CQ172">
        <v>2</v>
      </c>
      <c r="CR172">
        <v>2</v>
      </c>
      <c r="CS172">
        <v>1</v>
      </c>
      <c r="CT172">
        <v>1</v>
      </c>
      <c r="CU172">
        <v>2</v>
      </c>
      <c r="CV172">
        <v>1</v>
      </c>
      <c r="CW172">
        <v>1</v>
      </c>
      <c r="CX172">
        <v>1</v>
      </c>
      <c r="CY172">
        <v>4</v>
      </c>
      <c r="CZ172">
        <v>6</v>
      </c>
      <c r="DA172">
        <v>5</v>
      </c>
      <c r="DB172">
        <v>4</v>
      </c>
      <c r="DC172">
        <v>5</v>
      </c>
      <c r="DD172">
        <v>5</v>
      </c>
      <c r="DE172">
        <v>6</v>
      </c>
      <c r="DF172">
        <v>3</v>
      </c>
      <c r="DG172">
        <v>5</v>
      </c>
      <c r="DH172">
        <v>5</v>
      </c>
      <c r="DI172">
        <v>5</v>
      </c>
      <c r="DJ172">
        <v>2</v>
      </c>
      <c r="DK172">
        <v>5</v>
      </c>
      <c r="DL172">
        <v>1</v>
      </c>
      <c r="DM172">
        <f>IF(CC172=1,5,IF(CC172=2,4.4,IF(CC172=3,3.4,IF(CC172=4,2,IF(CC172=5,1,IF(CC172&gt;5,"Inválido",0))))))</f>
        <v>3.4</v>
      </c>
      <c r="DN172">
        <f>IF(CD172&gt;5,"Inválido",CD172)</f>
        <v>2</v>
      </c>
      <c r="DO172" s="7">
        <f>IF(CE172&gt;3,"Inválido",CE172)</f>
        <v>3</v>
      </c>
      <c r="DP172" s="7">
        <f>IF(CF172&gt;3,"Inválido",CF172)</f>
        <v>3</v>
      </c>
      <c r="DQ172" s="6">
        <f>IF(CG172&gt;3,"Inválido",CG172)</f>
        <v>3</v>
      </c>
      <c r="DR172" s="6">
        <f>IF(CH172&gt;3,"Inválido",CH172)</f>
        <v>3</v>
      </c>
      <c r="DS172" s="6">
        <f>IF(CI172&gt;3,"Inválido",CI172)</f>
        <v>3</v>
      </c>
      <c r="DT172" s="6">
        <f>IF(CJ172&gt;3,"Inválido",CJ172)</f>
        <v>3</v>
      </c>
      <c r="DU172" s="6">
        <f>IF(CK172&gt;3,"Inválido",CK172)</f>
        <v>3</v>
      </c>
      <c r="DV172" s="6">
        <f>IF(CL172&gt;3,"Inválido",CL172)</f>
        <v>3</v>
      </c>
      <c r="DW172" s="6">
        <f>IF(CM172&gt;3,"Inválido",CM172)</f>
        <v>3</v>
      </c>
      <c r="DX172" s="6">
        <f>IF(CN172&gt;3,"Inválido",CN172)</f>
        <v>3</v>
      </c>
      <c r="DY172" s="8">
        <f>IF(CO172&gt;5, "INVALIDO",CO172)</f>
        <v>2</v>
      </c>
      <c r="DZ172" s="8">
        <f>IF(CP172&gt;5, "INVALIDO",CP172)</f>
        <v>2</v>
      </c>
      <c r="EA172" s="8">
        <f>IF(CQ172&gt;5, "INVALIDO",CQ172)</f>
        <v>2</v>
      </c>
      <c r="EB172" s="8">
        <f>IF(CR172&gt;5, "INVALIDO",CR172)</f>
        <v>2</v>
      </c>
      <c r="EC172" s="7">
        <f>IF(CR172&gt;5, "INVALIDO",CR172)</f>
        <v>2</v>
      </c>
      <c r="ED17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2">
        <f>IF(CC172=1,5,IF(CC172=2,4,IF(CC172=3,3,IF(CC172=4,2,IF(CC172=5,1,IF(CC172&gt;5,"Inválido",0))))))</f>
        <v>3</v>
      </c>
      <c r="EG172">
        <f>IF(CW172=1,6,IF(CW172=2,5.4,IF(CW172=3,4.2,IF(CW172=4,3.1,IF(CW172=5,2.2,IF(CW172=6,1,IF(CW172&gt;6,"Inválido",0)))))))</f>
        <v>6</v>
      </c>
      <c r="EH172">
        <f>IF(AND(CX172=1,CW172=1),6,IF(AND(CX172=1,CW172&lt;7),5,IF(AND(CX172&gt;1,CW172=1),"Inválido",IF(AND(CX172=2,CW172&lt;7),4,IF(AND(CX172=3,CW172&lt;7),3,IF(AND(CX172=4,CW172&lt;7),2,IF(AND(CX172=5,CW172&lt;7),1,0)))))))</f>
        <v>6</v>
      </c>
      <c r="EI172">
        <f>IF(CV172=1,6,IF(CV172=2,5,IF(CV172=3,3,IF(CV172=4,3,IF(CV172=5,2,IF(CV172=6,1,IF(CV172&gt;6,"iNVÁLIDO",0)))))))</f>
        <v>6</v>
      </c>
      <c r="EJ172" s="7">
        <f>IF(CZ172&gt;6,"Inválido",CZ172)</f>
        <v>6</v>
      </c>
      <c r="EK172" s="7">
        <f>IF(DA172&gt;6,"Inválido",DA172)</f>
        <v>5</v>
      </c>
      <c r="EL172">
        <f>IF(DB172=1,6,IF(DB172=2,5,IF(DB172=3,3,IF(DB172=4,3,IF(DB172=5,2,IF(DB172=6,1,IF(DB172&gt;6,"iNVÁLIDO",0)))))))</f>
        <v>3</v>
      </c>
      <c r="EM172">
        <f>IF(DC172=1,6,IF(DC172=2,5,IF(DC172=3,3,IF(DC172=4,3,IF(DC172=5,2,IF(DC172=6,1,IF(DC172&gt;6,"iNVÁLIDO",0)))))))</f>
        <v>2</v>
      </c>
      <c r="EN172" s="7">
        <f>IF(DD172&gt;6,"Inválido",DD172)</f>
        <v>5</v>
      </c>
      <c r="EO172">
        <f>IF(DE172&gt;6,"Inválido",DE172)</f>
        <v>6</v>
      </c>
      <c r="EP172">
        <f>IF(DF172=1,6,IF(DF172=2,5,IF(DF172=3,3,IF(DF172=4,3,IF(DF172=5,2,IF(DF172=6,1,IF(DF172&gt;6,"iNVÁLIDO",0)))))))</f>
        <v>3</v>
      </c>
      <c r="EQ172" s="7">
        <f>IF(DG172&gt;6,"Inválido",DG172)</f>
        <v>5</v>
      </c>
      <c r="ER172">
        <f>IF(DH172&gt;5,"Inválido",DH172)</f>
        <v>5</v>
      </c>
      <c r="ES172">
        <f>IF(DI172&gt;5,"Inválido",DI172)</f>
        <v>5</v>
      </c>
      <c r="ET172">
        <f>IF(DJ172=1,5,IF(DJ172=2,4,IF(DJ172=3,3,IF(DJ172=4,2,IF(DJ172=5,1,IF(DJ172&gt;5,"Inválido",0))))))</f>
        <v>4</v>
      </c>
      <c r="EU172">
        <f>IF(DK172&gt;5,"Inválido",DK172)</f>
        <v>5</v>
      </c>
      <c r="EV172">
        <f>IF(DL172=1,5,IF(DL172=2,4,IF(DL172=3,3,IF(DL172=4,2,IF(DL172=5,1,IF(DL172&gt;5,"Inválido",0))))))</f>
        <v>5</v>
      </c>
      <c r="EW172" s="7">
        <f>SUM(DO172,DP172,DQ172,DR172,DS172,DT172,DU172,DV172,DW172,DX172)</f>
        <v>30</v>
      </c>
      <c r="EX172" s="7">
        <f>(EW172-10)/20*100</f>
        <v>100</v>
      </c>
      <c r="EY172">
        <f>SUM(DY172,DZ172,EA172,EB172)</f>
        <v>8</v>
      </c>
      <c r="EZ172">
        <f>(_2022___Atividade_física__sintomas_de_ansiedade_e_depressão_e_qualidade_de_vida_e[[#This Row],[Aspecto físico]]-4)/4*100</f>
        <v>100</v>
      </c>
      <c r="FA172">
        <f>SUM(EG172,EH172)</f>
        <v>12</v>
      </c>
      <c r="FB172">
        <f>(FA172-2)/10*100</f>
        <v>100</v>
      </c>
      <c r="FC172">
        <f>SUM(DM172,ES172,ET172,EU172,EV172)</f>
        <v>22.4</v>
      </c>
      <c r="FD172" s="7">
        <f>(FC172-5)/20*100</f>
        <v>86.999999999999986</v>
      </c>
      <c r="FE172">
        <f>SUM(EI172,EM172,EO172,EQ172)</f>
        <v>19</v>
      </c>
      <c r="FF172" s="7">
        <f>(FE172-4)/20*100</f>
        <v>75</v>
      </c>
      <c r="FG172">
        <f>SUM(EF172,ER172)</f>
        <v>8</v>
      </c>
      <c r="FH172">
        <f>(FG172-2)/8*100</f>
        <v>75</v>
      </c>
      <c r="FI172">
        <f>SUM(EC172,ED172,EE172)</f>
        <v>5</v>
      </c>
      <c r="FJ172" s="7">
        <f>(FI172-3)/3*100</f>
        <v>66.666666666666657</v>
      </c>
      <c r="FK172">
        <f>SUM(EJ172,EK172,EL172,EN172,EP172)</f>
        <v>22</v>
      </c>
      <c r="FL172">
        <f>(FK172-5)/25*100</f>
        <v>68</v>
      </c>
      <c r="FM172">
        <f t="shared" si="6"/>
        <v>2</v>
      </c>
      <c r="FN172" s="7">
        <f t="shared" si="7"/>
        <v>96.75</v>
      </c>
      <c r="FO172" s="7">
        <f t="shared" si="8"/>
        <v>71.166666666666657</v>
      </c>
    </row>
    <row r="173" spans="1:171" ht="15" thickBot="1" x14ac:dyDescent="0.35">
      <c r="A173" t="s">
        <v>376</v>
      </c>
      <c r="B173" t="s">
        <v>1091</v>
      </c>
      <c r="C173" t="s">
        <v>68</v>
      </c>
      <c r="D173" s="5">
        <v>35780</v>
      </c>
      <c r="E173" s="5">
        <v>44682</v>
      </c>
      <c r="F173" s="1">
        <f>DATEDIF(D172,E172,"Y")</f>
        <v>36</v>
      </c>
      <c r="G173">
        <v>2</v>
      </c>
      <c r="H173">
        <v>1</v>
      </c>
      <c r="I173" t="s">
        <v>353</v>
      </c>
      <c r="J173">
        <v>3</v>
      </c>
      <c r="K173">
        <v>2</v>
      </c>
      <c r="L173" t="s">
        <v>100</v>
      </c>
      <c r="M173" s="1">
        <v>1</v>
      </c>
      <c r="N173">
        <v>1</v>
      </c>
      <c r="O173">
        <v>3</v>
      </c>
      <c r="P173">
        <v>1</v>
      </c>
      <c r="Q173" s="16">
        <v>1</v>
      </c>
      <c r="R173">
        <v>1</v>
      </c>
      <c r="S173">
        <v>2</v>
      </c>
      <c r="T173">
        <v>1</v>
      </c>
      <c r="U173" t="s">
        <v>101</v>
      </c>
      <c r="V173">
        <v>3</v>
      </c>
      <c r="W173">
        <v>39</v>
      </c>
      <c r="X17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117</v>
      </c>
      <c r="Y173">
        <v>0</v>
      </c>
      <c r="Z173">
        <v>0</v>
      </c>
      <c r="AA17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73">
        <v>0</v>
      </c>
      <c r="AC173">
        <v>0</v>
      </c>
      <c r="AD17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3">
        <v>20</v>
      </c>
      <c r="AF173">
        <v>20</v>
      </c>
      <c r="AG173" s="1">
        <f>AVERAGE(_2022___Atividade_física__sintomas_de_ansiedade_e_depressão_e_qualidade_de_vida_e[[#This Row],[a.	Quantas horas no total você gasta sentado durante um dia de semana? ]:[b.	Quantas horas no total você gasta sentado durante um dia de fim de semana?]])</f>
        <v>20</v>
      </c>
      <c r="AH173" s="1">
        <f>_2022___Atividade_física__sintomas_de_ansiedade_e_depressão_e_qualidade_de_vida_e[[#This Row],[AFV por semana]]+_2022___Atividade_física__sintomas_de_ansiedade_e_depressão_e_qualidade_de_vida_e[[#This Row],[Média AFM na semana]]</f>
        <v>0</v>
      </c>
      <c r="AI173">
        <v>2</v>
      </c>
      <c r="AJ173">
        <v>2</v>
      </c>
      <c r="AK173">
        <v>2</v>
      </c>
      <c r="AL173">
        <v>2</v>
      </c>
      <c r="AM173">
        <v>2</v>
      </c>
      <c r="AN173">
        <v>2</v>
      </c>
      <c r="AO173">
        <v>2</v>
      </c>
      <c r="AP173">
        <v>2</v>
      </c>
      <c r="AQ173">
        <v>2</v>
      </c>
      <c r="AR173">
        <v>2</v>
      </c>
      <c r="AS173">
        <v>2</v>
      </c>
      <c r="AT173">
        <v>2</v>
      </c>
      <c r="AU173">
        <v>2</v>
      </c>
      <c r="AV173">
        <v>2</v>
      </c>
      <c r="AW173">
        <v>3</v>
      </c>
      <c r="AX173">
        <v>3</v>
      </c>
      <c r="AY173">
        <v>3</v>
      </c>
      <c r="AZ173">
        <v>3</v>
      </c>
      <c r="BA173">
        <v>2</v>
      </c>
      <c r="BB173">
        <v>3</v>
      </c>
      <c r="BC173">
        <v>3</v>
      </c>
      <c r="BD17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48</v>
      </c>
      <c r="BE173">
        <v>2</v>
      </c>
      <c r="BF173">
        <v>1</v>
      </c>
      <c r="BG173">
        <v>2</v>
      </c>
      <c r="BH173">
        <v>2</v>
      </c>
      <c r="BI173">
        <v>2</v>
      </c>
      <c r="BJ173">
        <v>3</v>
      </c>
      <c r="BK173">
        <v>2</v>
      </c>
      <c r="BL173">
        <v>2</v>
      </c>
      <c r="BM173">
        <v>1</v>
      </c>
      <c r="BN173">
        <v>3</v>
      </c>
      <c r="BO173">
        <v>2</v>
      </c>
      <c r="BP173">
        <v>3</v>
      </c>
      <c r="BQ173">
        <v>2</v>
      </c>
      <c r="BR173">
        <v>2</v>
      </c>
      <c r="BS173">
        <v>3</v>
      </c>
      <c r="BT173">
        <v>3</v>
      </c>
      <c r="BU173">
        <v>3</v>
      </c>
      <c r="BV173">
        <v>2</v>
      </c>
      <c r="BW173">
        <v>3</v>
      </c>
      <c r="BX173">
        <v>2</v>
      </c>
      <c r="BY173">
        <f>_2022___Atividade_física__sintomas_de_ansiedade_e_depressão_e_qualidade_de_vida_e[[#This Row],[_18]]</f>
        <v>3</v>
      </c>
      <c r="BZ173">
        <v>3</v>
      </c>
      <c r="CA173">
        <v>3</v>
      </c>
      <c r="CB173" s="1">
        <f>SUM(BE173:BV173,_2022___Atividade_física__sintomas_de_ansiedade_e_depressão_e_qualidade_de_vida_e[[#This Row],[18 considerar essa]:[_20]])</f>
        <v>49</v>
      </c>
      <c r="CC173">
        <v>4</v>
      </c>
      <c r="CD173">
        <v>5</v>
      </c>
      <c r="CE173">
        <v>1</v>
      </c>
      <c r="CF173">
        <v>1</v>
      </c>
      <c r="CG173">
        <v>2</v>
      </c>
      <c r="CH173">
        <v>2</v>
      </c>
      <c r="CI173">
        <v>2</v>
      </c>
      <c r="CJ173">
        <v>2</v>
      </c>
      <c r="CK173">
        <v>1</v>
      </c>
      <c r="CL173">
        <v>1</v>
      </c>
      <c r="CM173">
        <v>1</v>
      </c>
      <c r="CN173">
        <v>2</v>
      </c>
      <c r="CO173">
        <v>1</v>
      </c>
      <c r="CP173">
        <v>1</v>
      </c>
      <c r="CQ173">
        <v>1</v>
      </c>
      <c r="CR173">
        <v>1</v>
      </c>
      <c r="CS173">
        <v>1</v>
      </c>
      <c r="CT173">
        <v>1</v>
      </c>
      <c r="CU173">
        <v>1</v>
      </c>
      <c r="CV173">
        <v>5</v>
      </c>
      <c r="CW173">
        <v>5</v>
      </c>
      <c r="CX173">
        <v>4</v>
      </c>
      <c r="CY173">
        <v>5</v>
      </c>
      <c r="CZ173">
        <v>3</v>
      </c>
      <c r="DA173">
        <v>3</v>
      </c>
      <c r="DB173">
        <v>6</v>
      </c>
      <c r="DC173">
        <v>3</v>
      </c>
      <c r="DD173">
        <v>3</v>
      </c>
      <c r="DE173">
        <v>3</v>
      </c>
      <c r="DF173">
        <v>5</v>
      </c>
      <c r="DG173">
        <v>3</v>
      </c>
      <c r="DH173">
        <v>1</v>
      </c>
      <c r="DI173">
        <v>1</v>
      </c>
      <c r="DJ173">
        <v>2</v>
      </c>
      <c r="DK173">
        <v>1</v>
      </c>
      <c r="DL173">
        <v>5</v>
      </c>
      <c r="DM173">
        <f>IF(CC173=1,5,IF(CC173=2,4.4,IF(CC173=3,3.4,IF(CC173=4,2,IF(CC173=5,1,IF(CC173&gt;5,"Inválido",0))))))</f>
        <v>2</v>
      </c>
      <c r="DN173">
        <f>IF(CD173&gt;5,"Inválido",CD173)</f>
        <v>5</v>
      </c>
      <c r="DO173" s="7">
        <f>IF(CE173&gt;3,"Inválido",CE173)</f>
        <v>1</v>
      </c>
      <c r="DP173" s="7">
        <f>IF(CF173&gt;3,"Inválido",CF173)</f>
        <v>1</v>
      </c>
      <c r="DQ173" s="6">
        <f>IF(CG173&gt;3,"Inválido",CG173)</f>
        <v>2</v>
      </c>
      <c r="DR173" s="6">
        <f>IF(CH173&gt;3,"Inválido",CH173)</f>
        <v>2</v>
      </c>
      <c r="DS173" s="6">
        <f>IF(CI173&gt;3,"Inválido",CI173)</f>
        <v>2</v>
      </c>
      <c r="DT173" s="6">
        <f>IF(CJ173&gt;3,"Inválido",CJ173)</f>
        <v>2</v>
      </c>
      <c r="DU173" s="6">
        <f>IF(CK173&gt;3,"Inválido",CK173)</f>
        <v>1</v>
      </c>
      <c r="DV173" s="6">
        <f>IF(CL173&gt;3,"Inválido",CL173)</f>
        <v>1</v>
      </c>
      <c r="DW173" s="6">
        <f>IF(CM173&gt;3,"Inválido",CM173)</f>
        <v>1</v>
      </c>
      <c r="DX173" s="6">
        <f>IF(CN173&gt;3,"Inválido",CN173)</f>
        <v>2</v>
      </c>
      <c r="DY173" s="8">
        <f>IF(CO173&gt;5, "INVALIDO",CO173)</f>
        <v>1</v>
      </c>
      <c r="DZ173" s="8">
        <f>IF(CP173&gt;5, "INVALIDO",CP173)</f>
        <v>1</v>
      </c>
      <c r="EA173" s="8">
        <f>IF(CQ173&gt;5, "INVALIDO",CQ173)</f>
        <v>1</v>
      </c>
      <c r="EB173" s="8">
        <f>IF(CR173&gt;5, "INVALIDO",CR173)</f>
        <v>1</v>
      </c>
      <c r="EC173" s="7">
        <f>IF(CR173&gt;5, "INVALIDO",CR173)</f>
        <v>1</v>
      </c>
      <c r="ED17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73">
        <f>IF(CC173=1,5,IF(CC173=2,4,IF(CC173=3,3,IF(CC173=4,2,IF(CC173=5,1,IF(CC173&gt;5,"Inválido",0))))))</f>
        <v>2</v>
      </c>
      <c r="EG173">
        <f>IF(CW173=1,6,IF(CW173=2,5.4,IF(CW173=3,4.2,IF(CW173=4,3.1,IF(CW173=5,2.2,IF(CW173=6,1,IF(CW173&gt;6,"Inválido",0)))))))</f>
        <v>2.2000000000000002</v>
      </c>
      <c r="EH173">
        <f>IF(AND(CX173=1,CW173=1),6,IF(AND(CX173=1,CW173&lt;7),5,IF(AND(CX173&gt;1,CW173=1),"Inválido",IF(AND(CX173=2,CW173&lt;7),4,IF(AND(CX173=3,CW173&lt;7),3,IF(AND(CX173=4,CW173&lt;7),2,IF(AND(CX173=5,CW173&lt;7),1,0)))))))</f>
        <v>2</v>
      </c>
      <c r="EI173">
        <f>IF(CV173=1,6,IF(CV173=2,5,IF(CV173=3,3,IF(CV173=4,3,IF(CV173=5,2,IF(CV173=6,1,IF(CV173&gt;6,"iNVÁLIDO",0)))))))</f>
        <v>2</v>
      </c>
      <c r="EJ173" s="7">
        <f>IF(CZ173&gt;6,"Inválido",CZ173)</f>
        <v>3</v>
      </c>
      <c r="EK173" s="7">
        <f>IF(DA173&gt;6,"Inválido",DA173)</f>
        <v>3</v>
      </c>
      <c r="EL173">
        <f>IF(DB173=1,6,IF(DB173=2,5,IF(DB173=3,3,IF(DB173=4,3,IF(DB173=5,2,IF(DB173=6,1,IF(DB173&gt;6,"iNVÁLIDO",0)))))))</f>
        <v>1</v>
      </c>
      <c r="EM173">
        <f>IF(DC173=1,6,IF(DC173=2,5,IF(DC173=3,3,IF(DC173=4,3,IF(DC173=5,2,IF(DC173=6,1,IF(DC173&gt;6,"iNVÁLIDO",0)))))))</f>
        <v>3</v>
      </c>
      <c r="EN173" s="7">
        <f>IF(DD173&gt;6,"Inválido",DD173)</f>
        <v>3</v>
      </c>
      <c r="EO173">
        <f>IF(DE173&gt;6,"Inválido",DE173)</f>
        <v>3</v>
      </c>
      <c r="EP173">
        <f>IF(DF173=1,6,IF(DF173=2,5,IF(DF173=3,3,IF(DF173=4,3,IF(DF173=5,2,IF(DF173=6,1,IF(DF173&gt;6,"iNVÁLIDO",0)))))))</f>
        <v>2</v>
      </c>
      <c r="EQ173" s="7">
        <f>IF(DG173&gt;6,"Inválido",DG173)</f>
        <v>3</v>
      </c>
      <c r="ER173">
        <f>IF(DH173&gt;5,"Inválido",DH173)</f>
        <v>1</v>
      </c>
      <c r="ES173">
        <f>IF(DI173&gt;5,"Inválido",DI173)</f>
        <v>1</v>
      </c>
      <c r="ET173">
        <f>IF(DJ173=1,5,IF(DJ173=2,4,IF(DJ173=3,3,IF(DJ173=4,2,IF(DJ173=5,1,IF(DJ173&gt;5,"Inválido",0))))))</f>
        <v>4</v>
      </c>
      <c r="EU173">
        <f>IF(DK173&gt;5,"Inválido",DK173)</f>
        <v>1</v>
      </c>
      <c r="EV173">
        <f>IF(DL173=1,5,IF(DL173=2,4,IF(DL173=3,3,IF(DL173=4,2,IF(DL173=5,1,IF(DL173&gt;5,"Inválido",0))))))</f>
        <v>1</v>
      </c>
      <c r="EW173" s="7">
        <f>SUM(DO173,DP173,DQ173,DR173,DS173,DT173,DU173,DV173,DW173,DX173)</f>
        <v>15</v>
      </c>
      <c r="EX173" s="7">
        <f>(EW173-10)/20*100</f>
        <v>25</v>
      </c>
      <c r="EY173">
        <f>SUM(DY173,DZ173,EA173,EB173)</f>
        <v>4</v>
      </c>
      <c r="EZ173">
        <f>(_2022___Atividade_física__sintomas_de_ansiedade_e_depressão_e_qualidade_de_vida_e[[#This Row],[Aspecto físico]]-4)/4*100</f>
        <v>0</v>
      </c>
      <c r="FA173">
        <f>SUM(EG173,EH173)</f>
        <v>4.2</v>
      </c>
      <c r="FB173">
        <f>(FA173-2)/10*100</f>
        <v>22.000000000000004</v>
      </c>
      <c r="FC173">
        <f>SUM(DM173,ES173,ET173,EU173,EV173)</f>
        <v>9</v>
      </c>
      <c r="FD173" s="7">
        <f>(FC173-5)/20*100</f>
        <v>20</v>
      </c>
      <c r="FE173">
        <f>SUM(EI173,EM173,EO173,EQ173)</f>
        <v>11</v>
      </c>
      <c r="FF173" s="7">
        <f>(FE173-4)/20*100</f>
        <v>35</v>
      </c>
      <c r="FG173">
        <f>SUM(EF173,ER173)</f>
        <v>3</v>
      </c>
      <c r="FH173">
        <f>(FG173-2)/8*100</f>
        <v>12.5</v>
      </c>
      <c r="FI173">
        <f>SUM(EC173,ED173,EE173)</f>
        <v>3</v>
      </c>
      <c r="FJ173" s="7">
        <f>(FI173-3)/3*100</f>
        <v>0</v>
      </c>
      <c r="FK173">
        <f>SUM(EJ173,EK173,EL173,EN173,EP173)</f>
        <v>12</v>
      </c>
      <c r="FL173">
        <f>(FK173-5)/25*100</f>
        <v>28.000000000000004</v>
      </c>
      <c r="FM173">
        <f t="shared" si="6"/>
        <v>5</v>
      </c>
      <c r="FN173" s="7">
        <f t="shared" si="7"/>
        <v>16.75</v>
      </c>
      <c r="FO173" s="7">
        <f t="shared" si="8"/>
        <v>18.875</v>
      </c>
    </row>
    <row r="174" spans="1:171" ht="15" thickBot="1" x14ac:dyDescent="0.35">
      <c r="A174" t="s">
        <v>377</v>
      </c>
      <c r="B174" t="s">
        <v>378</v>
      </c>
      <c r="C174" t="s">
        <v>68</v>
      </c>
      <c r="D174" s="5">
        <v>36243</v>
      </c>
      <c r="E174" s="5">
        <v>44682</v>
      </c>
      <c r="F174" s="1">
        <f>DATEDIF(D173,E173,"Y")</f>
        <v>24</v>
      </c>
      <c r="G174">
        <v>2</v>
      </c>
      <c r="H174">
        <v>1</v>
      </c>
      <c r="I174" t="s">
        <v>179</v>
      </c>
      <c r="J174">
        <v>7</v>
      </c>
      <c r="K174">
        <v>2</v>
      </c>
      <c r="L174" t="s">
        <v>100</v>
      </c>
      <c r="M174" s="1">
        <v>1</v>
      </c>
      <c r="N174">
        <v>1</v>
      </c>
      <c r="O174">
        <v>1</v>
      </c>
      <c r="P174">
        <v>1</v>
      </c>
      <c r="Q174" s="16">
        <v>2</v>
      </c>
      <c r="R174">
        <v>2</v>
      </c>
      <c r="S174">
        <v>2</v>
      </c>
      <c r="T174">
        <v>1</v>
      </c>
      <c r="U174" t="s">
        <v>164</v>
      </c>
      <c r="V174">
        <v>0</v>
      </c>
      <c r="W174">
        <v>0</v>
      </c>
      <c r="X17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74">
        <v>0</v>
      </c>
      <c r="Z174">
        <v>0</v>
      </c>
      <c r="AA17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74">
        <v>0</v>
      </c>
      <c r="AC174">
        <v>0</v>
      </c>
      <c r="AD17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4">
        <v>8</v>
      </c>
      <c r="AF174">
        <v>12</v>
      </c>
      <c r="AG174" s="1">
        <f>AVERAGE(_2022___Atividade_física__sintomas_de_ansiedade_e_depressão_e_qualidade_de_vida_e[[#This Row],[a.	Quantas horas no total você gasta sentado durante um dia de semana? ]:[b.	Quantas horas no total você gasta sentado durante um dia de fim de semana?]])</f>
        <v>10</v>
      </c>
      <c r="AH174" s="1">
        <f>_2022___Atividade_física__sintomas_de_ansiedade_e_depressão_e_qualidade_de_vida_e[[#This Row],[AFV por semana]]+_2022___Atividade_física__sintomas_de_ansiedade_e_depressão_e_qualidade_de_vida_e[[#This Row],[Média AFM na semana]]</f>
        <v>0</v>
      </c>
      <c r="AI174">
        <v>2</v>
      </c>
      <c r="AJ174">
        <v>2</v>
      </c>
      <c r="AK174">
        <v>3</v>
      </c>
      <c r="AL174">
        <v>3</v>
      </c>
      <c r="AM174">
        <v>3</v>
      </c>
      <c r="AN174">
        <v>3</v>
      </c>
      <c r="AO174">
        <v>3</v>
      </c>
      <c r="AP174">
        <v>2</v>
      </c>
      <c r="AQ174">
        <v>3</v>
      </c>
      <c r="AR174">
        <v>3</v>
      </c>
      <c r="AS174">
        <v>3</v>
      </c>
      <c r="AT174">
        <v>3</v>
      </c>
      <c r="AU174">
        <v>3</v>
      </c>
      <c r="AV174">
        <v>3</v>
      </c>
      <c r="AW174">
        <v>3</v>
      </c>
      <c r="AX174">
        <v>2</v>
      </c>
      <c r="AY174">
        <v>3</v>
      </c>
      <c r="AZ174">
        <v>3</v>
      </c>
      <c r="BA174">
        <v>3</v>
      </c>
      <c r="BB174">
        <v>3</v>
      </c>
      <c r="BC174">
        <v>3</v>
      </c>
      <c r="BD17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59</v>
      </c>
      <c r="BE174">
        <v>2</v>
      </c>
      <c r="BF174">
        <v>2</v>
      </c>
      <c r="BG174">
        <v>1</v>
      </c>
      <c r="BH174">
        <v>1</v>
      </c>
      <c r="BI174">
        <v>3</v>
      </c>
      <c r="BJ174">
        <v>0</v>
      </c>
      <c r="BK174">
        <v>1</v>
      </c>
      <c r="BL174">
        <v>3</v>
      </c>
      <c r="BM174">
        <v>3</v>
      </c>
      <c r="BN174">
        <v>1</v>
      </c>
      <c r="BO174">
        <v>1</v>
      </c>
      <c r="BP174">
        <v>0</v>
      </c>
      <c r="BQ174">
        <v>2</v>
      </c>
      <c r="BR174">
        <v>2</v>
      </c>
      <c r="BS174">
        <v>2</v>
      </c>
      <c r="BT174">
        <v>1</v>
      </c>
      <c r="BU174">
        <v>2</v>
      </c>
      <c r="BV174">
        <v>2</v>
      </c>
      <c r="BW174">
        <v>0</v>
      </c>
      <c r="BX174">
        <v>2</v>
      </c>
      <c r="BY174">
        <f>_2022___Atividade_física__sintomas_de_ansiedade_e_depressão_e_qualidade_de_vida_e[[#This Row],[_18]]</f>
        <v>0</v>
      </c>
      <c r="BZ174">
        <v>2</v>
      </c>
      <c r="CA174">
        <v>2</v>
      </c>
      <c r="CB174" s="1">
        <f>SUM(BE174:BV174,_2022___Atividade_física__sintomas_de_ansiedade_e_depressão_e_qualidade_de_vida_e[[#This Row],[18 considerar essa]:[_20]])</f>
        <v>33</v>
      </c>
      <c r="CC174">
        <v>3</v>
      </c>
      <c r="CD174">
        <v>4</v>
      </c>
      <c r="CE174">
        <v>1</v>
      </c>
      <c r="CF174">
        <v>1</v>
      </c>
      <c r="CG174">
        <v>3</v>
      </c>
      <c r="CH174">
        <v>2</v>
      </c>
      <c r="CI174">
        <v>2</v>
      </c>
      <c r="CJ174">
        <v>2</v>
      </c>
      <c r="CK174">
        <v>2</v>
      </c>
      <c r="CL174">
        <v>2</v>
      </c>
      <c r="CM174">
        <v>2</v>
      </c>
      <c r="CN174">
        <v>3</v>
      </c>
      <c r="CO174">
        <v>2</v>
      </c>
      <c r="CP174">
        <v>1</v>
      </c>
      <c r="CQ174">
        <v>2</v>
      </c>
      <c r="CR174">
        <v>2</v>
      </c>
      <c r="CS174">
        <v>2</v>
      </c>
      <c r="CT174">
        <v>1</v>
      </c>
      <c r="CU174">
        <v>2</v>
      </c>
      <c r="CV174">
        <v>5</v>
      </c>
      <c r="CW174">
        <v>3</v>
      </c>
      <c r="CX174">
        <v>2</v>
      </c>
      <c r="CY174">
        <v>5</v>
      </c>
      <c r="CZ174">
        <v>3</v>
      </c>
      <c r="DA174">
        <v>2</v>
      </c>
      <c r="DB174">
        <v>5</v>
      </c>
      <c r="DC174">
        <v>6</v>
      </c>
      <c r="DD174">
        <v>4</v>
      </c>
      <c r="DE174">
        <v>3</v>
      </c>
      <c r="DF174">
        <v>5</v>
      </c>
      <c r="DG174">
        <v>3</v>
      </c>
      <c r="DH174">
        <v>1</v>
      </c>
      <c r="DI174">
        <v>1</v>
      </c>
      <c r="DJ174">
        <v>5</v>
      </c>
      <c r="DK174">
        <v>1</v>
      </c>
      <c r="DL174">
        <v>5</v>
      </c>
      <c r="DM174">
        <f>IF(CC174=1,5,IF(CC174=2,4.4,IF(CC174=3,3.4,IF(CC174=4,2,IF(CC174=5,1,IF(CC174&gt;5,"Inválido",0))))))</f>
        <v>3.4</v>
      </c>
      <c r="DN174">
        <f>IF(CD174&gt;5,"Inválido",CD174)</f>
        <v>4</v>
      </c>
      <c r="DO174" s="7">
        <f>IF(CE174&gt;3,"Inválido",CE174)</f>
        <v>1</v>
      </c>
      <c r="DP174" s="7">
        <f>IF(CF174&gt;3,"Inválido",CF174)</f>
        <v>1</v>
      </c>
      <c r="DQ174" s="6">
        <f>IF(CG174&gt;3,"Inválido",CG174)</f>
        <v>3</v>
      </c>
      <c r="DR174" s="6">
        <f>IF(CH174&gt;3,"Inválido",CH174)</f>
        <v>2</v>
      </c>
      <c r="DS174" s="6">
        <f>IF(CI174&gt;3,"Inválido",CI174)</f>
        <v>2</v>
      </c>
      <c r="DT174" s="6">
        <f>IF(CJ174&gt;3,"Inválido",CJ174)</f>
        <v>2</v>
      </c>
      <c r="DU174" s="6">
        <f>IF(CK174&gt;3,"Inválido",CK174)</f>
        <v>2</v>
      </c>
      <c r="DV174" s="6">
        <f>IF(CL174&gt;3,"Inválido",CL174)</f>
        <v>2</v>
      </c>
      <c r="DW174" s="6">
        <f>IF(CM174&gt;3,"Inválido",CM174)</f>
        <v>2</v>
      </c>
      <c r="DX174" s="6">
        <f>IF(CN174&gt;3,"Inválido",CN174)</f>
        <v>3</v>
      </c>
      <c r="DY174" s="8">
        <f>IF(CO174&gt;5, "INVALIDO",CO174)</f>
        <v>2</v>
      </c>
      <c r="DZ174" s="8">
        <f>IF(CP174&gt;5, "INVALIDO",CP174)</f>
        <v>1</v>
      </c>
      <c r="EA174" s="8">
        <f>IF(CQ174&gt;5, "INVALIDO",CQ174)</f>
        <v>2</v>
      </c>
      <c r="EB174" s="8">
        <f>IF(CR174&gt;5, "INVALIDO",CR174)</f>
        <v>2</v>
      </c>
      <c r="EC174" s="7">
        <f>IF(CR174&gt;5, "INVALIDO",CR174)</f>
        <v>2</v>
      </c>
      <c r="ED17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4">
        <f>IF(CC174=1,5,IF(CC174=2,4,IF(CC174=3,3,IF(CC174=4,2,IF(CC174=5,1,IF(CC174&gt;5,"Inválido",0))))))</f>
        <v>3</v>
      </c>
      <c r="EG174">
        <f>IF(CW174=1,6,IF(CW174=2,5.4,IF(CW174=3,4.2,IF(CW174=4,3.1,IF(CW174=5,2.2,IF(CW174=6,1,IF(CW174&gt;6,"Inválido",0)))))))</f>
        <v>4.2</v>
      </c>
      <c r="EH174">
        <f>IF(AND(CX174=1,CW174=1),6,IF(AND(CX174=1,CW174&lt;7),5,IF(AND(CX174&gt;1,CW174=1),"Inválido",IF(AND(CX174=2,CW174&lt;7),4,IF(AND(CX174=3,CW174&lt;7),3,IF(AND(CX174=4,CW174&lt;7),2,IF(AND(CX174=5,CW174&lt;7),1,0)))))))</f>
        <v>4</v>
      </c>
      <c r="EI174">
        <f>IF(CV174=1,6,IF(CV174=2,5,IF(CV174=3,3,IF(CV174=4,3,IF(CV174=5,2,IF(CV174=6,1,IF(CV174&gt;6,"iNVÁLIDO",0)))))))</f>
        <v>2</v>
      </c>
      <c r="EJ174" s="7">
        <f>IF(CZ174&gt;6,"Inválido",CZ174)</f>
        <v>3</v>
      </c>
      <c r="EK174" s="7">
        <f>IF(DA174&gt;6,"Inválido",DA174)</f>
        <v>2</v>
      </c>
      <c r="EL174">
        <f>IF(DB174=1,6,IF(DB174=2,5,IF(DB174=3,3,IF(DB174=4,3,IF(DB174=5,2,IF(DB174=6,1,IF(DB174&gt;6,"iNVÁLIDO",0)))))))</f>
        <v>2</v>
      </c>
      <c r="EM174">
        <f>IF(DC174=1,6,IF(DC174=2,5,IF(DC174=3,3,IF(DC174=4,3,IF(DC174=5,2,IF(DC174=6,1,IF(DC174&gt;6,"iNVÁLIDO",0)))))))</f>
        <v>1</v>
      </c>
      <c r="EN174" s="7">
        <f>IF(DD174&gt;6,"Inválido",DD174)</f>
        <v>4</v>
      </c>
      <c r="EO174">
        <f>IF(DE174&gt;6,"Inválido",DE174)</f>
        <v>3</v>
      </c>
      <c r="EP174">
        <f>IF(DF174=1,6,IF(DF174=2,5,IF(DF174=3,3,IF(DF174=4,3,IF(DF174=5,2,IF(DF174=6,1,IF(DF174&gt;6,"iNVÁLIDO",0)))))))</f>
        <v>2</v>
      </c>
      <c r="EQ174" s="7">
        <f>IF(DG174&gt;6,"Inválido",DG174)</f>
        <v>3</v>
      </c>
      <c r="ER174">
        <f>IF(DH174&gt;5,"Inválido",DH174)</f>
        <v>1</v>
      </c>
      <c r="ES174">
        <f>IF(DI174&gt;5,"Inválido",DI174)</f>
        <v>1</v>
      </c>
      <c r="ET174">
        <f>IF(DJ174=1,5,IF(DJ174=2,4,IF(DJ174=3,3,IF(DJ174=4,2,IF(DJ174=5,1,IF(DJ174&gt;5,"Inválido",0))))))</f>
        <v>1</v>
      </c>
      <c r="EU174">
        <f>IF(DK174&gt;5,"Inválido",DK174)</f>
        <v>1</v>
      </c>
      <c r="EV174">
        <f>IF(DL174=1,5,IF(DL174=2,4,IF(DL174=3,3,IF(DL174=4,2,IF(DL174=5,1,IF(DL174&gt;5,"Inválido",0))))))</f>
        <v>1</v>
      </c>
      <c r="EW174" s="7">
        <f>SUM(DO174,DP174,DQ174,DR174,DS174,DT174,DU174,DV174,DW174,DX174)</f>
        <v>20</v>
      </c>
      <c r="EX174" s="7">
        <f>(EW174-10)/20*100</f>
        <v>50</v>
      </c>
      <c r="EY174">
        <f>SUM(DY174,DZ174,EA174,EB174)</f>
        <v>7</v>
      </c>
      <c r="EZ174">
        <f>(_2022___Atividade_física__sintomas_de_ansiedade_e_depressão_e_qualidade_de_vida_e[[#This Row],[Aspecto físico]]-4)/4*100</f>
        <v>75</v>
      </c>
      <c r="FA174">
        <f>SUM(EG174,EH174)</f>
        <v>8.1999999999999993</v>
      </c>
      <c r="FB174">
        <f>(FA174-2)/10*100</f>
        <v>61.999999999999986</v>
      </c>
      <c r="FC174">
        <f>SUM(DM174,ES174,ET174,EU174,EV174)</f>
        <v>7.4</v>
      </c>
      <c r="FD174" s="7">
        <f>(FC174-5)/20*100</f>
        <v>12.000000000000002</v>
      </c>
      <c r="FE174">
        <f>SUM(EI174,EM174,EO174,EQ174)</f>
        <v>9</v>
      </c>
      <c r="FF174" s="7">
        <f>(FE174-4)/20*100</f>
        <v>25</v>
      </c>
      <c r="FG174">
        <f>SUM(EF174,ER174)</f>
        <v>4</v>
      </c>
      <c r="FH174">
        <f>(FG174-2)/8*100</f>
        <v>25</v>
      </c>
      <c r="FI174">
        <f>SUM(EC174,ED174,EE174)</f>
        <v>5</v>
      </c>
      <c r="FJ174" s="7">
        <f>(FI174-3)/3*100</f>
        <v>66.666666666666657</v>
      </c>
      <c r="FK174">
        <f>SUM(EJ174,EK174,EL174,EN174,EP174)</f>
        <v>13</v>
      </c>
      <c r="FL174">
        <f>(FK174-5)/25*100</f>
        <v>32</v>
      </c>
      <c r="FM174">
        <f t="shared" si="6"/>
        <v>4</v>
      </c>
      <c r="FN174" s="7">
        <f t="shared" si="7"/>
        <v>49.75</v>
      </c>
      <c r="FO174" s="7">
        <f t="shared" si="8"/>
        <v>37.166666666666664</v>
      </c>
    </row>
    <row r="175" spans="1:171" ht="15" thickBot="1" x14ac:dyDescent="0.35">
      <c r="A175" t="s">
        <v>379</v>
      </c>
      <c r="B175" t="s">
        <v>380</v>
      </c>
      <c r="C175" t="s">
        <v>68</v>
      </c>
      <c r="D175" s="5">
        <v>20316</v>
      </c>
      <c r="E175" s="5">
        <v>44682</v>
      </c>
      <c r="F175" s="1">
        <f>DATEDIF(D174,E174,"Y")</f>
        <v>23</v>
      </c>
      <c r="G175">
        <v>1</v>
      </c>
      <c r="H175">
        <v>3</v>
      </c>
      <c r="I175" t="s">
        <v>381</v>
      </c>
      <c r="J175">
        <v>5</v>
      </c>
      <c r="K175">
        <v>2</v>
      </c>
      <c r="L175" t="s">
        <v>382</v>
      </c>
      <c r="M175" s="1">
        <v>2</v>
      </c>
      <c r="N175">
        <v>1</v>
      </c>
      <c r="O175">
        <v>1</v>
      </c>
      <c r="P175">
        <v>1</v>
      </c>
      <c r="Q175" s="16">
        <v>3</v>
      </c>
      <c r="R175">
        <v>2</v>
      </c>
      <c r="S175">
        <v>1</v>
      </c>
      <c r="T175">
        <v>2</v>
      </c>
      <c r="U175" t="s">
        <v>86</v>
      </c>
      <c r="V175">
        <v>7</v>
      </c>
      <c r="W175">
        <v>39</v>
      </c>
      <c r="X17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175">
        <v>4</v>
      </c>
      <c r="Z175">
        <v>59</v>
      </c>
      <c r="AA17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236</v>
      </c>
      <c r="AB175">
        <v>3</v>
      </c>
      <c r="AC175">
        <v>60</v>
      </c>
      <c r="AD17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175">
        <v>3</v>
      </c>
      <c r="AF175">
        <v>4</v>
      </c>
      <c r="AG175" s="1">
        <f>AVERAGE(_2022___Atividade_física__sintomas_de_ansiedade_e_depressão_e_qualidade_de_vida_e[[#This Row],[a.	Quantas horas no total você gasta sentado durante um dia de semana? ]:[b.	Quantas horas no total você gasta sentado durante um dia de fim de semana?]])</f>
        <v>3.5</v>
      </c>
      <c r="AH175" s="1">
        <f>_2022___Atividade_física__sintomas_de_ansiedade_e_depressão_e_qualidade_de_vida_e[[#This Row],[AFV por semana]]+_2022___Atividade_física__sintomas_de_ansiedade_e_depressão_e_qualidade_de_vida_e[[#This Row],[Média AFM na semana]]</f>
        <v>416</v>
      </c>
      <c r="AI175">
        <v>0</v>
      </c>
      <c r="AJ175">
        <v>0</v>
      </c>
      <c r="AK175">
        <v>0</v>
      </c>
      <c r="AL175">
        <v>1</v>
      </c>
      <c r="AM175">
        <v>0</v>
      </c>
      <c r="AN175">
        <v>0</v>
      </c>
      <c r="AO175">
        <v>0</v>
      </c>
      <c r="AP175">
        <v>0</v>
      </c>
      <c r="AQ175">
        <v>0</v>
      </c>
      <c r="AR175">
        <v>2</v>
      </c>
      <c r="AS175">
        <v>0</v>
      </c>
      <c r="AT175">
        <v>0</v>
      </c>
      <c r="AU175">
        <v>0</v>
      </c>
      <c r="AV175">
        <v>0</v>
      </c>
      <c r="AW175">
        <v>0</v>
      </c>
      <c r="AX175">
        <v>0</v>
      </c>
      <c r="AY175">
        <v>0</v>
      </c>
      <c r="AZ175">
        <v>1</v>
      </c>
      <c r="BA175">
        <v>0</v>
      </c>
      <c r="BB175">
        <v>0</v>
      </c>
      <c r="BC175">
        <v>1</v>
      </c>
      <c r="BD17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2</v>
      </c>
      <c r="BY175">
        <f>_2022___Atividade_física__sintomas_de_ansiedade_e_depressão_e_qualidade_de_vida_e[[#This Row],[_18]]</f>
        <v>0</v>
      </c>
      <c r="BZ175">
        <v>1</v>
      </c>
      <c r="CA175">
        <v>0</v>
      </c>
      <c r="CB175" s="1">
        <f>SUM(BE175:BV175,_2022___Atividade_física__sintomas_de_ansiedade_e_depressão_e_qualidade_de_vida_e[[#This Row],[18 considerar essa]:[_20]])</f>
        <v>1</v>
      </c>
      <c r="CC175">
        <v>2</v>
      </c>
      <c r="CD175">
        <v>2</v>
      </c>
      <c r="CE175">
        <v>3</v>
      </c>
      <c r="CF175">
        <v>3</v>
      </c>
      <c r="CG175">
        <v>3</v>
      </c>
      <c r="CH175">
        <v>3</v>
      </c>
      <c r="CI175">
        <v>3</v>
      </c>
      <c r="CJ175">
        <v>2</v>
      </c>
      <c r="CK175">
        <v>3</v>
      </c>
      <c r="CL175">
        <v>3</v>
      </c>
      <c r="CM175">
        <v>3</v>
      </c>
      <c r="CN175">
        <v>3</v>
      </c>
      <c r="CO175">
        <v>2</v>
      </c>
      <c r="CP175">
        <v>2</v>
      </c>
      <c r="CQ175">
        <v>2</v>
      </c>
      <c r="CR175">
        <v>2</v>
      </c>
      <c r="CS175">
        <v>2</v>
      </c>
      <c r="CT175">
        <v>2</v>
      </c>
      <c r="CU175">
        <v>2</v>
      </c>
      <c r="CV175">
        <v>1</v>
      </c>
      <c r="CW175">
        <v>1</v>
      </c>
      <c r="CX175">
        <v>1</v>
      </c>
      <c r="CY175">
        <v>2</v>
      </c>
      <c r="CZ175">
        <v>5</v>
      </c>
      <c r="DA175">
        <v>6</v>
      </c>
      <c r="DB175">
        <v>2</v>
      </c>
      <c r="DC175">
        <v>2</v>
      </c>
      <c r="DD175">
        <v>6</v>
      </c>
      <c r="DE175">
        <v>5</v>
      </c>
      <c r="DF175">
        <v>1</v>
      </c>
      <c r="DG175">
        <v>5</v>
      </c>
      <c r="DH175">
        <v>5</v>
      </c>
      <c r="DI175">
        <v>5</v>
      </c>
      <c r="DJ175">
        <v>1</v>
      </c>
      <c r="DK175">
        <v>5</v>
      </c>
      <c r="DL175">
        <v>2</v>
      </c>
      <c r="DM175">
        <f>IF(CC175=1,5,IF(CC175=2,4.4,IF(CC175=3,3.4,IF(CC175=4,2,IF(CC175=5,1,IF(CC175&gt;5,"Inválido",0))))))</f>
        <v>4.4000000000000004</v>
      </c>
      <c r="DN175">
        <f>IF(CD175&gt;5,"Inválido",CD175)</f>
        <v>2</v>
      </c>
      <c r="DO175" s="7">
        <f>IF(CE175&gt;3,"Inválido",CE175)</f>
        <v>3</v>
      </c>
      <c r="DP175" s="7">
        <f>IF(CF175&gt;3,"Inválido",CF175)</f>
        <v>3</v>
      </c>
      <c r="DQ175" s="6">
        <f>IF(CG175&gt;3,"Inválido",CG175)</f>
        <v>3</v>
      </c>
      <c r="DR175" s="6">
        <f>IF(CH175&gt;3,"Inválido",CH175)</f>
        <v>3</v>
      </c>
      <c r="DS175" s="6">
        <f>IF(CI175&gt;3,"Inválido",CI175)</f>
        <v>3</v>
      </c>
      <c r="DT175" s="6">
        <f>IF(CJ175&gt;3,"Inválido",CJ175)</f>
        <v>2</v>
      </c>
      <c r="DU175" s="6">
        <f>IF(CK175&gt;3,"Inválido",CK175)</f>
        <v>3</v>
      </c>
      <c r="DV175" s="6">
        <f>IF(CL175&gt;3,"Inválido",CL175)</f>
        <v>3</v>
      </c>
      <c r="DW175" s="6">
        <f>IF(CM175&gt;3,"Inválido",CM175)</f>
        <v>3</v>
      </c>
      <c r="DX175" s="6">
        <f>IF(CN175&gt;3,"Inválido",CN175)</f>
        <v>3</v>
      </c>
      <c r="DY175" s="8">
        <f>IF(CO175&gt;5, "INVALIDO",CO175)</f>
        <v>2</v>
      </c>
      <c r="DZ175" s="8">
        <f>IF(CP175&gt;5, "INVALIDO",CP175)</f>
        <v>2</v>
      </c>
      <c r="EA175" s="8">
        <f>IF(CQ175&gt;5, "INVALIDO",CQ175)</f>
        <v>2</v>
      </c>
      <c r="EB175" s="8">
        <f>IF(CR175&gt;5, "INVALIDO",CR175)</f>
        <v>2</v>
      </c>
      <c r="EC175" s="7">
        <f>IF(CR175&gt;5, "INVALIDO",CR175)</f>
        <v>2</v>
      </c>
      <c r="ED17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7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5">
        <f>IF(CC175=1,5,IF(CC175=2,4,IF(CC175=3,3,IF(CC175=4,2,IF(CC175=5,1,IF(CC175&gt;5,"Inválido",0))))))</f>
        <v>4</v>
      </c>
      <c r="EG175">
        <f>IF(CW175=1,6,IF(CW175=2,5.4,IF(CW175=3,4.2,IF(CW175=4,3.1,IF(CW175=5,2.2,IF(CW175=6,1,IF(CW175&gt;6,"Inválido",0)))))))</f>
        <v>6</v>
      </c>
      <c r="EH175">
        <f>IF(AND(CX175=1,CW175=1),6,IF(AND(CX175=1,CW175&lt;7),5,IF(AND(CX175&gt;1,CW175=1),"Inválido",IF(AND(CX175=2,CW175&lt;7),4,IF(AND(CX175=3,CW175&lt;7),3,IF(AND(CX175=4,CW175&lt;7),2,IF(AND(CX175=5,CW175&lt;7),1,0)))))))</f>
        <v>6</v>
      </c>
      <c r="EI175">
        <f>IF(CV175=1,6,IF(CV175=2,5,IF(CV175=3,3,IF(CV175=4,3,IF(CV175=5,2,IF(CV175=6,1,IF(CV175&gt;6,"iNVÁLIDO",0)))))))</f>
        <v>6</v>
      </c>
      <c r="EJ175" s="7">
        <f>IF(CZ175&gt;6,"Inválido",CZ175)</f>
        <v>5</v>
      </c>
      <c r="EK175" s="7">
        <f>IF(DA175&gt;6,"Inválido",DA175)</f>
        <v>6</v>
      </c>
      <c r="EL175">
        <f>IF(DB175=1,6,IF(DB175=2,5,IF(DB175=3,3,IF(DB175=4,3,IF(DB175=5,2,IF(DB175=6,1,IF(DB175&gt;6,"iNVÁLIDO",0)))))))</f>
        <v>5</v>
      </c>
      <c r="EM175">
        <f>IF(DC175=1,6,IF(DC175=2,5,IF(DC175=3,3,IF(DC175=4,3,IF(DC175=5,2,IF(DC175=6,1,IF(DC175&gt;6,"iNVÁLIDO",0)))))))</f>
        <v>5</v>
      </c>
      <c r="EN175" s="7">
        <f>IF(DD175&gt;6,"Inválido",DD175)</f>
        <v>6</v>
      </c>
      <c r="EO175">
        <f>IF(DE175&gt;6,"Inválido",DE175)</f>
        <v>5</v>
      </c>
      <c r="EP175">
        <f>IF(DF175=1,6,IF(DF175=2,5,IF(DF175=3,3,IF(DF175=4,3,IF(DF175=5,2,IF(DF175=6,1,IF(DF175&gt;6,"iNVÁLIDO",0)))))))</f>
        <v>6</v>
      </c>
      <c r="EQ175" s="7">
        <f>IF(DG175&gt;6,"Inválido",DG175)</f>
        <v>5</v>
      </c>
      <c r="ER175">
        <f>IF(DH175&gt;5,"Inválido",DH175)</f>
        <v>5</v>
      </c>
      <c r="ES175">
        <f>IF(DI175&gt;5,"Inválido",DI175)</f>
        <v>5</v>
      </c>
      <c r="ET175">
        <f>IF(DJ175=1,5,IF(DJ175=2,4,IF(DJ175=3,3,IF(DJ175=4,2,IF(DJ175=5,1,IF(DJ175&gt;5,"Inválido",0))))))</f>
        <v>5</v>
      </c>
      <c r="EU175">
        <f>IF(DK175&gt;5,"Inválido",DK175)</f>
        <v>5</v>
      </c>
      <c r="EV175">
        <f>IF(DL175=1,5,IF(DL175=2,4,IF(DL175=3,3,IF(DL175=4,2,IF(DL175=5,1,IF(DL175&gt;5,"Inválido",0))))))</f>
        <v>4</v>
      </c>
      <c r="EW175" s="7">
        <f>SUM(DO175,DP175,DQ175,DR175,DS175,DT175,DU175,DV175,DW175,DX175)</f>
        <v>29</v>
      </c>
      <c r="EX175" s="7">
        <f>(EW175-10)/20*100</f>
        <v>95</v>
      </c>
      <c r="EY175">
        <f>SUM(DY175,DZ175,EA175,EB175)</f>
        <v>8</v>
      </c>
      <c r="EZ175">
        <f>(_2022___Atividade_física__sintomas_de_ansiedade_e_depressão_e_qualidade_de_vida_e[[#This Row],[Aspecto físico]]-4)/4*100</f>
        <v>100</v>
      </c>
      <c r="FA175">
        <f>SUM(EG175,EH175)</f>
        <v>12</v>
      </c>
      <c r="FB175">
        <f>(FA175-2)/10*100</f>
        <v>100</v>
      </c>
      <c r="FC175">
        <f>SUM(DM175,ES175,ET175,EU175,EV175)</f>
        <v>23.4</v>
      </c>
      <c r="FD175" s="7">
        <f>(FC175-5)/20*100</f>
        <v>92</v>
      </c>
      <c r="FE175">
        <f>SUM(EI175,EM175,EO175,EQ175)</f>
        <v>21</v>
      </c>
      <c r="FF175" s="7">
        <f>(FE175-4)/20*100</f>
        <v>85</v>
      </c>
      <c r="FG175">
        <f>SUM(EF175,ER175)</f>
        <v>9</v>
      </c>
      <c r="FH175">
        <f>(FG175-2)/8*100</f>
        <v>87.5</v>
      </c>
      <c r="FI175">
        <f>SUM(EC175,ED175,EE175)</f>
        <v>6</v>
      </c>
      <c r="FJ175" s="7">
        <f>(FI175-3)/3*100</f>
        <v>100</v>
      </c>
      <c r="FK175">
        <f>SUM(EJ175,EK175,EL175,EN175,EP175)</f>
        <v>28</v>
      </c>
      <c r="FL175">
        <f>(FK175-5)/25*100</f>
        <v>92</v>
      </c>
      <c r="FM175">
        <f t="shared" si="6"/>
        <v>2</v>
      </c>
      <c r="FN175" s="7">
        <f t="shared" si="7"/>
        <v>96.75</v>
      </c>
      <c r="FO175" s="7">
        <f t="shared" si="8"/>
        <v>91.125</v>
      </c>
    </row>
    <row r="176" spans="1:171" ht="15" thickBot="1" x14ac:dyDescent="0.35">
      <c r="A176" t="s">
        <v>383</v>
      </c>
      <c r="B176" t="s">
        <v>384</v>
      </c>
      <c r="C176" t="s">
        <v>68</v>
      </c>
      <c r="D176" s="5">
        <v>33632</v>
      </c>
      <c r="E176" s="5">
        <v>44682</v>
      </c>
      <c r="F176" s="1">
        <f>DATEDIF(D175,E175,"Y")</f>
        <v>66</v>
      </c>
      <c r="G176">
        <v>2</v>
      </c>
      <c r="H176">
        <v>2</v>
      </c>
      <c r="I176" t="s">
        <v>186</v>
      </c>
      <c r="J176">
        <v>3</v>
      </c>
      <c r="K176">
        <v>2</v>
      </c>
      <c r="L176" t="s">
        <v>385</v>
      </c>
      <c r="M176" s="1">
        <v>2</v>
      </c>
      <c r="N176">
        <v>1</v>
      </c>
      <c r="O176">
        <v>1</v>
      </c>
      <c r="P176">
        <v>1</v>
      </c>
      <c r="Q176" s="16">
        <v>1</v>
      </c>
      <c r="R176">
        <v>2</v>
      </c>
      <c r="S176">
        <v>2</v>
      </c>
      <c r="T176">
        <v>1</v>
      </c>
      <c r="U176" t="s">
        <v>71</v>
      </c>
      <c r="V176">
        <v>3</v>
      </c>
      <c r="W176">
        <v>60</v>
      </c>
      <c r="X17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176">
        <v>0</v>
      </c>
      <c r="Z176">
        <v>0</v>
      </c>
      <c r="AA17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76">
        <v>0</v>
      </c>
      <c r="AC176">
        <v>0</v>
      </c>
      <c r="AD17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6">
        <v>20</v>
      </c>
      <c r="AF176">
        <v>20</v>
      </c>
      <c r="AG176" s="1">
        <f>AVERAGE(_2022___Atividade_física__sintomas_de_ansiedade_e_depressão_e_qualidade_de_vida_e[[#This Row],[a.	Quantas horas no total você gasta sentado durante um dia de semana? ]:[b.	Quantas horas no total você gasta sentado durante um dia de fim de semana?]])</f>
        <v>20</v>
      </c>
      <c r="AH176" s="1">
        <f>_2022___Atividade_física__sintomas_de_ansiedade_e_depressão_e_qualidade_de_vida_e[[#This Row],[AFV por semana]]+_2022___Atividade_física__sintomas_de_ansiedade_e_depressão_e_qualidade_de_vida_e[[#This Row],[Média AFM na semana]]</f>
        <v>0</v>
      </c>
      <c r="AI176">
        <v>2</v>
      </c>
      <c r="AJ176">
        <v>2</v>
      </c>
      <c r="AK176">
        <v>2</v>
      </c>
      <c r="AL176">
        <v>2</v>
      </c>
      <c r="AM176">
        <v>3</v>
      </c>
      <c r="AN176">
        <v>2</v>
      </c>
      <c r="AO176">
        <v>2</v>
      </c>
      <c r="AP176">
        <v>1</v>
      </c>
      <c r="AQ176">
        <v>1</v>
      </c>
      <c r="AR176">
        <v>3</v>
      </c>
      <c r="AS176">
        <v>1</v>
      </c>
      <c r="AT176">
        <v>2</v>
      </c>
      <c r="AU176">
        <v>2</v>
      </c>
      <c r="AV176">
        <v>1</v>
      </c>
      <c r="AW176">
        <v>1</v>
      </c>
      <c r="AX176">
        <v>3</v>
      </c>
      <c r="AY176">
        <v>3</v>
      </c>
      <c r="AZ176">
        <v>3</v>
      </c>
      <c r="BA176">
        <v>1</v>
      </c>
      <c r="BB176">
        <v>1</v>
      </c>
      <c r="BC176">
        <v>0</v>
      </c>
      <c r="BD17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38</v>
      </c>
      <c r="BE176">
        <v>2</v>
      </c>
      <c r="BF176">
        <v>1</v>
      </c>
      <c r="BG176">
        <v>2</v>
      </c>
      <c r="BH176">
        <v>2</v>
      </c>
      <c r="BI176">
        <v>2</v>
      </c>
      <c r="BJ176">
        <v>2</v>
      </c>
      <c r="BK176">
        <v>1</v>
      </c>
      <c r="BL176">
        <v>2</v>
      </c>
      <c r="BM176">
        <v>1</v>
      </c>
      <c r="BN176">
        <v>1</v>
      </c>
      <c r="BO176">
        <v>2</v>
      </c>
      <c r="BP176">
        <v>1</v>
      </c>
      <c r="BQ176">
        <v>1</v>
      </c>
      <c r="BR176">
        <v>1</v>
      </c>
      <c r="BS176">
        <v>1</v>
      </c>
      <c r="BT176">
        <v>2</v>
      </c>
      <c r="BU176">
        <v>2</v>
      </c>
      <c r="BV176">
        <v>1</v>
      </c>
      <c r="BW176">
        <v>1</v>
      </c>
      <c r="BX176">
        <v>2</v>
      </c>
      <c r="BY176">
        <f>_2022___Atividade_física__sintomas_de_ansiedade_e_depressão_e_qualidade_de_vida_e[[#This Row],[_18]]</f>
        <v>1</v>
      </c>
      <c r="BZ176">
        <v>1</v>
      </c>
      <c r="CA176">
        <v>2</v>
      </c>
      <c r="CB176" s="1">
        <f>SUM(BE176:BV176,_2022___Atividade_física__sintomas_de_ansiedade_e_depressão_e_qualidade_de_vida_e[[#This Row],[18 considerar essa]:[_20]])</f>
        <v>31</v>
      </c>
      <c r="CC176">
        <v>3</v>
      </c>
      <c r="CD176">
        <v>3</v>
      </c>
      <c r="CE176">
        <v>2</v>
      </c>
      <c r="CF176">
        <v>3</v>
      </c>
      <c r="CG176">
        <v>2</v>
      </c>
      <c r="CH176">
        <v>1</v>
      </c>
      <c r="CI176">
        <v>1</v>
      </c>
      <c r="CJ176">
        <v>2</v>
      </c>
      <c r="CK176">
        <v>2</v>
      </c>
      <c r="CL176">
        <v>1</v>
      </c>
      <c r="CM176">
        <v>2</v>
      </c>
      <c r="CN176">
        <v>3</v>
      </c>
      <c r="CO176">
        <v>1</v>
      </c>
      <c r="CP176">
        <v>1</v>
      </c>
      <c r="CQ176">
        <v>1</v>
      </c>
      <c r="CR176">
        <v>1</v>
      </c>
      <c r="CS176">
        <v>1</v>
      </c>
      <c r="CT176">
        <v>1</v>
      </c>
      <c r="CU176">
        <v>1</v>
      </c>
      <c r="CV176">
        <v>3</v>
      </c>
      <c r="CW176">
        <v>3</v>
      </c>
      <c r="CX176">
        <v>3</v>
      </c>
      <c r="CY176">
        <v>6</v>
      </c>
      <c r="CZ176">
        <v>1</v>
      </c>
      <c r="DA176">
        <v>2</v>
      </c>
      <c r="DB176">
        <v>6</v>
      </c>
      <c r="DC176">
        <v>6</v>
      </c>
      <c r="DD176">
        <v>2</v>
      </c>
      <c r="DE176">
        <v>2</v>
      </c>
      <c r="DF176">
        <v>6</v>
      </c>
      <c r="DG176">
        <v>2</v>
      </c>
      <c r="DH176">
        <v>3</v>
      </c>
      <c r="DI176">
        <v>1</v>
      </c>
      <c r="DJ176">
        <v>4</v>
      </c>
      <c r="DK176">
        <v>2</v>
      </c>
      <c r="DL176">
        <v>4</v>
      </c>
      <c r="DM176">
        <f>IF(CC176=1,5,IF(CC176=2,4.4,IF(CC176=3,3.4,IF(CC176=4,2,IF(CC176=5,1,IF(CC176&gt;5,"Inválido",0))))))</f>
        <v>3.4</v>
      </c>
      <c r="DN176">
        <f>IF(CD176&gt;5,"Inválido",CD176)</f>
        <v>3</v>
      </c>
      <c r="DO176" s="7">
        <f>IF(CE176&gt;3,"Inválido",CE176)</f>
        <v>2</v>
      </c>
      <c r="DP176" s="7">
        <f>IF(CF176&gt;3,"Inválido",CF176)</f>
        <v>3</v>
      </c>
      <c r="DQ176" s="6">
        <f>IF(CG176&gt;3,"Inválido",CG176)</f>
        <v>2</v>
      </c>
      <c r="DR176" s="6">
        <f>IF(CH176&gt;3,"Inválido",CH176)</f>
        <v>1</v>
      </c>
      <c r="DS176" s="6">
        <f>IF(CI176&gt;3,"Inválido",CI176)</f>
        <v>1</v>
      </c>
      <c r="DT176" s="6">
        <f>IF(CJ176&gt;3,"Inválido",CJ176)</f>
        <v>2</v>
      </c>
      <c r="DU176" s="6">
        <f>IF(CK176&gt;3,"Inválido",CK176)</f>
        <v>2</v>
      </c>
      <c r="DV176" s="6">
        <f>IF(CL176&gt;3,"Inválido",CL176)</f>
        <v>1</v>
      </c>
      <c r="DW176" s="6">
        <f>IF(CM176&gt;3,"Inválido",CM176)</f>
        <v>2</v>
      </c>
      <c r="DX176" s="6">
        <f>IF(CN176&gt;3,"Inválido",CN176)</f>
        <v>3</v>
      </c>
      <c r="DY176" s="8">
        <f>IF(CO176&gt;5, "INVALIDO",CO176)</f>
        <v>1</v>
      </c>
      <c r="DZ176" s="8">
        <f>IF(CP176&gt;5, "INVALIDO",CP176)</f>
        <v>1</v>
      </c>
      <c r="EA176" s="8">
        <f>IF(CQ176&gt;5, "INVALIDO",CQ176)</f>
        <v>1</v>
      </c>
      <c r="EB176" s="8">
        <f>IF(CR176&gt;5, "INVALIDO",CR176)</f>
        <v>1</v>
      </c>
      <c r="EC176" s="7">
        <f>IF(CR176&gt;5, "INVALIDO",CR176)</f>
        <v>1</v>
      </c>
      <c r="ED17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76">
        <f>IF(CC176=1,5,IF(CC176=2,4,IF(CC176=3,3,IF(CC176=4,2,IF(CC176=5,1,IF(CC176&gt;5,"Inválido",0))))))</f>
        <v>3</v>
      </c>
      <c r="EG176">
        <f>IF(CW176=1,6,IF(CW176=2,5.4,IF(CW176=3,4.2,IF(CW176=4,3.1,IF(CW176=5,2.2,IF(CW176=6,1,IF(CW176&gt;6,"Inválido",0)))))))</f>
        <v>4.2</v>
      </c>
      <c r="EH176">
        <f>IF(AND(CX176=1,CW176=1),6,IF(AND(CX176=1,CW176&lt;7),5,IF(AND(CX176&gt;1,CW176=1),"Inválido",IF(AND(CX176=2,CW176&lt;7),4,IF(AND(CX176=3,CW176&lt;7),3,IF(AND(CX176=4,CW176&lt;7),2,IF(AND(CX176=5,CW176&lt;7),1,0)))))))</f>
        <v>3</v>
      </c>
      <c r="EI176">
        <f>IF(CV176=1,6,IF(CV176=2,5,IF(CV176=3,3,IF(CV176=4,3,IF(CV176=5,2,IF(CV176=6,1,IF(CV176&gt;6,"iNVÁLIDO",0)))))))</f>
        <v>3</v>
      </c>
      <c r="EJ176" s="7">
        <f>IF(CZ176&gt;6,"Inválido",CZ176)</f>
        <v>1</v>
      </c>
      <c r="EK176" s="7">
        <f>IF(DA176&gt;6,"Inválido",DA176)</f>
        <v>2</v>
      </c>
      <c r="EL176">
        <f>IF(DB176=1,6,IF(DB176=2,5,IF(DB176=3,3,IF(DB176=4,3,IF(DB176=5,2,IF(DB176=6,1,IF(DB176&gt;6,"iNVÁLIDO",0)))))))</f>
        <v>1</v>
      </c>
      <c r="EM176">
        <f>IF(DC176=1,6,IF(DC176=2,5,IF(DC176=3,3,IF(DC176=4,3,IF(DC176=5,2,IF(DC176=6,1,IF(DC176&gt;6,"iNVÁLIDO",0)))))))</f>
        <v>1</v>
      </c>
      <c r="EN176" s="7">
        <f>IF(DD176&gt;6,"Inválido",DD176)</f>
        <v>2</v>
      </c>
      <c r="EO176">
        <f>IF(DE176&gt;6,"Inválido",DE176)</f>
        <v>2</v>
      </c>
      <c r="EP176">
        <f>IF(DF176=1,6,IF(DF176=2,5,IF(DF176=3,3,IF(DF176=4,3,IF(DF176=5,2,IF(DF176=6,1,IF(DF176&gt;6,"iNVÁLIDO",0)))))))</f>
        <v>1</v>
      </c>
      <c r="EQ176" s="7">
        <f>IF(DG176&gt;6,"Inválido",DG176)</f>
        <v>2</v>
      </c>
      <c r="ER176">
        <f>IF(DH176&gt;5,"Inválido",DH176)</f>
        <v>3</v>
      </c>
      <c r="ES176">
        <f>IF(DI176&gt;5,"Inválido",DI176)</f>
        <v>1</v>
      </c>
      <c r="ET176">
        <f>IF(DJ176=1,5,IF(DJ176=2,4,IF(DJ176=3,3,IF(DJ176=4,2,IF(DJ176=5,1,IF(DJ176&gt;5,"Inválido",0))))))</f>
        <v>2</v>
      </c>
      <c r="EU176">
        <f>IF(DK176&gt;5,"Inválido",DK176)</f>
        <v>2</v>
      </c>
      <c r="EV176">
        <f>IF(DL176=1,5,IF(DL176=2,4,IF(DL176=3,3,IF(DL176=4,2,IF(DL176=5,1,IF(DL176&gt;5,"Inválido",0))))))</f>
        <v>2</v>
      </c>
      <c r="EW176" s="7">
        <f>SUM(DO176,DP176,DQ176,DR176,DS176,DT176,DU176,DV176,DW176,DX176)</f>
        <v>19</v>
      </c>
      <c r="EX176" s="7">
        <f>(EW176-10)/20*100</f>
        <v>45</v>
      </c>
      <c r="EY176">
        <f>SUM(DY176,DZ176,EA176,EB176)</f>
        <v>4</v>
      </c>
      <c r="EZ176">
        <f>(_2022___Atividade_física__sintomas_de_ansiedade_e_depressão_e_qualidade_de_vida_e[[#This Row],[Aspecto físico]]-4)/4*100</f>
        <v>0</v>
      </c>
      <c r="FA176">
        <f>SUM(EG176,EH176)</f>
        <v>7.2</v>
      </c>
      <c r="FB176">
        <f>(FA176-2)/10*100</f>
        <v>52</v>
      </c>
      <c r="FC176">
        <f>SUM(DM176,ES176,ET176,EU176,EV176)</f>
        <v>10.4</v>
      </c>
      <c r="FD176" s="7">
        <f>(FC176-5)/20*100</f>
        <v>27</v>
      </c>
      <c r="FE176">
        <f>SUM(EI176,EM176,EO176,EQ176)</f>
        <v>8</v>
      </c>
      <c r="FF176" s="7">
        <f>(FE176-4)/20*100</f>
        <v>20</v>
      </c>
      <c r="FG176">
        <f>SUM(EF176,ER176)</f>
        <v>6</v>
      </c>
      <c r="FH176">
        <f>(FG176-2)/8*100</f>
        <v>50</v>
      </c>
      <c r="FI176">
        <f>SUM(EC176,ED176,EE176)</f>
        <v>3</v>
      </c>
      <c r="FJ176" s="7">
        <f>(FI176-3)/3*100</f>
        <v>0</v>
      </c>
      <c r="FK176">
        <f>SUM(EJ176,EK176,EL176,EN176,EP176)</f>
        <v>7</v>
      </c>
      <c r="FL176">
        <f>(FK176-5)/25*100</f>
        <v>8</v>
      </c>
      <c r="FM176">
        <f t="shared" si="6"/>
        <v>3</v>
      </c>
      <c r="FN176" s="7">
        <f t="shared" si="7"/>
        <v>31</v>
      </c>
      <c r="FO176" s="7">
        <f t="shared" si="8"/>
        <v>19.5</v>
      </c>
    </row>
    <row r="177" spans="1:171" ht="15" thickBot="1" x14ac:dyDescent="0.35">
      <c r="A177" t="s">
        <v>386</v>
      </c>
      <c r="B177" t="s">
        <v>387</v>
      </c>
      <c r="C177" t="s">
        <v>68</v>
      </c>
      <c r="D177" s="5">
        <v>30642</v>
      </c>
      <c r="E177" s="5">
        <v>44682</v>
      </c>
      <c r="F177" s="1">
        <f>DATEDIF(D176,E176,"Y")</f>
        <v>30</v>
      </c>
      <c r="G177">
        <v>2</v>
      </c>
      <c r="H177">
        <v>2</v>
      </c>
      <c r="I177" t="s">
        <v>99</v>
      </c>
      <c r="J177">
        <v>1</v>
      </c>
      <c r="K177">
        <v>2</v>
      </c>
      <c r="L177" t="s">
        <v>100</v>
      </c>
      <c r="M177" s="1">
        <v>1</v>
      </c>
      <c r="N177">
        <v>1</v>
      </c>
      <c r="O177">
        <v>3</v>
      </c>
      <c r="P177">
        <v>1</v>
      </c>
      <c r="Q177" s="16">
        <v>2</v>
      </c>
      <c r="R177">
        <v>1</v>
      </c>
      <c r="S177">
        <v>2</v>
      </c>
      <c r="T177">
        <v>1</v>
      </c>
      <c r="U177" t="s">
        <v>115</v>
      </c>
      <c r="V177">
        <v>2</v>
      </c>
      <c r="W177">
        <v>15</v>
      </c>
      <c r="X17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77">
        <v>2</v>
      </c>
      <c r="Z177">
        <v>29</v>
      </c>
      <c r="AA17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58</v>
      </c>
      <c r="AB177">
        <v>2</v>
      </c>
      <c r="AC177">
        <v>29</v>
      </c>
      <c r="AD17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58</v>
      </c>
      <c r="AE177">
        <v>6</v>
      </c>
      <c r="AF177">
        <v>6</v>
      </c>
      <c r="AG177" s="1">
        <f>AVERAGE(_2022___Atividade_física__sintomas_de_ansiedade_e_depressão_e_qualidade_de_vida_e[[#This Row],[a.	Quantas horas no total você gasta sentado durante um dia de semana? ]:[b.	Quantas horas no total você gasta sentado durante um dia de fim de semana?]])</f>
        <v>6</v>
      </c>
      <c r="AH177" s="1">
        <f>_2022___Atividade_física__sintomas_de_ansiedade_e_depressão_e_qualidade_de_vida_e[[#This Row],[AFV por semana]]+_2022___Atividade_física__sintomas_de_ansiedade_e_depressão_e_qualidade_de_vida_e[[#This Row],[Média AFM na semana]]</f>
        <v>116</v>
      </c>
      <c r="AI177">
        <v>0</v>
      </c>
      <c r="AJ177">
        <v>1</v>
      </c>
      <c r="AK177">
        <v>0</v>
      </c>
      <c r="AL177">
        <v>0</v>
      </c>
      <c r="AM177">
        <v>1</v>
      </c>
      <c r="AN177">
        <v>1</v>
      </c>
      <c r="AO177">
        <v>1</v>
      </c>
      <c r="AP177">
        <v>0</v>
      </c>
      <c r="AQ177">
        <v>0</v>
      </c>
      <c r="AR177">
        <v>1</v>
      </c>
      <c r="AS177">
        <v>0</v>
      </c>
      <c r="AT177">
        <v>0</v>
      </c>
      <c r="AU177">
        <v>0</v>
      </c>
      <c r="AV177">
        <v>0</v>
      </c>
      <c r="AW177">
        <v>0</v>
      </c>
      <c r="AX177">
        <v>1</v>
      </c>
      <c r="AY177">
        <v>0</v>
      </c>
      <c r="AZ177">
        <v>0</v>
      </c>
      <c r="BA177">
        <v>0</v>
      </c>
      <c r="BB177">
        <v>0</v>
      </c>
      <c r="BC177">
        <v>0</v>
      </c>
      <c r="BD17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177">
        <v>0</v>
      </c>
      <c r="BF177">
        <v>0</v>
      </c>
      <c r="BG177">
        <v>0</v>
      </c>
      <c r="BH177">
        <v>0</v>
      </c>
      <c r="BI177">
        <v>0</v>
      </c>
      <c r="BJ177">
        <v>0</v>
      </c>
      <c r="BK177">
        <v>0</v>
      </c>
      <c r="BL177">
        <v>0</v>
      </c>
      <c r="BM177">
        <v>0</v>
      </c>
      <c r="BN177">
        <v>0</v>
      </c>
      <c r="BO177">
        <v>1</v>
      </c>
      <c r="BP177">
        <v>0</v>
      </c>
      <c r="BQ177">
        <v>0</v>
      </c>
      <c r="BR177">
        <v>0</v>
      </c>
      <c r="BS177">
        <v>0</v>
      </c>
      <c r="BT177">
        <v>0</v>
      </c>
      <c r="BU177">
        <v>0</v>
      </c>
      <c r="BV177">
        <v>0</v>
      </c>
      <c r="BW177">
        <v>0</v>
      </c>
      <c r="BX177">
        <v>1</v>
      </c>
      <c r="BY177">
        <v>0</v>
      </c>
      <c r="BZ177">
        <v>0</v>
      </c>
      <c r="CA177">
        <v>1</v>
      </c>
      <c r="CB177" s="1">
        <f>SUM(BE177:BV177,_2022___Atividade_física__sintomas_de_ansiedade_e_depressão_e_qualidade_de_vida_e[[#This Row],[18 considerar essa]:[_20]])</f>
        <v>2</v>
      </c>
      <c r="CC177">
        <v>3</v>
      </c>
      <c r="CD177">
        <v>3</v>
      </c>
      <c r="CE177">
        <v>2</v>
      </c>
      <c r="CF177">
        <v>3</v>
      </c>
      <c r="CG177">
        <v>3</v>
      </c>
      <c r="CH177">
        <v>2</v>
      </c>
      <c r="CI177">
        <v>3</v>
      </c>
      <c r="CJ177">
        <v>2</v>
      </c>
      <c r="CK177">
        <v>3</v>
      </c>
      <c r="CL177">
        <v>2</v>
      </c>
      <c r="CM177">
        <v>2</v>
      </c>
      <c r="CN177">
        <v>3</v>
      </c>
      <c r="CO177">
        <v>2</v>
      </c>
      <c r="CP177">
        <v>2</v>
      </c>
      <c r="CQ177">
        <v>1</v>
      </c>
      <c r="CR177">
        <v>2</v>
      </c>
      <c r="CS177">
        <v>2</v>
      </c>
      <c r="CT177">
        <v>2</v>
      </c>
      <c r="CU177">
        <v>2</v>
      </c>
      <c r="CV177">
        <v>1</v>
      </c>
      <c r="CW177">
        <v>2</v>
      </c>
      <c r="CX177">
        <v>1</v>
      </c>
      <c r="CY177">
        <v>4</v>
      </c>
      <c r="CZ177">
        <v>4</v>
      </c>
      <c r="DA177">
        <v>5</v>
      </c>
      <c r="DB177">
        <v>4</v>
      </c>
      <c r="DC177">
        <v>4</v>
      </c>
      <c r="DD177">
        <v>4</v>
      </c>
      <c r="DE177">
        <v>4</v>
      </c>
      <c r="DF177">
        <v>4</v>
      </c>
      <c r="DG177">
        <v>4</v>
      </c>
      <c r="DH177">
        <v>5</v>
      </c>
      <c r="DI177">
        <v>5</v>
      </c>
      <c r="DJ177">
        <v>2</v>
      </c>
      <c r="DK177">
        <v>5</v>
      </c>
      <c r="DL177">
        <v>2</v>
      </c>
      <c r="DM177">
        <f>IF(CC177=1,5,IF(CC177=2,4.4,IF(CC177=3,3.4,IF(CC177=4,2,IF(CC177=5,1,IF(CC177&gt;5,"Inválido",0))))))</f>
        <v>3.4</v>
      </c>
      <c r="DN177">
        <f>IF(CD177&gt;5,"Inválido",CD177)</f>
        <v>3</v>
      </c>
      <c r="DO177" s="7">
        <f>IF(CE177&gt;3,"Inválido",CE177)</f>
        <v>2</v>
      </c>
      <c r="DP177" s="7">
        <f>IF(CF177&gt;3,"Inválido",CF177)</f>
        <v>3</v>
      </c>
      <c r="DQ177" s="6">
        <f>IF(CG177&gt;3,"Inválido",CG177)</f>
        <v>3</v>
      </c>
      <c r="DR177" s="6">
        <f>IF(CH177&gt;3,"Inválido",CH177)</f>
        <v>2</v>
      </c>
      <c r="DS177" s="6">
        <f>IF(CI177&gt;3,"Inválido",CI177)</f>
        <v>3</v>
      </c>
      <c r="DT177" s="6">
        <f>IF(CJ177&gt;3,"Inválido",CJ177)</f>
        <v>2</v>
      </c>
      <c r="DU177" s="6">
        <f>IF(CK177&gt;3,"Inválido",CK177)</f>
        <v>3</v>
      </c>
      <c r="DV177" s="6">
        <f>IF(CL177&gt;3,"Inválido",CL177)</f>
        <v>2</v>
      </c>
      <c r="DW177" s="6">
        <f>IF(CM177&gt;3,"Inválido",CM177)</f>
        <v>2</v>
      </c>
      <c r="DX177" s="6">
        <f>IF(CN177&gt;3,"Inválido",CN177)</f>
        <v>3</v>
      </c>
      <c r="DY177" s="8">
        <f>IF(CO177&gt;5, "INVALIDO",CO177)</f>
        <v>2</v>
      </c>
      <c r="DZ177" s="8">
        <f>IF(CP177&gt;5, "INVALIDO",CP177)</f>
        <v>2</v>
      </c>
      <c r="EA177" s="8">
        <f>IF(CQ177&gt;5, "INVALIDO",CQ177)</f>
        <v>1</v>
      </c>
      <c r="EB177" s="8">
        <f>IF(CR177&gt;5, "INVALIDO",CR177)</f>
        <v>2</v>
      </c>
      <c r="EC177" s="7">
        <f>IF(CR177&gt;5, "INVALIDO",CR177)</f>
        <v>2</v>
      </c>
      <c r="ED17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7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7">
        <f>IF(CC177=1,5,IF(CC177=2,4,IF(CC177=3,3,IF(CC177=4,2,IF(CC177=5,1,IF(CC177&gt;5,"Inválido",0))))))</f>
        <v>3</v>
      </c>
      <c r="EG177">
        <f>IF(CW177=1,6,IF(CW177=2,5.4,IF(CW177=3,4.2,IF(CW177=4,3.1,IF(CW177=5,2.2,IF(CW177=6,1,IF(CW177&gt;6,"Inválido",0)))))))</f>
        <v>5.4</v>
      </c>
      <c r="EH177">
        <f>IF(AND(CX177=1,CW177=1),6,IF(AND(CX177=1,CW177&lt;7),5,IF(AND(CX177&gt;1,CW177=1),"Inválido",IF(AND(CX177=2,CW177&lt;7),4,IF(AND(CX177=3,CW177&lt;7),3,IF(AND(CX177=4,CW177&lt;7),2,IF(AND(CX177=5,CW177&lt;7),1,0)))))))</f>
        <v>5</v>
      </c>
      <c r="EI177">
        <f>IF(CV177=1,6,IF(CV177=2,5,IF(CV177=3,3,IF(CV177=4,3,IF(CV177=5,2,IF(CV177=6,1,IF(CV177&gt;6,"iNVÁLIDO",0)))))))</f>
        <v>6</v>
      </c>
      <c r="EJ177" s="7">
        <f>IF(CZ177&gt;6,"Inválido",CZ177)</f>
        <v>4</v>
      </c>
      <c r="EK177" s="7">
        <f>IF(DA177&gt;6,"Inválido",DA177)</f>
        <v>5</v>
      </c>
      <c r="EL177">
        <f>IF(DB177=1,6,IF(DB177=2,5,IF(DB177=3,3,IF(DB177=4,3,IF(DB177=5,2,IF(DB177=6,1,IF(DB177&gt;6,"iNVÁLIDO",0)))))))</f>
        <v>3</v>
      </c>
      <c r="EM177">
        <f>IF(DC177=1,6,IF(DC177=2,5,IF(DC177=3,3,IF(DC177=4,3,IF(DC177=5,2,IF(DC177=6,1,IF(DC177&gt;6,"iNVÁLIDO",0)))))))</f>
        <v>3</v>
      </c>
      <c r="EN177" s="7">
        <f>IF(DD177&gt;6,"Inválido",DD177)</f>
        <v>4</v>
      </c>
      <c r="EO177">
        <f>IF(DE177&gt;6,"Inválido",DE177)</f>
        <v>4</v>
      </c>
      <c r="EP177">
        <f>IF(DF177=1,6,IF(DF177=2,5,IF(DF177=3,3,IF(DF177=4,3,IF(DF177=5,2,IF(DF177=6,1,IF(DF177&gt;6,"iNVÁLIDO",0)))))))</f>
        <v>3</v>
      </c>
      <c r="EQ177" s="7">
        <f>IF(DG177&gt;6,"Inválido",DG177)</f>
        <v>4</v>
      </c>
      <c r="ER177">
        <f>IF(DH177&gt;5,"Inválido",DH177)</f>
        <v>5</v>
      </c>
      <c r="ES177">
        <f>IF(DI177&gt;5,"Inválido",DI177)</f>
        <v>5</v>
      </c>
      <c r="ET177">
        <f>IF(DJ177=1,5,IF(DJ177=2,4,IF(DJ177=3,3,IF(DJ177=4,2,IF(DJ177=5,1,IF(DJ177&gt;5,"Inválido",0))))))</f>
        <v>4</v>
      </c>
      <c r="EU177">
        <f>IF(DK177&gt;5,"Inválido",DK177)</f>
        <v>5</v>
      </c>
      <c r="EV177">
        <f>IF(DL177=1,5,IF(DL177=2,4,IF(DL177=3,3,IF(DL177=4,2,IF(DL177=5,1,IF(DL177&gt;5,"Inválido",0))))))</f>
        <v>4</v>
      </c>
      <c r="EW177" s="7">
        <f>SUM(DO177,DP177,DQ177,DR177,DS177,DT177,DU177,DV177,DW177,DX177)</f>
        <v>25</v>
      </c>
      <c r="EX177" s="7">
        <f>(EW177-10)/20*100</f>
        <v>75</v>
      </c>
      <c r="EY177">
        <f>SUM(DY177,DZ177,EA177,EB177)</f>
        <v>7</v>
      </c>
      <c r="EZ177">
        <f>(_2022___Atividade_física__sintomas_de_ansiedade_e_depressão_e_qualidade_de_vida_e[[#This Row],[Aspecto físico]]-4)/4*100</f>
        <v>75</v>
      </c>
      <c r="FA177">
        <f>SUM(EG177,EH177)</f>
        <v>10.4</v>
      </c>
      <c r="FB177">
        <f>(FA177-2)/10*100</f>
        <v>84.000000000000014</v>
      </c>
      <c r="FC177">
        <f>SUM(DM177,ES177,ET177,EU177,EV177)</f>
        <v>21.4</v>
      </c>
      <c r="FD177" s="7">
        <f>(FC177-5)/20*100</f>
        <v>82</v>
      </c>
      <c r="FE177">
        <f>SUM(EI177,EM177,EO177,EQ177)</f>
        <v>17</v>
      </c>
      <c r="FF177" s="7">
        <f>(FE177-4)/20*100</f>
        <v>65</v>
      </c>
      <c r="FG177">
        <f>SUM(EF177,ER177)</f>
        <v>8</v>
      </c>
      <c r="FH177">
        <f>(FG177-2)/8*100</f>
        <v>75</v>
      </c>
      <c r="FI177">
        <f>SUM(EC177,ED177,EE177)</f>
        <v>6</v>
      </c>
      <c r="FJ177" s="7">
        <f>(FI177-3)/3*100</f>
        <v>100</v>
      </c>
      <c r="FK177">
        <f>SUM(EJ177,EK177,EL177,EN177,EP177)</f>
        <v>19</v>
      </c>
      <c r="FL177">
        <f>(FK177-5)/25*100</f>
        <v>56.000000000000007</v>
      </c>
      <c r="FM177">
        <f t="shared" si="6"/>
        <v>3</v>
      </c>
      <c r="FN177" s="7">
        <f t="shared" si="7"/>
        <v>79</v>
      </c>
      <c r="FO177" s="7">
        <f t="shared" si="8"/>
        <v>74</v>
      </c>
    </row>
    <row r="178" spans="1:171" ht="15" thickBot="1" x14ac:dyDescent="0.35">
      <c r="A178" t="s">
        <v>393</v>
      </c>
      <c r="B178" t="s">
        <v>394</v>
      </c>
      <c r="C178" t="s">
        <v>68</v>
      </c>
      <c r="D178" s="5">
        <v>33708</v>
      </c>
      <c r="E178" s="5">
        <v>44682</v>
      </c>
      <c r="F178" s="1">
        <f>DATEDIF(D177,E177,"Y")</f>
        <v>38</v>
      </c>
      <c r="G178">
        <v>2</v>
      </c>
      <c r="H178">
        <v>2</v>
      </c>
      <c r="I178" t="s">
        <v>74</v>
      </c>
      <c r="J178">
        <v>5</v>
      </c>
      <c r="K178">
        <v>2</v>
      </c>
      <c r="L178" t="s">
        <v>395</v>
      </c>
      <c r="M178" s="1">
        <v>2</v>
      </c>
      <c r="N178">
        <v>2</v>
      </c>
      <c r="O178">
        <v>3</v>
      </c>
      <c r="P178">
        <v>1</v>
      </c>
      <c r="Q178" s="16">
        <v>2</v>
      </c>
      <c r="R178">
        <v>1</v>
      </c>
      <c r="S178">
        <v>2</v>
      </c>
      <c r="T178">
        <v>1</v>
      </c>
      <c r="U178" t="s">
        <v>115</v>
      </c>
      <c r="V178">
        <v>7</v>
      </c>
      <c r="W178">
        <v>60</v>
      </c>
      <c r="X17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78">
        <v>0</v>
      </c>
      <c r="Z178">
        <v>0</v>
      </c>
      <c r="AA17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78">
        <v>0</v>
      </c>
      <c r="AC178">
        <v>0</v>
      </c>
      <c r="AD17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8">
        <v>8</v>
      </c>
      <c r="AF178">
        <v>10</v>
      </c>
      <c r="AG178" s="1">
        <f>AVERAGE(_2022___Atividade_física__sintomas_de_ansiedade_e_depressão_e_qualidade_de_vida_e[[#This Row],[a.	Quantas horas no total você gasta sentado durante um dia de semana? ]:[b.	Quantas horas no total você gasta sentado durante um dia de fim de semana?]])</f>
        <v>9</v>
      </c>
      <c r="AH178" s="1">
        <f>_2022___Atividade_física__sintomas_de_ansiedade_e_depressão_e_qualidade_de_vida_e[[#This Row],[AFV por semana]]+_2022___Atividade_física__sintomas_de_ansiedade_e_depressão_e_qualidade_de_vida_e[[#This Row],[Média AFM na semana]]</f>
        <v>0</v>
      </c>
      <c r="AI178">
        <v>1</v>
      </c>
      <c r="AJ178">
        <v>1</v>
      </c>
      <c r="AK178">
        <v>1</v>
      </c>
      <c r="AL178">
        <v>1</v>
      </c>
      <c r="AM178">
        <v>1</v>
      </c>
      <c r="AN178">
        <v>0</v>
      </c>
      <c r="AO178">
        <v>1</v>
      </c>
      <c r="AP178">
        <v>0</v>
      </c>
      <c r="AQ178">
        <v>0</v>
      </c>
      <c r="AR178">
        <v>1</v>
      </c>
      <c r="AS178">
        <v>0</v>
      </c>
      <c r="AT178">
        <v>1</v>
      </c>
      <c r="AU178">
        <v>1</v>
      </c>
      <c r="AV178">
        <v>1</v>
      </c>
      <c r="AW178">
        <v>1</v>
      </c>
      <c r="AX178">
        <v>0</v>
      </c>
      <c r="AY178">
        <v>1</v>
      </c>
      <c r="AZ178">
        <v>0</v>
      </c>
      <c r="BA178">
        <v>0</v>
      </c>
      <c r="BB178">
        <v>1</v>
      </c>
      <c r="BC178">
        <v>1</v>
      </c>
      <c r="BD17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178">
        <v>2</v>
      </c>
      <c r="BF178">
        <v>1</v>
      </c>
      <c r="BG178">
        <v>3</v>
      </c>
      <c r="BH178">
        <v>1</v>
      </c>
      <c r="BI178">
        <v>1</v>
      </c>
      <c r="BJ178">
        <v>3</v>
      </c>
      <c r="BK178">
        <v>1</v>
      </c>
      <c r="BL178">
        <v>2</v>
      </c>
      <c r="BM178">
        <v>1</v>
      </c>
      <c r="BN178">
        <v>1</v>
      </c>
      <c r="BO178">
        <v>1</v>
      </c>
      <c r="BP178">
        <v>2</v>
      </c>
      <c r="BQ178">
        <v>2</v>
      </c>
      <c r="BR178">
        <v>2</v>
      </c>
      <c r="BS178">
        <v>1</v>
      </c>
      <c r="BT178">
        <v>3</v>
      </c>
      <c r="BU178">
        <v>1</v>
      </c>
      <c r="BV178">
        <v>0</v>
      </c>
      <c r="BW178">
        <v>0</v>
      </c>
      <c r="BX178">
        <v>2</v>
      </c>
      <c r="BY178">
        <f>_2022___Atividade_física__sintomas_de_ansiedade_e_depressão_e_qualidade_de_vida_e[[#This Row],[_18]]</f>
        <v>0</v>
      </c>
      <c r="BZ178">
        <v>1</v>
      </c>
      <c r="CA178">
        <v>1</v>
      </c>
      <c r="CB178" s="1">
        <f>SUM(BE178:BV178,_2022___Atividade_física__sintomas_de_ansiedade_e_depressão_e_qualidade_de_vida_e[[#This Row],[18 considerar essa]:[_20]])</f>
        <v>30</v>
      </c>
      <c r="CC178">
        <v>3</v>
      </c>
      <c r="CD178">
        <v>3</v>
      </c>
      <c r="CE178">
        <v>1</v>
      </c>
      <c r="CF178">
        <v>3</v>
      </c>
      <c r="CG178">
        <v>3</v>
      </c>
      <c r="CH178">
        <v>1</v>
      </c>
      <c r="CI178">
        <v>2</v>
      </c>
      <c r="CJ178">
        <v>1</v>
      </c>
      <c r="CK178">
        <v>2</v>
      </c>
      <c r="CL178">
        <v>2</v>
      </c>
      <c r="CM178">
        <v>2</v>
      </c>
      <c r="CN178">
        <v>3</v>
      </c>
      <c r="CO178">
        <v>2</v>
      </c>
      <c r="CP178">
        <v>1</v>
      </c>
      <c r="CQ178">
        <v>1</v>
      </c>
      <c r="CR178">
        <v>2</v>
      </c>
      <c r="CS178">
        <v>2</v>
      </c>
      <c r="CT178">
        <v>1</v>
      </c>
      <c r="CU178">
        <v>2</v>
      </c>
      <c r="CV178">
        <v>4</v>
      </c>
      <c r="CW178">
        <v>3</v>
      </c>
      <c r="CX178">
        <v>4</v>
      </c>
      <c r="CY178">
        <v>5</v>
      </c>
      <c r="CZ178">
        <v>2</v>
      </c>
      <c r="DA178">
        <v>2</v>
      </c>
      <c r="DB178">
        <v>6</v>
      </c>
      <c r="DC178">
        <v>5</v>
      </c>
      <c r="DD178">
        <v>3</v>
      </c>
      <c r="DE178">
        <v>2</v>
      </c>
      <c r="DF178">
        <v>4</v>
      </c>
      <c r="DG178">
        <v>1</v>
      </c>
      <c r="DH178">
        <v>1</v>
      </c>
      <c r="DI178">
        <v>4</v>
      </c>
      <c r="DJ178">
        <v>5</v>
      </c>
      <c r="DK178">
        <v>3</v>
      </c>
      <c r="DL178">
        <v>5</v>
      </c>
      <c r="DM178">
        <f>IF(CC178=1,5,IF(CC178=2,4.4,IF(CC178=3,3.4,IF(CC178=4,2,IF(CC178=5,1,IF(CC178&gt;5,"Inválido",0))))))</f>
        <v>3.4</v>
      </c>
      <c r="DN178">
        <f>IF(CD178&gt;5,"Inválido",CD178)</f>
        <v>3</v>
      </c>
      <c r="DO178" s="7">
        <f>IF(CE178&gt;3,"Inválido",CE178)</f>
        <v>1</v>
      </c>
      <c r="DP178" s="7">
        <f>IF(CF178&gt;3,"Inválido",CF178)</f>
        <v>3</v>
      </c>
      <c r="DQ178" s="6">
        <f>IF(CG178&gt;3,"Inválido",CG178)</f>
        <v>3</v>
      </c>
      <c r="DR178" s="6">
        <f>IF(CH178&gt;3,"Inválido",CH178)</f>
        <v>1</v>
      </c>
      <c r="DS178" s="6">
        <f>IF(CI178&gt;3,"Inválido",CI178)</f>
        <v>2</v>
      </c>
      <c r="DT178" s="6">
        <f>IF(CJ178&gt;3,"Inválido",CJ178)</f>
        <v>1</v>
      </c>
      <c r="DU178" s="6">
        <f>IF(CK178&gt;3,"Inválido",CK178)</f>
        <v>2</v>
      </c>
      <c r="DV178" s="6">
        <f>IF(CL178&gt;3,"Inválido",CL178)</f>
        <v>2</v>
      </c>
      <c r="DW178" s="6">
        <f>IF(CM178&gt;3,"Inválido",CM178)</f>
        <v>2</v>
      </c>
      <c r="DX178" s="6">
        <f>IF(CN178&gt;3,"Inválido",CN178)</f>
        <v>3</v>
      </c>
      <c r="DY178" s="8">
        <f>IF(CO178&gt;5, "INVALIDO",CO178)</f>
        <v>2</v>
      </c>
      <c r="DZ178" s="8">
        <f>IF(CP178&gt;5, "INVALIDO",CP178)</f>
        <v>1</v>
      </c>
      <c r="EA178" s="8">
        <f>IF(CQ178&gt;5, "INVALIDO",CQ178)</f>
        <v>1</v>
      </c>
      <c r="EB178" s="8">
        <f>IF(CR178&gt;5, "INVALIDO",CR178)</f>
        <v>2</v>
      </c>
      <c r="EC178" s="7">
        <f>IF(CR178&gt;5, "INVALIDO",CR178)</f>
        <v>2</v>
      </c>
      <c r="ED17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8">
        <f>IF(CC178=1,5,IF(CC178=2,4,IF(CC178=3,3,IF(CC178=4,2,IF(CC178=5,1,IF(CC178&gt;5,"Inválido",0))))))</f>
        <v>3</v>
      </c>
      <c r="EG178">
        <f>IF(CW178=1,6,IF(CW178=2,5.4,IF(CW178=3,4.2,IF(CW178=4,3.1,IF(CW178=5,2.2,IF(CW178=6,1,IF(CW178&gt;6,"Inválido",0)))))))</f>
        <v>4.2</v>
      </c>
      <c r="EH178">
        <f>IF(AND(CX178=1,CW178=1),6,IF(AND(CX178=1,CW178&lt;7),5,IF(AND(CX178&gt;1,CW178=1),"Inválido",IF(AND(CX178=2,CW178&lt;7),4,IF(AND(CX178=3,CW178&lt;7),3,IF(AND(CX178=4,CW178&lt;7),2,IF(AND(CX178=5,CW178&lt;7),1,0)))))))</f>
        <v>2</v>
      </c>
      <c r="EI178">
        <f>IF(CV178=1,6,IF(CV178=2,5,IF(CV178=3,3,IF(CV178=4,3,IF(CV178=5,2,IF(CV178=6,1,IF(CV178&gt;6,"iNVÁLIDO",0)))))))</f>
        <v>3</v>
      </c>
      <c r="EJ178" s="7">
        <f>IF(CZ178&gt;6,"Inválido",CZ178)</f>
        <v>2</v>
      </c>
      <c r="EK178" s="7">
        <f>IF(DA178&gt;6,"Inválido",DA178)</f>
        <v>2</v>
      </c>
      <c r="EL178">
        <f>IF(DB178=1,6,IF(DB178=2,5,IF(DB178=3,3,IF(DB178=4,3,IF(DB178=5,2,IF(DB178=6,1,IF(DB178&gt;6,"iNVÁLIDO",0)))))))</f>
        <v>1</v>
      </c>
      <c r="EM178">
        <f>IF(DC178=1,6,IF(DC178=2,5,IF(DC178=3,3,IF(DC178=4,3,IF(DC178=5,2,IF(DC178=6,1,IF(DC178&gt;6,"iNVÁLIDO",0)))))))</f>
        <v>2</v>
      </c>
      <c r="EN178" s="7">
        <f>IF(DD178&gt;6,"Inválido",DD178)</f>
        <v>3</v>
      </c>
      <c r="EO178">
        <f>IF(DE178&gt;6,"Inválido",DE178)</f>
        <v>2</v>
      </c>
      <c r="EP178">
        <f>IF(DF178=1,6,IF(DF178=2,5,IF(DF178=3,3,IF(DF178=4,3,IF(DF178=5,2,IF(DF178=6,1,IF(DF178&gt;6,"iNVÁLIDO",0)))))))</f>
        <v>3</v>
      </c>
      <c r="EQ178" s="7">
        <f>IF(DG178&gt;6,"Inválido",DG178)</f>
        <v>1</v>
      </c>
      <c r="ER178">
        <f>IF(DH178&gt;5,"Inválido",DH178)</f>
        <v>1</v>
      </c>
      <c r="ES178">
        <f>IF(DI178&gt;5,"Inválido",DI178)</f>
        <v>4</v>
      </c>
      <c r="ET178">
        <f>IF(DJ178=1,5,IF(DJ178=2,4,IF(DJ178=3,3,IF(DJ178=4,2,IF(DJ178=5,1,IF(DJ178&gt;5,"Inválido",0))))))</f>
        <v>1</v>
      </c>
      <c r="EU178">
        <f>IF(DK178&gt;5,"Inválido",DK178)</f>
        <v>3</v>
      </c>
      <c r="EV178">
        <f>IF(DL178=1,5,IF(DL178=2,4,IF(DL178=3,3,IF(DL178=4,2,IF(DL178=5,1,IF(DL178&gt;5,"Inválido",0))))))</f>
        <v>1</v>
      </c>
      <c r="EW178" s="7">
        <f>SUM(DO178,DP178,DQ178,DR178,DS178,DT178,DU178,DV178,DW178,DX178)</f>
        <v>20</v>
      </c>
      <c r="EX178" s="7">
        <f>(EW178-10)/20*100</f>
        <v>50</v>
      </c>
      <c r="EY178">
        <f>SUM(DY178,DZ178,EA178,EB178)</f>
        <v>6</v>
      </c>
      <c r="EZ178">
        <f>(_2022___Atividade_física__sintomas_de_ansiedade_e_depressão_e_qualidade_de_vida_e[[#This Row],[Aspecto físico]]-4)/4*100</f>
        <v>50</v>
      </c>
      <c r="FA178">
        <f>SUM(EG178,EH178)</f>
        <v>6.2</v>
      </c>
      <c r="FB178">
        <f>(FA178-2)/10*100</f>
        <v>42.000000000000007</v>
      </c>
      <c r="FC178">
        <f>SUM(DM178,ES178,ET178,EU178,EV178)</f>
        <v>12.4</v>
      </c>
      <c r="FD178" s="7">
        <f>(FC178-5)/20*100</f>
        <v>37</v>
      </c>
      <c r="FE178">
        <f>SUM(EI178,EM178,EO178,EQ178)</f>
        <v>8</v>
      </c>
      <c r="FF178" s="7">
        <f>(FE178-4)/20*100</f>
        <v>20</v>
      </c>
      <c r="FG178">
        <f>SUM(EF178,ER178)</f>
        <v>4</v>
      </c>
      <c r="FH178">
        <f>(FG178-2)/8*100</f>
        <v>25</v>
      </c>
      <c r="FI178">
        <f>SUM(EC178,ED178,EE178)</f>
        <v>5</v>
      </c>
      <c r="FJ178" s="7">
        <f>(FI178-3)/3*100</f>
        <v>66.666666666666657</v>
      </c>
      <c r="FK178">
        <f>SUM(EJ178,EK178,EL178,EN178,EP178)</f>
        <v>11</v>
      </c>
      <c r="FL178">
        <f>(FK178-5)/25*100</f>
        <v>24</v>
      </c>
      <c r="FM178">
        <f t="shared" si="6"/>
        <v>3</v>
      </c>
      <c r="FN178" s="7">
        <f t="shared" si="7"/>
        <v>44.75</v>
      </c>
      <c r="FO178" s="7">
        <f t="shared" si="8"/>
        <v>33.916666666666664</v>
      </c>
    </row>
    <row r="179" spans="1:171" ht="15" thickBot="1" x14ac:dyDescent="0.35">
      <c r="A179" t="s">
        <v>398</v>
      </c>
      <c r="B179" t="s">
        <v>399</v>
      </c>
      <c r="C179" t="s">
        <v>68</v>
      </c>
      <c r="D179" s="5">
        <v>31706</v>
      </c>
      <c r="E179" s="5">
        <v>44682</v>
      </c>
      <c r="F179" s="1">
        <f>DATEDIF(D178,E178,"Y")</f>
        <v>30</v>
      </c>
      <c r="G179">
        <v>2</v>
      </c>
      <c r="H179">
        <v>2</v>
      </c>
      <c r="I179" t="s">
        <v>74</v>
      </c>
      <c r="J179">
        <v>3</v>
      </c>
      <c r="K179">
        <v>2</v>
      </c>
      <c r="L179" t="s">
        <v>100</v>
      </c>
      <c r="M179" s="1">
        <v>1</v>
      </c>
      <c r="N179">
        <v>1</v>
      </c>
      <c r="O179">
        <v>3</v>
      </c>
      <c r="P179">
        <v>1</v>
      </c>
      <c r="Q179" s="16">
        <v>3</v>
      </c>
      <c r="R179">
        <v>1</v>
      </c>
      <c r="S179">
        <v>1</v>
      </c>
      <c r="T179">
        <v>1</v>
      </c>
      <c r="U179" t="s">
        <v>164</v>
      </c>
      <c r="V179">
        <v>7</v>
      </c>
      <c r="W179">
        <v>15</v>
      </c>
      <c r="X17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79">
        <v>5</v>
      </c>
      <c r="Z179">
        <v>39</v>
      </c>
      <c r="AA17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179">
        <v>3</v>
      </c>
      <c r="AC179">
        <v>60</v>
      </c>
      <c r="AD17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179">
        <v>5</v>
      </c>
      <c r="AF179">
        <v>6</v>
      </c>
      <c r="AG179" s="1">
        <f>AVERAGE(_2022___Atividade_física__sintomas_de_ansiedade_e_depressão_e_qualidade_de_vida_e[[#This Row],[a.	Quantas horas no total você gasta sentado durante um dia de semana? ]:[b.	Quantas horas no total você gasta sentado durante um dia de fim de semana?]])</f>
        <v>5.5</v>
      </c>
      <c r="AH179" s="1">
        <f>_2022___Atividade_física__sintomas_de_ansiedade_e_depressão_e_qualidade_de_vida_e[[#This Row],[AFV por semana]]+_2022___Atividade_física__sintomas_de_ansiedade_e_depressão_e_qualidade_de_vida_e[[#This Row],[Média AFM na semana]]</f>
        <v>375</v>
      </c>
      <c r="AI179">
        <v>1</v>
      </c>
      <c r="AJ179">
        <v>1</v>
      </c>
      <c r="AK179">
        <v>0</v>
      </c>
      <c r="AL179">
        <v>0</v>
      </c>
      <c r="AM179">
        <v>0</v>
      </c>
      <c r="AN179">
        <v>0</v>
      </c>
      <c r="AO179">
        <v>0</v>
      </c>
      <c r="AP179">
        <v>0</v>
      </c>
      <c r="AQ179">
        <v>0</v>
      </c>
      <c r="AR179">
        <v>1</v>
      </c>
      <c r="AS179">
        <v>0</v>
      </c>
      <c r="AT179">
        <v>0</v>
      </c>
      <c r="AU179">
        <v>0</v>
      </c>
      <c r="AV179">
        <v>0</v>
      </c>
      <c r="AW179">
        <v>0</v>
      </c>
      <c r="AX179">
        <v>0</v>
      </c>
      <c r="AY179">
        <v>0</v>
      </c>
      <c r="AZ179">
        <v>0</v>
      </c>
      <c r="BA179">
        <v>0</v>
      </c>
      <c r="BB179">
        <v>0</v>
      </c>
      <c r="BC179">
        <v>0</v>
      </c>
      <c r="BD17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179">
        <v>0</v>
      </c>
      <c r="BF179">
        <v>0</v>
      </c>
      <c r="BG179">
        <v>0</v>
      </c>
      <c r="BH179">
        <v>0</v>
      </c>
      <c r="BI179">
        <v>0</v>
      </c>
      <c r="BJ179">
        <v>0</v>
      </c>
      <c r="BK179">
        <v>0</v>
      </c>
      <c r="BL179">
        <v>0</v>
      </c>
      <c r="BM179">
        <v>0</v>
      </c>
      <c r="BN179">
        <v>0</v>
      </c>
      <c r="BO179">
        <v>0</v>
      </c>
      <c r="BP179">
        <v>0</v>
      </c>
      <c r="BQ179">
        <v>0</v>
      </c>
      <c r="BR179">
        <v>0</v>
      </c>
      <c r="BS179">
        <v>0</v>
      </c>
      <c r="BT179">
        <v>1</v>
      </c>
      <c r="BU179">
        <v>1</v>
      </c>
      <c r="BV179">
        <v>0</v>
      </c>
      <c r="BW179">
        <v>3</v>
      </c>
      <c r="BX179">
        <v>1</v>
      </c>
      <c r="BY179">
        <v>0</v>
      </c>
      <c r="BZ179">
        <v>1</v>
      </c>
      <c r="CA179">
        <v>1</v>
      </c>
      <c r="CB179" s="1">
        <f>SUM(BE179:BV179,_2022___Atividade_física__sintomas_de_ansiedade_e_depressão_e_qualidade_de_vida_e[[#This Row],[18 considerar essa]:[_20]])</f>
        <v>4</v>
      </c>
      <c r="CC179">
        <v>2</v>
      </c>
      <c r="CD179">
        <v>1</v>
      </c>
      <c r="CE179">
        <v>3</v>
      </c>
      <c r="CF179">
        <v>3</v>
      </c>
      <c r="CG179">
        <v>3</v>
      </c>
      <c r="CH179">
        <v>3</v>
      </c>
      <c r="CI179">
        <v>3</v>
      </c>
      <c r="CJ179">
        <v>3</v>
      </c>
      <c r="CK179">
        <v>3</v>
      </c>
      <c r="CL179">
        <v>3</v>
      </c>
      <c r="CM179">
        <v>3</v>
      </c>
      <c r="CN179">
        <v>3</v>
      </c>
      <c r="CO179">
        <v>2</v>
      </c>
      <c r="CP179">
        <v>2</v>
      </c>
      <c r="CQ179">
        <v>2</v>
      </c>
      <c r="CR179">
        <v>2</v>
      </c>
      <c r="CS179">
        <v>2</v>
      </c>
      <c r="CT179">
        <v>2</v>
      </c>
      <c r="CU179">
        <v>2</v>
      </c>
      <c r="CV179">
        <v>1</v>
      </c>
      <c r="CW179">
        <v>3</v>
      </c>
      <c r="CX179">
        <v>1</v>
      </c>
      <c r="CY179">
        <v>2</v>
      </c>
      <c r="CZ179">
        <v>4</v>
      </c>
      <c r="DA179">
        <v>6</v>
      </c>
      <c r="DB179">
        <v>2</v>
      </c>
      <c r="DC179">
        <v>2</v>
      </c>
      <c r="DD179">
        <v>6</v>
      </c>
      <c r="DE179">
        <v>5</v>
      </c>
      <c r="DF179">
        <v>2</v>
      </c>
      <c r="DG179">
        <v>5</v>
      </c>
      <c r="DH179">
        <v>5</v>
      </c>
      <c r="DI179">
        <v>5</v>
      </c>
      <c r="DJ179">
        <v>1</v>
      </c>
      <c r="DK179">
        <v>5</v>
      </c>
      <c r="DL179">
        <v>2</v>
      </c>
      <c r="DM179">
        <f>IF(CC179=1,5,IF(CC179=2,4.4,IF(CC179=3,3.4,IF(CC179=4,2,IF(CC179=5,1,IF(CC179&gt;5,"Inválido",0))))))</f>
        <v>4.4000000000000004</v>
      </c>
      <c r="DN179">
        <f>IF(CD179&gt;5,"Inválido",CD179)</f>
        <v>1</v>
      </c>
      <c r="DO179" s="7">
        <f>IF(CE179&gt;3,"Inválido",CE179)</f>
        <v>3</v>
      </c>
      <c r="DP179" s="7">
        <f>IF(CF179&gt;3,"Inválido",CF179)</f>
        <v>3</v>
      </c>
      <c r="DQ179" s="6">
        <f>IF(CG179&gt;3,"Inválido",CG179)</f>
        <v>3</v>
      </c>
      <c r="DR179" s="6">
        <f>IF(CH179&gt;3,"Inválido",CH179)</f>
        <v>3</v>
      </c>
      <c r="DS179" s="6">
        <f>IF(CI179&gt;3,"Inválido",CI179)</f>
        <v>3</v>
      </c>
      <c r="DT179" s="6">
        <f>IF(CJ179&gt;3,"Inválido",CJ179)</f>
        <v>3</v>
      </c>
      <c r="DU179" s="6">
        <f>IF(CK179&gt;3,"Inválido",CK179)</f>
        <v>3</v>
      </c>
      <c r="DV179" s="6">
        <f>IF(CL179&gt;3,"Inválido",CL179)</f>
        <v>3</v>
      </c>
      <c r="DW179" s="6">
        <f>IF(CM179&gt;3,"Inválido",CM179)</f>
        <v>3</v>
      </c>
      <c r="DX179" s="6">
        <f>IF(CN179&gt;3,"Inválido",CN179)</f>
        <v>3</v>
      </c>
      <c r="DY179" s="8">
        <f>IF(CO179&gt;5, "INVALIDO",CO179)</f>
        <v>2</v>
      </c>
      <c r="DZ179" s="8">
        <f>IF(CP179&gt;5, "INVALIDO",CP179)</f>
        <v>2</v>
      </c>
      <c r="EA179" s="8">
        <f>IF(CQ179&gt;5, "INVALIDO",CQ179)</f>
        <v>2</v>
      </c>
      <c r="EB179" s="8">
        <f>IF(CR179&gt;5, "INVALIDO",CR179)</f>
        <v>2</v>
      </c>
      <c r="EC179" s="7">
        <f>IF(CR179&gt;5, "INVALIDO",CR179)</f>
        <v>2</v>
      </c>
      <c r="ED17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7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9">
        <f>IF(CC179=1,5,IF(CC179=2,4,IF(CC179=3,3,IF(CC179=4,2,IF(CC179=5,1,IF(CC179&gt;5,"Inválido",0))))))</f>
        <v>4</v>
      </c>
      <c r="EG179">
        <f>IF(CW179=1,6,IF(CW179=2,5.4,IF(CW179=3,4.2,IF(CW179=4,3.1,IF(CW179=5,2.2,IF(CW179=6,1,IF(CW179&gt;6,"Inválido",0)))))))</f>
        <v>4.2</v>
      </c>
      <c r="EH179">
        <f>IF(AND(CX179=1,CW179=1),6,IF(AND(CX179=1,CW179&lt;7),5,IF(AND(CX179&gt;1,CW179=1),"Inválido",IF(AND(CX179=2,CW179&lt;7),4,IF(AND(CX179=3,CW179&lt;7),3,IF(AND(CX179=4,CW179&lt;7),2,IF(AND(CX179=5,CW179&lt;7),1,0)))))))</f>
        <v>5</v>
      </c>
      <c r="EI179">
        <f>IF(CV179=1,6,IF(CV179=2,5,IF(CV179=3,3,IF(CV179=4,3,IF(CV179=5,2,IF(CV179=6,1,IF(CV179&gt;6,"iNVÁLIDO",0)))))))</f>
        <v>6</v>
      </c>
      <c r="EJ179" s="7">
        <f>IF(CZ179&gt;6,"Inválido",CZ179)</f>
        <v>4</v>
      </c>
      <c r="EK179" s="7">
        <f>IF(DA179&gt;6,"Inválido",DA179)</f>
        <v>6</v>
      </c>
      <c r="EL179">
        <f>IF(DB179=1,6,IF(DB179=2,5,IF(DB179=3,3,IF(DB179=4,3,IF(DB179=5,2,IF(DB179=6,1,IF(DB179&gt;6,"iNVÁLIDO",0)))))))</f>
        <v>5</v>
      </c>
      <c r="EM179">
        <f>IF(DC179=1,6,IF(DC179=2,5,IF(DC179=3,3,IF(DC179=4,3,IF(DC179=5,2,IF(DC179=6,1,IF(DC179&gt;6,"iNVÁLIDO",0)))))))</f>
        <v>5</v>
      </c>
      <c r="EN179" s="7">
        <f>IF(DD179&gt;6,"Inválido",DD179)</f>
        <v>6</v>
      </c>
      <c r="EO179">
        <f>IF(DE179&gt;6,"Inválido",DE179)</f>
        <v>5</v>
      </c>
      <c r="EP179">
        <f>IF(DF179=1,6,IF(DF179=2,5,IF(DF179=3,3,IF(DF179=4,3,IF(DF179=5,2,IF(DF179=6,1,IF(DF179&gt;6,"iNVÁLIDO",0)))))))</f>
        <v>5</v>
      </c>
      <c r="EQ179" s="7">
        <f>IF(DG179&gt;6,"Inválido",DG179)</f>
        <v>5</v>
      </c>
      <c r="ER179">
        <f>IF(DH179&gt;5,"Inválido",DH179)</f>
        <v>5</v>
      </c>
      <c r="ES179">
        <f>IF(DI179&gt;5,"Inválido",DI179)</f>
        <v>5</v>
      </c>
      <c r="ET179">
        <f>IF(DJ179=1,5,IF(DJ179=2,4,IF(DJ179=3,3,IF(DJ179=4,2,IF(DJ179=5,1,IF(DJ179&gt;5,"Inválido",0))))))</f>
        <v>5</v>
      </c>
      <c r="EU179">
        <f>IF(DK179&gt;5,"Inválido",DK179)</f>
        <v>5</v>
      </c>
      <c r="EV179">
        <f>IF(DL179=1,5,IF(DL179=2,4,IF(DL179=3,3,IF(DL179=4,2,IF(DL179=5,1,IF(DL179&gt;5,"Inválido",0))))))</f>
        <v>4</v>
      </c>
      <c r="EW179" s="7">
        <f>SUM(DO179,DP179,DQ179,DR179,DS179,DT179,DU179,DV179,DW179,DX179)</f>
        <v>30</v>
      </c>
      <c r="EX179" s="7">
        <f>(EW179-10)/20*100</f>
        <v>100</v>
      </c>
      <c r="EY179">
        <f>SUM(DY179,DZ179,EA179,EB179)</f>
        <v>8</v>
      </c>
      <c r="EZ179">
        <f>(_2022___Atividade_física__sintomas_de_ansiedade_e_depressão_e_qualidade_de_vida_e[[#This Row],[Aspecto físico]]-4)/4*100</f>
        <v>100</v>
      </c>
      <c r="FA179">
        <f>SUM(EG179,EH179)</f>
        <v>9.1999999999999993</v>
      </c>
      <c r="FB179">
        <f>(FA179-2)/10*100</f>
        <v>72</v>
      </c>
      <c r="FC179">
        <f>SUM(DM179,ES179,ET179,EU179,EV179)</f>
        <v>23.4</v>
      </c>
      <c r="FD179" s="7">
        <f>(FC179-5)/20*100</f>
        <v>92</v>
      </c>
      <c r="FE179">
        <f>SUM(EI179,EM179,EO179,EQ179)</f>
        <v>21</v>
      </c>
      <c r="FF179" s="7">
        <f>(FE179-4)/20*100</f>
        <v>85</v>
      </c>
      <c r="FG179">
        <f>SUM(EF179,ER179)</f>
        <v>9</v>
      </c>
      <c r="FH179">
        <f>(FG179-2)/8*100</f>
        <v>87.5</v>
      </c>
      <c r="FI179">
        <f>SUM(EC179,ED179,EE179)</f>
        <v>6</v>
      </c>
      <c r="FJ179" s="7">
        <f>(FI179-3)/3*100</f>
        <v>100</v>
      </c>
      <c r="FK179">
        <f>SUM(EJ179,EK179,EL179,EN179,EP179)</f>
        <v>26</v>
      </c>
      <c r="FL179">
        <f>(FK179-5)/25*100</f>
        <v>84</v>
      </c>
      <c r="FM179">
        <f t="shared" si="6"/>
        <v>1</v>
      </c>
      <c r="FN179" s="7">
        <f t="shared" si="7"/>
        <v>91</v>
      </c>
      <c r="FO179" s="7">
        <f t="shared" si="8"/>
        <v>89.125</v>
      </c>
    </row>
    <row r="180" spans="1:171" ht="15" thickBot="1" x14ac:dyDescent="0.35">
      <c r="A180" t="s">
        <v>400</v>
      </c>
      <c r="B180" t="s">
        <v>401</v>
      </c>
      <c r="C180" t="s">
        <v>68</v>
      </c>
      <c r="D180" s="5">
        <v>34686</v>
      </c>
      <c r="E180" s="5">
        <v>44682</v>
      </c>
      <c r="F180" s="1">
        <f>DATEDIF(D179,E179,"Y")</f>
        <v>35</v>
      </c>
      <c r="G180">
        <v>1</v>
      </c>
      <c r="H180">
        <v>1</v>
      </c>
      <c r="I180" t="s">
        <v>162</v>
      </c>
      <c r="J180">
        <v>8</v>
      </c>
      <c r="K180">
        <v>2</v>
      </c>
      <c r="L180" t="s">
        <v>402</v>
      </c>
      <c r="M180" s="1">
        <v>2</v>
      </c>
      <c r="N180">
        <v>2</v>
      </c>
      <c r="O180">
        <v>3</v>
      </c>
      <c r="P180">
        <v>1</v>
      </c>
      <c r="Q180" s="16">
        <v>2</v>
      </c>
      <c r="R180">
        <v>2</v>
      </c>
      <c r="S180">
        <v>1</v>
      </c>
      <c r="T180">
        <v>2</v>
      </c>
      <c r="U180" t="s">
        <v>86</v>
      </c>
      <c r="V180">
        <v>7</v>
      </c>
      <c r="W180">
        <v>60</v>
      </c>
      <c r="X18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80">
        <v>5</v>
      </c>
      <c r="Z180">
        <v>59</v>
      </c>
      <c r="AA18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180">
        <v>3</v>
      </c>
      <c r="AC180">
        <v>29</v>
      </c>
      <c r="AD18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87</v>
      </c>
      <c r="AE180">
        <v>14</v>
      </c>
      <c r="AF180">
        <v>10</v>
      </c>
      <c r="AG180" s="1">
        <f>AVERAGE(_2022___Atividade_física__sintomas_de_ansiedade_e_depressão_e_qualidade_de_vida_e[[#This Row],[a.	Quantas horas no total você gasta sentado durante um dia de semana? ]:[b.	Quantas horas no total você gasta sentado durante um dia de fim de semana?]])</f>
        <v>12</v>
      </c>
      <c r="AH180" s="1">
        <f>_2022___Atividade_física__sintomas_de_ansiedade_e_depressão_e_qualidade_de_vida_e[[#This Row],[AFV por semana]]+_2022___Atividade_física__sintomas_de_ansiedade_e_depressão_e_qualidade_de_vida_e[[#This Row],[Média AFM na semana]]</f>
        <v>382</v>
      </c>
      <c r="AI180">
        <v>0</v>
      </c>
      <c r="AJ180">
        <v>0</v>
      </c>
      <c r="AK180">
        <v>0</v>
      </c>
      <c r="AL180">
        <v>0</v>
      </c>
      <c r="AM180">
        <v>0</v>
      </c>
      <c r="AN180">
        <v>0</v>
      </c>
      <c r="AO180">
        <v>0</v>
      </c>
      <c r="AP180">
        <v>0</v>
      </c>
      <c r="AQ180">
        <v>0</v>
      </c>
      <c r="AR180">
        <v>2</v>
      </c>
      <c r="AS180">
        <v>0</v>
      </c>
      <c r="AT180">
        <v>0</v>
      </c>
      <c r="AU180">
        <v>0</v>
      </c>
      <c r="AV180">
        <v>0</v>
      </c>
      <c r="AW180">
        <v>0</v>
      </c>
      <c r="AX180">
        <v>0</v>
      </c>
      <c r="AY180">
        <v>0</v>
      </c>
      <c r="AZ180">
        <v>0</v>
      </c>
      <c r="BA180">
        <v>0</v>
      </c>
      <c r="BB180">
        <v>0</v>
      </c>
      <c r="BC180">
        <v>0</v>
      </c>
      <c r="BD18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180">
        <v>2</v>
      </c>
      <c r="BF180">
        <v>1</v>
      </c>
      <c r="BG180">
        <v>1</v>
      </c>
      <c r="BH180">
        <v>3</v>
      </c>
      <c r="BI180">
        <v>0</v>
      </c>
      <c r="BJ180">
        <v>0</v>
      </c>
      <c r="BK180">
        <v>0</v>
      </c>
      <c r="BL180">
        <v>2</v>
      </c>
      <c r="BM180">
        <v>1</v>
      </c>
      <c r="BN180">
        <v>0</v>
      </c>
      <c r="BO180">
        <v>2</v>
      </c>
      <c r="BP180">
        <v>2</v>
      </c>
      <c r="BQ180">
        <v>1</v>
      </c>
      <c r="BR180">
        <v>0</v>
      </c>
      <c r="BS180">
        <v>0</v>
      </c>
      <c r="BT180">
        <v>3</v>
      </c>
      <c r="BU180">
        <v>1</v>
      </c>
      <c r="BV180">
        <v>0</v>
      </c>
      <c r="BW180">
        <v>1</v>
      </c>
      <c r="BX180">
        <v>1</v>
      </c>
      <c r="BY180">
        <v>0</v>
      </c>
      <c r="BZ180">
        <v>0</v>
      </c>
      <c r="CA180">
        <v>0</v>
      </c>
      <c r="CB180" s="1">
        <f>SUM(BE180:BV180,_2022___Atividade_física__sintomas_de_ansiedade_e_depressão_e_qualidade_de_vida_e[[#This Row],[18 considerar essa]:[_20]])</f>
        <v>19</v>
      </c>
      <c r="CC180">
        <v>4</v>
      </c>
      <c r="CD180">
        <v>5</v>
      </c>
      <c r="CE180">
        <v>2</v>
      </c>
      <c r="CF180">
        <v>3</v>
      </c>
      <c r="CG180">
        <v>2</v>
      </c>
      <c r="CH180">
        <v>1</v>
      </c>
      <c r="CI180">
        <v>2</v>
      </c>
      <c r="CJ180">
        <v>3</v>
      </c>
      <c r="CK180">
        <v>3</v>
      </c>
      <c r="CL180">
        <v>3</v>
      </c>
      <c r="CM180">
        <v>3</v>
      </c>
      <c r="CN180">
        <v>3</v>
      </c>
      <c r="CO180">
        <v>2</v>
      </c>
      <c r="CP180">
        <v>1</v>
      </c>
      <c r="CQ180">
        <v>1</v>
      </c>
      <c r="CR180">
        <v>2</v>
      </c>
      <c r="CS180">
        <v>2</v>
      </c>
      <c r="CT180">
        <v>2</v>
      </c>
      <c r="CU180">
        <v>1</v>
      </c>
      <c r="CV180">
        <v>1</v>
      </c>
      <c r="CW180">
        <v>2</v>
      </c>
      <c r="CX180">
        <v>1</v>
      </c>
      <c r="CY180">
        <v>5</v>
      </c>
      <c r="CZ180">
        <v>2</v>
      </c>
      <c r="DA180">
        <v>3</v>
      </c>
      <c r="DB180">
        <v>5</v>
      </c>
      <c r="DC180">
        <v>4</v>
      </c>
      <c r="DD180">
        <v>2</v>
      </c>
      <c r="DE180">
        <v>2</v>
      </c>
      <c r="DF180">
        <v>6</v>
      </c>
      <c r="DG180">
        <v>3</v>
      </c>
      <c r="DH180">
        <v>3</v>
      </c>
      <c r="DI180">
        <v>5</v>
      </c>
      <c r="DJ180">
        <v>2</v>
      </c>
      <c r="DK180">
        <v>3</v>
      </c>
      <c r="DL180">
        <v>4</v>
      </c>
      <c r="DM180">
        <f>IF(CC180=1,5,IF(CC180=2,4.4,IF(CC180=3,3.4,IF(CC180=4,2,IF(CC180=5,1,IF(CC180&gt;5,"Inválido",0))))))</f>
        <v>2</v>
      </c>
      <c r="DN180">
        <f>IF(CD180&gt;5,"Inválido",CD180)</f>
        <v>5</v>
      </c>
      <c r="DO180" s="7">
        <f>IF(CE180&gt;3,"Inválido",CE180)</f>
        <v>2</v>
      </c>
      <c r="DP180" s="7">
        <f>IF(CF180&gt;3,"Inválido",CF180)</f>
        <v>3</v>
      </c>
      <c r="DQ180" s="6">
        <f>IF(CG180&gt;3,"Inválido",CG180)</f>
        <v>2</v>
      </c>
      <c r="DR180" s="6">
        <f>IF(CH180&gt;3,"Inválido",CH180)</f>
        <v>1</v>
      </c>
      <c r="DS180" s="6">
        <f>IF(CI180&gt;3,"Inválido",CI180)</f>
        <v>2</v>
      </c>
      <c r="DT180" s="6">
        <f>IF(CJ180&gt;3,"Inválido",CJ180)</f>
        <v>3</v>
      </c>
      <c r="DU180" s="6">
        <f>IF(CK180&gt;3,"Inválido",CK180)</f>
        <v>3</v>
      </c>
      <c r="DV180" s="6">
        <f>IF(CL180&gt;3,"Inválido",CL180)</f>
        <v>3</v>
      </c>
      <c r="DW180" s="6">
        <f>IF(CM180&gt;3,"Inválido",CM180)</f>
        <v>3</v>
      </c>
      <c r="DX180" s="6">
        <f>IF(CN180&gt;3,"Inválido",CN180)</f>
        <v>3</v>
      </c>
      <c r="DY180" s="8">
        <f>IF(CO180&gt;5, "INVALIDO",CO180)</f>
        <v>2</v>
      </c>
      <c r="DZ180" s="8">
        <f>IF(CP180&gt;5, "INVALIDO",CP180)</f>
        <v>1</v>
      </c>
      <c r="EA180" s="8">
        <f>IF(CQ180&gt;5, "INVALIDO",CQ180)</f>
        <v>1</v>
      </c>
      <c r="EB180" s="8">
        <f>IF(CR180&gt;5, "INVALIDO",CR180)</f>
        <v>2</v>
      </c>
      <c r="EC180" s="7">
        <f>IF(CR180&gt;5, "INVALIDO",CR180)</f>
        <v>2</v>
      </c>
      <c r="ED18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8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80">
        <f>IF(CC180=1,5,IF(CC180=2,4,IF(CC180=3,3,IF(CC180=4,2,IF(CC180=5,1,IF(CC180&gt;5,"Inválido",0))))))</f>
        <v>2</v>
      </c>
      <c r="EG180">
        <f>IF(CW180=1,6,IF(CW180=2,5.4,IF(CW180=3,4.2,IF(CW180=4,3.1,IF(CW180=5,2.2,IF(CW180=6,1,IF(CW180&gt;6,"Inválido",0)))))))</f>
        <v>5.4</v>
      </c>
      <c r="EH180">
        <f>IF(AND(CX180=1,CW180=1),6,IF(AND(CX180=1,CW180&lt;7),5,IF(AND(CX180&gt;1,CW180=1),"Inválido",IF(AND(CX180=2,CW180&lt;7),4,IF(AND(CX180=3,CW180&lt;7),3,IF(AND(CX180=4,CW180&lt;7),2,IF(AND(CX180=5,CW180&lt;7),1,0)))))))</f>
        <v>5</v>
      </c>
      <c r="EI180">
        <f>IF(CV180=1,6,IF(CV180=2,5,IF(CV180=3,3,IF(CV180=4,3,IF(CV180=5,2,IF(CV180=6,1,IF(CV180&gt;6,"iNVÁLIDO",0)))))))</f>
        <v>6</v>
      </c>
      <c r="EJ180" s="7">
        <f>IF(CZ180&gt;6,"Inválido",CZ180)</f>
        <v>2</v>
      </c>
      <c r="EK180" s="7">
        <f>IF(DA180&gt;6,"Inválido",DA180)</f>
        <v>3</v>
      </c>
      <c r="EL180">
        <f>IF(DB180=1,6,IF(DB180=2,5,IF(DB180=3,3,IF(DB180=4,3,IF(DB180=5,2,IF(DB180=6,1,IF(DB180&gt;6,"iNVÁLIDO",0)))))))</f>
        <v>2</v>
      </c>
      <c r="EM180">
        <f>IF(DC180=1,6,IF(DC180=2,5,IF(DC180=3,3,IF(DC180=4,3,IF(DC180=5,2,IF(DC180=6,1,IF(DC180&gt;6,"iNVÁLIDO",0)))))))</f>
        <v>3</v>
      </c>
      <c r="EN180" s="7">
        <f>IF(DD180&gt;6,"Inválido",DD180)</f>
        <v>2</v>
      </c>
      <c r="EO180">
        <f>IF(DE180&gt;6,"Inválido",DE180)</f>
        <v>2</v>
      </c>
      <c r="EP180">
        <f>IF(DF180=1,6,IF(DF180=2,5,IF(DF180=3,3,IF(DF180=4,3,IF(DF180=5,2,IF(DF180=6,1,IF(DF180&gt;6,"iNVÁLIDO",0)))))))</f>
        <v>1</v>
      </c>
      <c r="EQ180" s="7">
        <f>IF(DG180&gt;6,"Inválido",DG180)</f>
        <v>3</v>
      </c>
      <c r="ER180">
        <f>IF(DH180&gt;5,"Inválido",DH180)</f>
        <v>3</v>
      </c>
      <c r="ES180">
        <f>IF(DI180&gt;5,"Inválido",DI180)</f>
        <v>5</v>
      </c>
      <c r="ET180">
        <f>IF(DJ180=1,5,IF(DJ180=2,4,IF(DJ180=3,3,IF(DJ180=4,2,IF(DJ180=5,1,IF(DJ180&gt;5,"Inválido",0))))))</f>
        <v>4</v>
      </c>
      <c r="EU180">
        <f>IF(DK180&gt;5,"Inválido",DK180)</f>
        <v>3</v>
      </c>
      <c r="EV180">
        <f>IF(DL180=1,5,IF(DL180=2,4,IF(DL180=3,3,IF(DL180=4,2,IF(DL180=5,1,IF(DL180&gt;5,"Inválido",0))))))</f>
        <v>2</v>
      </c>
      <c r="EW180" s="7">
        <f>SUM(DO180,DP180,DQ180,DR180,DS180,DT180,DU180,DV180,DW180,DX180)</f>
        <v>25</v>
      </c>
      <c r="EX180" s="7">
        <f>(EW180-10)/20*100</f>
        <v>75</v>
      </c>
      <c r="EY180">
        <f>SUM(DY180,DZ180,EA180,EB180)</f>
        <v>6</v>
      </c>
      <c r="EZ180">
        <f>(_2022___Atividade_física__sintomas_de_ansiedade_e_depressão_e_qualidade_de_vida_e[[#This Row],[Aspecto físico]]-4)/4*100</f>
        <v>50</v>
      </c>
      <c r="FA180">
        <f>SUM(EG180,EH180)</f>
        <v>10.4</v>
      </c>
      <c r="FB180">
        <f>(FA180-2)/10*100</f>
        <v>84.000000000000014</v>
      </c>
      <c r="FC180">
        <f>SUM(DM180,ES180,ET180,EU180,EV180)</f>
        <v>16</v>
      </c>
      <c r="FD180" s="7">
        <f>(FC180-5)/20*100</f>
        <v>55.000000000000007</v>
      </c>
      <c r="FE180">
        <f>SUM(EI180,EM180,EO180,EQ180)</f>
        <v>14</v>
      </c>
      <c r="FF180" s="7">
        <f>(FE180-4)/20*100</f>
        <v>50</v>
      </c>
      <c r="FG180">
        <f>SUM(EF180,ER180)</f>
        <v>5</v>
      </c>
      <c r="FH180">
        <f>(FG180-2)/8*100</f>
        <v>37.5</v>
      </c>
      <c r="FI180">
        <f>SUM(EC180,ED180,EE180)</f>
        <v>5</v>
      </c>
      <c r="FJ180" s="7">
        <f>(FI180-3)/3*100</f>
        <v>66.666666666666657</v>
      </c>
      <c r="FK180">
        <f>SUM(EJ180,EK180,EL180,EN180,EP180)</f>
        <v>10</v>
      </c>
      <c r="FL180">
        <f>(FK180-5)/25*100</f>
        <v>20</v>
      </c>
      <c r="FM180">
        <f t="shared" si="6"/>
        <v>5</v>
      </c>
      <c r="FN180" s="7">
        <f t="shared" si="7"/>
        <v>66</v>
      </c>
      <c r="FO180" s="7">
        <f t="shared" si="8"/>
        <v>43.541666666666664</v>
      </c>
    </row>
    <row r="181" spans="1:171" ht="15" thickBot="1" x14ac:dyDescent="0.35">
      <c r="A181" t="s">
        <v>405</v>
      </c>
      <c r="B181" t="s">
        <v>406</v>
      </c>
      <c r="C181" t="s">
        <v>68</v>
      </c>
      <c r="D181" s="5">
        <v>36639</v>
      </c>
      <c r="E181" s="5">
        <v>44682</v>
      </c>
      <c r="F181" s="1">
        <f>DATEDIF(D180,E180,"Y")</f>
        <v>27</v>
      </c>
      <c r="G181">
        <v>2</v>
      </c>
      <c r="H181">
        <v>2</v>
      </c>
      <c r="I181" t="s">
        <v>128</v>
      </c>
      <c r="J181">
        <v>1</v>
      </c>
      <c r="K181">
        <v>1</v>
      </c>
      <c r="L181" t="s">
        <v>100</v>
      </c>
      <c r="M181" s="1">
        <v>1</v>
      </c>
      <c r="N181">
        <v>1</v>
      </c>
      <c r="O181">
        <v>1</v>
      </c>
      <c r="P181">
        <v>1</v>
      </c>
      <c r="Q181" s="16">
        <v>2</v>
      </c>
      <c r="R181">
        <v>1</v>
      </c>
      <c r="S181">
        <v>2</v>
      </c>
      <c r="T181">
        <v>2</v>
      </c>
      <c r="U181" t="s">
        <v>86</v>
      </c>
      <c r="V181">
        <v>1</v>
      </c>
      <c r="W181">
        <v>15</v>
      </c>
      <c r="X18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181">
        <v>0</v>
      </c>
      <c r="Z181">
        <v>0</v>
      </c>
      <c r="AA18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81">
        <v>0</v>
      </c>
      <c r="AC181">
        <v>0</v>
      </c>
      <c r="AD18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1">
        <v>13</v>
      </c>
      <c r="AF181">
        <v>15</v>
      </c>
      <c r="AG181" s="1">
        <f>AVERAGE(_2022___Atividade_física__sintomas_de_ansiedade_e_depressão_e_qualidade_de_vida_e[[#This Row],[a.	Quantas horas no total você gasta sentado durante um dia de semana? ]:[b.	Quantas horas no total você gasta sentado durante um dia de fim de semana?]])</f>
        <v>14</v>
      </c>
      <c r="AH181" s="1">
        <f>_2022___Atividade_física__sintomas_de_ansiedade_e_depressão_e_qualidade_de_vida_e[[#This Row],[AFV por semana]]+_2022___Atividade_física__sintomas_de_ansiedade_e_depressão_e_qualidade_de_vida_e[[#This Row],[Média AFM na semana]]</f>
        <v>0</v>
      </c>
      <c r="AI181">
        <v>1</v>
      </c>
      <c r="AJ181">
        <v>2</v>
      </c>
      <c r="AK181">
        <v>1</v>
      </c>
      <c r="AL181">
        <v>1</v>
      </c>
      <c r="AM181">
        <v>1</v>
      </c>
      <c r="AN181">
        <v>1</v>
      </c>
      <c r="AO181">
        <v>3</v>
      </c>
      <c r="AP181">
        <v>1</v>
      </c>
      <c r="AQ181">
        <v>1</v>
      </c>
      <c r="AR181">
        <v>2</v>
      </c>
      <c r="AS181">
        <v>2</v>
      </c>
      <c r="AT181">
        <v>2</v>
      </c>
      <c r="AU181">
        <v>2</v>
      </c>
      <c r="AV181">
        <v>1</v>
      </c>
      <c r="AW181">
        <v>1</v>
      </c>
      <c r="AX181">
        <v>0</v>
      </c>
      <c r="AY181">
        <v>0</v>
      </c>
      <c r="AZ181">
        <v>0</v>
      </c>
      <c r="BA181">
        <v>0</v>
      </c>
      <c r="BB181">
        <v>1</v>
      </c>
      <c r="BC181">
        <v>1</v>
      </c>
      <c r="BD18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24</v>
      </c>
      <c r="BE181">
        <v>1</v>
      </c>
      <c r="BF181">
        <v>2</v>
      </c>
      <c r="BG181">
        <v>1</v>
      </c>
      <c r="BH181">
        <v>2</v>
      </c>
      <c r="BI181">
        <v>1</v>
      </c>
      <c r="BJ181">
        <v>3</v>
      </c>
      <c r="BK181">
        <v>1</v>
      </c>
      <c r="BL181">
        <v>2</v>
      </c>
      <c r="BM181">
        <v>1</v>
      </c>
      <c r="BN181">
        <v>3</v>
      </c>
      <c r="BO181">
        <v>3</v>
      </c>
      <c r="BP181">
        <v>1</v>
      </c>
      <c r="BQ181">
        <v>1</v>
      </c>
      <c r="BR181">
        <v>2</v>
      </c>
      <c r="BS181">
        <v>1</v>
      </c>
      <c r="BT181">
        <v>2</v>
      </c>
      <c r="BU181">
        <v>2</v>
      </c>
      <c r="BV181">
        <v>1</v>
      </c>
      <c r="BW181">
        <v>1</v>
      </c>
      <c r="BX181">
        <v>1</v>
      </c>
      <c r="BY181">
        <v>0</v>
      </c>
      <c r="BZ181">
        <v>0</v>
      </c>
      <c r="CA181">
        <v>0</v>
      </c>
      <c r="CB181" s="1">
        <f>SUM(BE181:BV181,_2022___Atividade_física__sintomas_de_ansiedade_e_depressão_e_qualidade_de_vida_e[[#This Row],[18 considerar essa]:[_20]])</f>
        <v>30</v>
      </c>
      <c r="CC181">
        <v>3</v>
      </c>
      <c r="CD181">
        <v>3</v>
      </c>
      <c r="CE181">
        <v>2</v>
      </c>
      <c r="CF181">
        <v>3</v>
      </c>
      <c r="CG181">
        <v>3</v>
      </c>
      <c r="CH181">
        <v>1</v>
      </c>
      <c r="CI181">
        <v>2</v>
      </c>
      <c r="CJ181">
        <v>3</v>
      </c>
      <c r="CK181">
        <v>2</v>
      </c>
      <c r="CL181">
        <v>2</v>
      </c>
      <c r="CM181">
        <v>3</v>
      </c>
      <c r="CN181">
        <v>3</v>
      </c>
      <c r="CO181">
        <v>1</v>
      </c>
      <c r="CP181">
        <v>1</v>
      </c>
      <c r="CQ181">
        <v>2</v>
      </c>
      <c r="CR181">
        <v>2</v>
      </c>
      <c r="CS181">
        <v>1</v>
      </c>
      <c r="CT181">
        <v>1</v>
      </c>
      <c r="CU181">
        <v>2</v>
      </c>
      <c r="CV181">
        <v>2</v>
      </c>
      <c r="CW181">
        <v>3</v>
      </c>
      <c r="CX181">
        <v>2</v>
      </c>
      <c r="CY181">
        <v>4</v>
      </c>
      <c r="CZ181">
        <v>4</v>
      </c>
      <c r="DA181">
        <v>5</v>
      </c>
      <c r="DB181">
        <v>3</v>
      </c>
      <c r="DC181">
        <v>5</v>
      </c>
      <c r="DD181">
        <v>4</v>
      </c>
      <c r="DE181">
        <v>3</v>
      </c>
      <c r="DF181">
        <v>3</v>
      </c>
      <c r="DG181">
        <v>3</v>
      </c>
      <c r="DH181">
        <v>3</v>
      </c>
      <c r="DI181">
        <v>1</v>
      </c>
      <c r="DJ181">
        <v>3</v>
      </c>
      <c r="DK181">
        <v>3</v>
      </c>
      <c r="DL181">
        <v>4</v>
      </c>
      <c r="DM181">
        <f>IF(CC181=1,5,IF(CC181=2,4.4,IF(CC181=3,3.4,IF(CC181=4,2,IF(CC181=5,1,IF(CC181&gt;5,"Inválido",0))))))</f>
        <v>3.4</v>
      </c>
      <c r="DN181">
        <f>IF(CD181&gt;5,"Inválido",CD181)</f>
        <v>3</v>
      </c>
      <c r="DO181" s="7">
        <f>IF(CE181&gt;3,"Inválido",CE181)</f>
        <v>2</v>
      </c>
      <c r="DP181" s="7">
        <f>IF(CF181&gt;3,"Inválido",CF181)</f>
        <v>3</v>
      </c>
      <c r="DQ181" s="6">
        <f>IF(CG181&gt;3,"Inválido",CG181)</f>
        <v>3</v>
      </c>
      <c r="DR181" s="6">
        <f>IF(CH181&gt;3,"Inválido",CH181)</f>
        <v>1</v>
      </c>
      <c r="DS181" s="6">
        <f>IF(CI181&gt;3,"Inválido",CI181)</f>
        <v>2</v>
      </c>
      <c r="DT181" s="6">
        <f>IF(CJ181&gt;3,"Inválido",CJ181)</f>
        <v>3</v>
      </c>
      <c r="DU181" s="6">
        <f>IF(CK181&gt;3,"Inválido",CK181)</f>
        <v>2</v>
      </c>
      <c r="DV181" s="6">
        <f>IF(CL181&gt;3,"Inválido",CL181)</f>
        <v>2</v>
      </c>
      <c r="DW181" s="6">
        <f>IF(CM181&gt;3,"Inválido",CM181)</f>
        <v>3</v>
      </c>
      <c r="DX181" s="6">
        <f>IF(CN181&gt;3,"Inválido",CN181)</f>
        <v>3</v>
      </c>
      <c r="DY181" s="8">
        <f>IF(CO181&gt;5, "INVALIDO",CO181)</f>
        <v>1</v>
      </c>
      <c r="DZ181" s="8">
        <f>IF(CP181&gt;5, "INVALIDO",CP181)</f>
        <v>1</v>
      </c>
      <c r="EA181" s="8">
        <f>IF(CQ181&gt;5, "INVALIDO",CQ181)</f>
        <v>2</v>
      </c>
      <c r="EB181" s="8">
        <f>IF(CR181&gt;5, "INVALIDO",CR181)</f>
        <v>2</v>
      </c>
      <c r="EC181" s="7">
        <f>IF(CR181&gt;5, "INVALIDO",CR181)</f>
        <v>2</v>
      </c>
      <c r="ED18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1">
        <f>IF(CC181=1,5,IF(CC181=2,4,IF(CC181=3,3,IF(CC181=4,2,IF(CC181=5,1,IF(CC181&gt;5,"Inválido",0))))))</f>
        <v>3</v>
      </c>
      <c r="EG181">
        <f>IF(CW181=1,6,IF(CW181=2,5.4,IF(CW181=3,4.2,IF(CW181=4,3.1,IF(CW181=5,2.2,IF(CW181=6,1,IF(CW181&gt;6,"Inválido",0)))))))</f>
        <v>4.2</v>
      </c>
      <c r="EH181">
        <f>IF(AND(CX181=1,CW181=1),6,IF(AND(CX181=1,CW181&lt;7),5,IF(AND(CX181&gt;1,CW181=1),"Inválido",IF(AND(CX181=2,CW181&lt;7),4,IF(AND(CX181=3,CW181&lt;7),3,IF(AND(CX181=4,CW181&lt;7),2,IF(AND(CX181=5,CW181&lt;7),1,0)))))))</f>
        <v>4</v>
      </c>
      <c r="EI181">
        <f>IF(CV181=1,6,IF(CV181=2,5,IF(CV181=3,3,IF(CV181=4,3,IF(CV181=5,2,IF(CV181=6,1,IF(CV181&gt;6,"iNVÁLIDO",0)))))))</f>
        <v>5</v>
      </c>
      <c r="EJ181" s="7">
        <f>IF(CZ181&gt;6,"Inválido",CZ181)</f>
        <v>4</v>
      </c>
      <c r="EK181" s="7">
        <f>IF(DA181&gt;6,"Inválido",DA181)</f>
        <v>5</v>
      </c>
      <c r="EL181">
        <f>IF(DB181=1,6,IF(DB181=2,5,IF(DB181=3,3,IF(DB181=4,3,IF(DB181=5,2,IF(DB181=6,1,IF(DB181&gt;6,"iNVÁLIDO",0)))))))</f>
        <v>3</v>
      </c>
      <c r="EM181">
        <f>IF(DC181=1,6,IF(DC181=2,5,IF(DC181=3,3,IF(DC181=4,3,IF(DC181=5,2,IF(DC181=6,1,IF(DC181&gt;6,"iNVÁLIDO",0)))))))</f>
        <v>2</v>
      </c>
      <c r="EN181" s="7">
        <f>IF(DD181&gt;6,"Inválido",DD181)</f>
        <v>4</v>
      </c>
      <c r="EO181">
        <f>IF(DE181&gt;6,"Inválido",DE181)</f>
        <v>3</v>
      </c>
      <c r="EP181">
        <f>IF(DF181=1,6,IF(DF181=2,5,IF(DF181=3,3,IF(DF181=4,3,IF(DF181=5,2,IF(DF181=6,1,IF(DF181&gt;6,"iNVÁLIDO",0)))))))</f>
        <v>3</v>
      </c>
      <c r="EQ181" s="7">
        <f>IF(DG181&gt;6,"Inválido",DG181)</f>
        <v>3</v>
      </c>
      <c r="ER181">
        <f>IF(DH181&gt;5,"Inválido",DH181)</f>
        <v>3</v>
      </c>
      <c r="ES181">
        <f>IF(DI181&gt;5,"Inválido",DI181)</f>
        <v>1</v>
      </c>
      <c r="ET181">
        <f>IF(DJ181=1,5,IF(DJ181=2,4,IF(DJ181=3,3,IF(DJ181=4,2,IF(DJ181=5,1,IF(DJ181&gt;5,"Inválido",0))))))</f>
        <v>3</v>
      </c>
      <c r="EU181">
        <f>IF(DK181&gt;5,"Inválido",DK181)</f>
        <v>3</v>
      </c>
      <c r="EV181">
        <f>IF(DL181=1,5,IF(DL181=2,4,IF(DL181=3,3,IF(DL181=4,2,IF(DL181=5,1,IF(DL181&gt;5,"Inválido",0))))))</f>
        <v>2</v>
      </c>
      <c r="EW181" s="7">
        <f>SUM(DO181,DP181,DQ181,DR181,DS181,DT181,DU181,DV181,DW181,DX181)</f>
        <v>24</v>
      </c>
      <c r="EX181" s="7">
        <f>(EW181-10)/20*100</f>
        <v>70</v>
      </c>
      <c r="EY181">
        <f>SUM(DY181,DZ181,EA181,EB181)</f>
        <v>6</v>
      </c>
      <c r="EZ181">
        <f>(_2022___Atividade_física__sintomas_de_ansiedade_e_depressão_e_qualidade_de_vida_e[[#This Row],[Aspecto físico]]-4)/4*100</f>
        <v>50</v>
      </c>
      <c r="FA181">
        <f>SUM(EG181,EH181)</f>
        <v>8.1999999999999993</v>
      </c>
      <c r="FB181">
        <f>(FA181-2)/10*100</f>
        <v>61.999999999999986</v>
      </c>
      <c r="FC181">
        <f>SUM(DM181,ES181,ET181,EU181,EV181)</f>
        <v>12.4</v>
      </c>
      <c r="FD181" s="7">
        <f>(FC181-5)/20*100</f>
        <v>37</v>
      </c>
      <c r="FE181">
        <f>SUM(EI181,EM181,EO181,EQ181)</f>
        <v>13</v>
      </c>
      <c r="FF181" s="7">
        <f>(FE181-4)/20*100</f>
        <v>45</v>
      </c>
      <c r="FG181">
        <f>SUM(EF181,ER181)</f>
        <v>6</v>
      </c>
      <c r="FH181">
        <f>(FG181-2)/8*100</f>
        <v>50</v>
      </c>
      <c r="FI181">
        <f>SUM(EC181,ED181,EE181)</f>
        <v>5</v>
      </c>
      <c r="FJ181" s="7">
        <f>(FI181-3)/3*100</f>
        <v>66.666666666666657</v>
      </c>
      <c r="FK181">
        <f>SUM(EJ181,EK181,EL181,EN181,EP181)</f>
        <v>19</v>
      </c>
      <c r="FL181">
        <f>(FK181-5)/25*100</f>
        <v>56.000000000000007</v>
      </c>
      <c r="FM181">
        <f t="shared" si="6"/>
        <v>3</v>
      </c>
      <c r="FN181" s="7">
        <f t="shared" si="7"/>
        <v>54.75</v>
      </c>
      <c r="FO181" s="7">
        <f t="shared" si="8"/>
        <v>54.416666666666664</v>
      </c>
    </row>
    <row r="182" spans="1:171" ht="15" thickBot="1" x14ac:dyDescent="0.35">
      <c r="A182" t="s">
        <v>409</v>
      </c>
      <c r="B182" t="s">
        <v>410</v>
      </c>
      <c r="C182" t="s">
        <v>68</v>
      </c>
      <c r="D182" s="5">
        <v>37649</v>
      </c>
      <c r="E182" s="5">
        <v>44682</v>
      </c>
      <c r="F182" s="1">
        <f>DATEDIF(D181,E181,"Y")</f>
        <v>22</v>
      </c>
      <c r="G182">
        <v>2</v>
      </c>
      <c r="H182">
        <v>1</v>
      </c>
      <c r="I182" t="s">
        <v>128</v>
      </c>
      <c r="J182">
        <v>2</v>
      </c>
      <c r="K182">
        <v>2</v>
      </c>
      <c r="L182" t="s">
        <v>100</v>
      </c>
      <c r="M182" s="1">
        <v>1</v>
      </c>
      <c r="N182">
        <v>1</v>
      </c>
      <c r="O182">
        <v>1</v>
      </c>
      <c r="P182">
        <v>1</v>
      </c>
      <c r="Q182" s="16">
        <v>2</v>
      </c>
      <c r="R182">
        <v>1</v>
      </c>
      <c r="S182">
        <v>2</v>
      </c>
      <c r="T182">
        <v>1</v>
      </c>
      <c r="U182" t="s">
        <v>115</v>
      </c>
      <c r="V182">
        <v>4</v>
      </c>
      <c r="W182">
        <v>25</v>
      </c>
      <c r="X18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82">
        <v>1</v>
      </c>
      <c r="Z182">
        <v>60</v>
      </c>
      <c r="AA18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82">
        <v>0</v>
      </c>
      <c r="AC182">
        <v>0</v>
      </c>
      <c r="AD18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2">
        <v>19</v>
      </c>
      <c r="AF182">
        <v>19</v>
      </c>
      <c r="AG182" s="1">
        <f>AVERAGE(_2022___Atividade_física__sintomas_de_ansiedade_e_depressão_e_qualidade_de_vida_e[[#This Row],[a.	Quantas horas no total você gasta sentado durante um dia de semana? ]:[b.	Quantas horas no total você gasta sentado durante um dia de fim de semana?]])</f>
        <v>19</v>
      </c>
      <c r="AH182" s="1">
        <f>_2022___Atividade_física__sintomas_de_ansiedade_e_depressão_e_qualidade_de_vida_e[[#This Row],[AFV por semana]]+_2022___Atividade_física__sintomas_de_ansiedade_e_depressão_e_qualidade_de_vida_e[[#This Row],[Média AFM na semana]]</f>
        <v>60</v>
      </c>
      <c r="AI182">
        <v>1</v>
      </c>
      <c r="AJ182">
        <v>1</v>
      </c>
      <c r="AK182">
        <v>1</v>
      </c>
      <c r="AL182">
        <v>1</v>
      </c>
      <c r="AM182">
        <v>3</v>
      </c>
      <c r="AN182">
        <v>1</v>
      </c>
      <c r="AO182">
        <v>1</v>
      </c>
      <c r="AP182">
        <v>2</v>
      </c>
      <c r="AQ182">
        <v>2</v>
      </c>
      <c r="AR182">
        <v>3</v>
      </c>
      <c r="AS182">
        <v>1</v>
      </c>
      <c r="AT182">
        <v>2</v>
      </c>
      <c r="AU182">
        <v>2</v>
      </c>
      <c r="AV182">
        <v>2</v>
      </c>
      <c r="AW182">
        <v>1</v>
      </c>
      <c r="AX182">
        <v>1</v>
      </c>
      <c r="AY182">
        <v>1</v>
      </c>
      <c r="AZ182">
        <v>1</v>
      </c>
      <c r="BA182">
        <v>2</v>
      </c>
      <c r="BB182">
        <v>0</v>
      </c>
      <c r="BC182">
        <v>1</v>
      </c>
      <c r="BD18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182">
        <v>1</v>
      </c>
      <c r="BF182">
        <v>0</v>
      </c>
      <c r="BG182">
        <v>1</v>
      </c>
      <c r="BH182">
        <v>1</v>
      </c>
      <c r="BI182">
        <v>2</v>
      </c>
      <c r="BJ182">
        <v>2</v>
      </c>
      <c r="BK182">
        <v>1</v>
      </c>
      <c r="BL182">
        <v>2</v>
      </c>
      <c r="BM182">
        <v>0</v>
      </c>
      <c r="BN182">
        <v>0</v>
      </c>
      <c r="BO182">
        <v>2</v>
      </c>
      <c r="BP182">
        <v>1</v>
      </c>
      <c r="BQ182">
        <v>3</v>
      </c>
      <c r="BR182">
        <v>3</v>
      </c>
      <c r="BS182">
        <v>2</v>
      </c>
      <c r="BT182">
        <v>1</v>
      </c>
      <c r="BU182">
        <v>0</v>
      </c>
      <c r="BV182">
        <v>0</v>
      </c>
      <c r="BW182">
        <v>3</v>
      </c>
      <c r="BX182">
        <v>2</v>
      </c>
      <c r="BY182">
        <f>_2022___Atividade_física__sintomas_de_ansiedade_e_depressão_e_qualidade_de_vida_e[[#This Row],[_18]]</f>
        <v>3</v>
      </c>
      <c r="BZ182">
        <v>0</v>
      </c>
      <c r="CA182">
        <v>0</v>
      </c>
      <c r="CB182" s="1">
        <f>SUM(BE182:BV182,_2022___Atividade_física__sintomas_de_ansiedade_e_depressão_e_qualidade_de_vida_e[[#This Row],[18 considerar essa]:[_20]])</f>
        <v>25</v>
      </c>
      <c r="CC182">
        <v>2</v>
      </c>
      <c r="CD182">
        <v>3</v>
      </c>
      <c r="CE182">
        <v>3</v>
      </c>
      <c r="CF182">
        <v>3</v>
      </c>
      <c r="CG182">
        <v>3</v>
      </c>
      <c r="CH182">
        <v>3</v>
      </c>
      <c r="CI182">
        <v>3</v>
      </c>
      <c r="CJ182">
        <v>3</v>
      </c>
      <c r="CK182">
        <v>3</v>
      </c>
      <c r="CL182">
        <v>3</v>
      </c>
      <c r="CM182">
        <v>3</v>
      </c>
      <c r="CN182">
        <v>3</v>
      </c>
      <c r="CO182">
        <v>2</v>
      </c>
      <c r="CP182">
        <v>1</v>
      </c>
      <c r="CQ182">
        <v>2</v>
      </c>
      <c r="CR182">
        <v>2</v>
      </c>
      <c r="CS182">
        <v>2</v>
      </c>
      <c r="CT182">
        <v>1</v>
      </c>
      <c r="CU182">
        <v>1</v>
      </c>
      <c r="CV182">
        <v>3</v>
      </c>
      <c r="CW182">
        <v>2</v>
      </c>
      <c r="CX182">
        <v>1</v>
      </c>
      <c r="CY182">
        <v>4</v>
      </c>
      <c r="CZ182">
        <v>2</v>
      </c>
      <c r="DA182">
        <v>4</v>
      </c>
      <c r="DB182">
        <v>4</v>
      </c>
      <c r="DC182">
        <v>3</v>
      </c>
      <c r="DD182">
        <v>3</v>
      </c>
      <c r="DE182">
        <v>4</v>
      </c>
      <c r="DF182">
        <v>2</v>
      </c>
      <c r="DG182">
        <v>3</v>
      </c>
      <c r="DH182">
        <v>5</v>
      </c>
      <c r="DI182">
        <v>2</v>
      </c>
      <c r="DJ182">
        <v>2</v>
      </c>
      <c r="DK182">
        <v>4</v>
      </c>
      <c r="DL182">
        <v>2</v>
      </c>
      <c r="DM182">
        <f>IF(CC182=1,5,IF(CC182=2,4.4,IF(CC182=3,3.4,IF(CC182=4,2,IF(CC182=5,1,IF(CC182&gt;5,"Inválido",0))))))</f>
        <v>4.4000000000000004</v>
      </c>
      <c r="DN182">
        <f>IF(CD182&gt;5,"Inválido",CD182)</f>
        <v>3</v>
      </c>
      <c r="DO182" s="7">
        <f>IF(CE182&gt;3,"Inválido",CE182)</f>
        <v>3</v>
      </c>
      <c r="DP182" s="7">
        <f>IF(CF182&gt;3,"Inválido",CF182)</f>
        <v>3</v>
      </c>
      <c r="DQ182" s="6">
        <f>IF(CG182&gt;3,"Inválido",CG182)</f>
        <v>3</v>
      </c>
      <c r="DR182" s="6">
        <f>IF(CH182&gt;3,"Inválido",CH182)</f>
        <v>3</v>
      </c>
      <c r="DS182" s="6">
        <f>IF(CI182&gt;3,"Inválido",CI182)</f>
        <v>3</v>
      </c>
      <c r="DT182" s="6">
        <f>IF(CJ182&gt;3,"Inválido",CJ182)</f>
        <v>3</v>
      </c>
      <c r="DU182" s="6">
        <f>IF(CK182&gt;3,"Inválido",CK182)</f>
        <v>3</v>
      </c>
      <c r="DV182" s="6">
        <f>IF(CL182&gt;3,"Inválido",CL182)</f>
        <v>3</v>
      </c>
      <c r="DW182" s="6">
        <f>IF(CM182&gt;3,"Inválido",CM182)</f>
        <v>3</v>
      </c>
      <c r="DX182" s="6">
        <f>IF(CN182&gt;3,"Inválido",CN182)</f>
        <v>3</v>
      </c>
      <c r="DY182" s="8">
        <f>IF(CO182&gt;5, "INVALIDO",CO182)</f>
        <v>2</v>
      </c>
      <c r="DZ182" s="8">
        <f>IF(CP182&gt;5, "INVALIDO",CP182)</f>
        <v>1</v>
      </c>
      <c r="EA182" s="8">
        <f>IF(CQ182&gt;5, "INVALIDO",CQ182)</f>
        <v>2</v>
      </c>
      <c r="EB182" s="8">
        <f>IF(CR182&gt;5, "INVALIDO",CR182)</f>
        <v>2</v>
      </c>
      <c r="EC182" s="7">
        <f>IF(CR182&gt;5, "INVALIDO",CR182)</f>
        <v>2</v>
      </c>
      <c r="ED18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82">
        <f>IF(CC182=1,5,IF(CC182=2,4,IF(CC182=3,3,IF(CC182=4,2,IF(CC182=5,1,IF(CC182&gt;5,"Inválido",0))))))</f>
        <v>4</v>
      </c>
      <c r="EG182">
        <f>IF(CW182=1,6,IF(CW182=2,5.4,IF(CW182=3,4.2,IF(CW182=4,3.1,IF(CW182=5,2.2,IF(CW182=6,1,IF(CW182&gt;6,"Inválido",0)))))))</f>
        <v>5.4</v>
      </c>
      <c r="EH182">
        <f>IF(AND(CX182=1,CW182=1),6,IF(AND(CX182=1,CW182&lt;7),5,IF(AND(CX182&gt;1,CW182=1),"Inválido",IF(AND(CX182=2,CW182&lt;7),4,IF(AND(CX182=3,CW182&lt;7),3,IF(AND(CX182=4,CW182&lt;7),2,IF(AND(CX182=5,CW182&lt;7),1,0)))))))</f>
        <v>5</v>
      </c>
      <c r="EI182">
        <f>IF(CV182=1,6,IF(CV182=2,5,IF(CV182=3,3,IF(CV182=4,3,IF(CV182=5,2,IF(CV182=6,1,IF(CV182&gt;6,"iNVÁLIDO",0)))))))</f>
        <v>3</v>
      </c>
      <c r="EJ182" s="7">
        <f>IF(CZ182&gt;6,"Inválido",CZ182)</f>
        <v>2</v>
      </c>
      <c r="EK182" s="7">
        <f>IF(DA182&gt;6,"Inválido",DA182)</f>
        <v>4</v>
      </c>
      <c r="EL182">
        <f>IF(DB182=1,6,IF(DB182=2,5,IF(DB182=3,3,IF(DB182=4,3,IF(DB182=5,2,IF(DB182=6,1,IF(DB182&gt;6,"iNVÁLIDO",0)))))))</f>
        <v>3</v>
      </c>
      <c r="EM182">
        <f>IF(DC182=1,6,IF(DC182=2,5,IF(DC182=3,3,IF(DC182=4,3,IF(DC182=5,2,IF(DC182=6,1,IF(DC182&gt;6,"iNVÁLIDO",0)))))))</f>
        <v>3</v>
      </c>
      <c r="EN182" s="7">
        <f>IF(DD182&gt;6,"Inválido",DD182)</f>
        <v>3</v>
      </c>
      <c r="EO182">
        <f>IF(DE182&gt;6,"Inválido",DE182)</f>
        <v>4</v>
      </c>
      <c r="EP182">
        <f>IF(DF182=1,6,IF(DF182=2,5,IF(DF182=3,3,IF(DF182=4,3,IF(DF182=5,2,IF(DF182=6,1,IF(DF182&gt;6,"iNVÁLIDO",0)))))))</f>
        <v>5</v>
      </c>
      <c r="EQ182" s="7">
        <f>IF(DG182&gt;6,"Inválido",DG182)</f>
        <v>3</v>
      </c>
      <c r="ER182">
        <f>IF(DH182&gt;5,"Inválido",DH182)</f>
        <v>5</v>
      </c>
      <c r="ES182">
        <f>IF(DI182&gt;5,"Inválido",DI182)</f>
        <v>2</v>
      </c>
      <c r="ET182">
        <f>IF(DJ182=1,5,IF(DJ182=2,4,IF(DJ182=3,3,IF(DJ182=4,2,IF(DJ182=5,1,IF(DJ182&gt;5,"Inválido",0))))))</f>
        <v>4</v>
      </c>
      <c r="EU182">
        <f>IF(DK182&gt;5,"Inválido",DK182)</f>
        <v>4</v>
      </c>
      <c r="EV182">
        <f>IF(DL182=1,5,IF(DL182=2,4,IF(DL182=3,3,IF(DL182=4,2,IF(DL182=5,1,IF(DL182&gt;5,"Inválido",0))))))</f>
        <v>4</v>
      </c>
      <c r="EW182" s="7">
        <f>SUM(DO182,DP182,DQ182,DR182,DS182,DT182,DU182,DV182,DW182,DX182)</f>
        <v>30</v>
      </c>
      <c r="EX182" s="7">
        <f>(EW182-10)/20*100</f>
        <v>100</v>
      </c>
      <c r="EY182">
        <f>SUM(DY182,DZ182,EA182,EB182)</f>
        <v>7</v>
      </c>
      <c r="EZ182">
        <f>(_2022___Atividade_física__sintomas_de_ansiedade_e_depressão_e_qualidade_de_vida_e[[#This Row],[Aspecto físico]]-4)/4*100</f>
        <v>75</v>
      </c>
      <c r="FA182">
        <f>SUM(EG182,EH182)</f>
        <v>10.4</v>
      </c>
      <c r="FB182">
        <f>(FA182-2)/10*100</f>
        <v>84.000000000000014</v>
      </c>
      <c r="FC182">
        <f>SUM(DM182,ES182,ET182,EU182,EV182)</f>
        <v>18.399999999999999</v>
      </c>
      <c r="FD182" s="7">
        <f>(FC182-5)/20*100</f>
        <v>67</v>
      </c>
      <c r="FE182">
        <f>SUM(EI182,EM182,EO182,EQ182)</f>
        <v>13</v>
      </c>
      <c r="FF182" s="7">
        <f>(FE182-4)/20*100</f>
        <v>45</v>
      </c>
      <c r="FG182">
        <f>SUM(EF182,ER182)</f>
        <v>9</v>
      </c>
      <c r="FH182">
        <f>(FG182-2)/8*100</f>
        <v>87.5</v>
      </c>
      <c r="FI182">
        <f>SUM(EC182,ED182,EE182)</f>
        <v>4</v>
      </c>
      <c r="FJ182" s="7">
        <f>(FI182-3)/3*100</f>
        <v>33.333333333333329</v>
      </c>
      <c r="FK182">
        <f>SUM(EJ182,EK182,EL182,EN182,EP182)</f>
        <v>17</v>
      </c>
      <c r="FL182">
        <f>(FK182-5)/25*100</f>
        <v>48</v>
      </c>
      <c r="FM182">
        <f t="shared" si="6"/>
        <v>3</v>
      </c>
      <c r="FN182" s="7">
        <f t="shared" si="7"/>
        <v>81.5</v>
      </c>
      <c r="FO182" s="7">
        <f t="shared" si="8"/>
        <v>53.458333333333329</v>
      </c>
    </row>
    <row r="183" spans="1:171" ht="15" thickBot="1" x14ac:dyDescent="0.35">
      <c r="A183" t="s">
        <v>411</v>
      </c>
      <c r="B183" t="s">
        <v>414</v>
      </c>
      <c r="C183" t="s">
        <v>68</v>
      </c>
      <c r="D183" s="5">
        <v>37523</v>
      </c>
      <c r="E183" s="5">
        <v>44682</v>
      </c>
      <c r="F183" s="1">
        <f>DATEDIF(D182,E182,"Y")</f>
        <v>19</v>
      </c>
      <c r="G183">
        <v>2</v>
      </c>
      <c r="H183">
        <v>1</v>
      </c>
      <c r="I183" t="s">
        <v>108</v>
      </c>
      <c r="J183">
        <v>1</v>
      </c>
      <c r="K183">
        <v>2</v>
      </c>
      <c r="L183" t="s">
        <v>100</v>
      </c>
      <c r="M183" s="1">
        <v>1</v>
      </c>
      <c r="N183">
        <v>2</v>
      </c>
      <c r="O183">
        <v>1</v>
      </c>
      <c r="P183">
        <v>1</v>
      </c>
      <c r="Q183" s="16">
        <v>2</v>
      </c>
      <c r="R183">
        <v>1</v>
      </c>
      <c r="S183">
        <v>2</v>
      </c>
      <c r="T183">
        <v>1</v>
      </c>
      <c r="U183" t="s">
        <v>115</v>
      </c>
      <c r="V183">
        <v>5</v>
      </c>
      <c r="W183">
        <v>60</v>
      </c>
      <c r="X18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183">
        <v>1</v>
      </c>
      <c r="Z183">
        <v>25</v>
      </c>
      <c r="AA18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25</v>
      </c>
      <c r="AB183">
        <v>0</v>
      </c>
      <c r="AC183">
        <v>0</v>
      </c>
      <c r="AD18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3">
        <v>13</v>
      </c>
      <c r="AF183">
        <v>8</v>
      </c>
      <c r="AG183" s="1">
        <f>AVERAGE(_2022___Atividade_física__sintomas_de_ansiedade_e_depressão_e_qualidade_de_vida_e[[#This Row],[a.	Quantas horas no total você gasta sentado durante um dia de semana? ]:[b.	Quantas horas no total você gasta sentado durante um dia de fim de semana?]])</f>
        <v>10.5</v>
      </c>
      <c r="AH183" s="1">
        <f>_2022___Atividade_física__sintomas_de_ansiedade_e_depressão_e_qualidade_de_vida_e[[#This Row],[AFV por semana]]+_2022___Atividade_física__sintomas_de_ansiedade_e_depressão_e_qualidade_de_vida_e[[#This Row],[Média AFM na semana]]</f>
        <v>25</v>
      </c>
      <c r="AI183">
        <v>1</v>
      </c>
      <c r="AJ183">
        <v>2</v>
      </c>
      <c r="AK183">
        <v>2</v>
      </c>
      <c r="AL183">
        <v>2</v>
      </c>
      <c r="AM183">
        <v>2</v>
      </c>
      <c r="AN183">
        <v>2</v>
      </c>
      <c r="AO183">
        <v>2</v>
      </c>
      <c r="AP183">
        <v>2</v>
      </c>
      <c r="AQ183">
        <v>0</v>
      </c>
      <c r="AR183">
        <v>2</v>
      </c>
      <c r="AS183">
        <v>2</v>
      </c>
      <c r="AT183">
        <v>2</v>
      </c>
      <c r="AU183">
        <v>2</v>
      </c>
      <c r="AV183">
        <v>1</v>
      </c>
      <c r="AW183">
        <v>1</v>
      </c>
      <c r="AX183">
        <v>1</v>
      </c>
      <c r="AY183">
        <v>1</v>
      </c>
      <c r="AZ183">
        <v>2</v>
      </c>
      <c r="BA183">
        <v>1</v>
      </c>
      <c r="BB183">
        <v>2</v>
      </c>
      <c r="BC183">
        <v>2</v>
      </c>
      <c r="BD18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34</v>
      </c>
      <c r="BE183">
        <v>2</v>
      </c>
      <c r="BF183">
        <v>1</v>
      </c>
      <c r="BG183">
        <v>1</v>
      </c>
      <c r="BH183">
        <v>3</v>
      </c>
      <c r="BI183">
        <v>2</v>
      </c>
      <c r="BJ183">
        <v>0</v>
      </c>
      <c r="BK183">
        <v>2</v>
      </c>
      <c r="BL183">
        <v>2</v>
      </c>
      <c r="BM183">
        <v>1</v>
      </c>
      <c r="BN183">
        <v>3</v>
      </c>
      <c r="BO183">
        <v>3</v>
      </c>
      <c r="BP183">
        <v>1</v>
      </c>
      <c r="BQ183">
        <v>2</v>
      </c>
      <c r="BR183">
        <v>3</v>
      </c>
      <c r="BS183">
        <v>1</v>
      </c>
      <c r="BT183">
        <v>1</v>
      </c>
      <c r="BU183">
        <v>2</v>
      </c>
      <c r="BV183">
        <v>1</v>
      </c>
      <c r="BW183">
        <v>0</v>
      </c>
      <c r="BX183">
        <v>2</v>
      </c>
      <c r="BY183">
        <f>_2022___Atividade_física__sintomas_de_ansiedade_e_depressão_e_qualidade_de_vida_e[[#This Row],[_18]]</f>
        <v>0</v>
      </c>
      <c r="BZ183">
        <v>0</v>
      </c>
      <c r="CA183">
        <v>0</v>
      </c>
      <c r="CB183" s="1">
        <f>SUM(BE183:BV183,_2022___Atividade_física__sintomas_de_ansiedade_e_depressão_e_qualidade_de_vida_e[[#This Row],[18 considerar essa]:[_20]])</f>
        <v>31</v>
      </c>
      <c r="CC183">
        <v>3</v>
      </c>
      <c r="CD183">
        <v>3</v>
      </c>
      <c r="CE183">
        <v>1</v>
      </c>
      <c r="CF183">
        <v>2</v>
      </c>
      <c r="CG183">
        <v>2</v>
      </c>
      <c r="CH183">
        <v>1</v>
      </c>
      <c r="CI183">
        <v>2</v>
      </c>
      <c r="CJ183">
        <v>2</v>
      </c>
      <c r="CK183">
        <v>3</v>
      </c>
      <c r="CL183">
        <v>3</v>
      </c>
      <c r="CM183">
        <v>2</v>
      </c>
      <c r="CN183">
        <v>3</v>
      </c>
      <c r="CO183">
        <v>2</v>
      </c>
      <c r="CP183">
        <v>2</v>
      </c>
      <c r="CQ183">
        <v>2</v>
      </c>
      <c r="CR183">
        <v>2</v>
      </c>
      <c r="CS183">
        <v>2</v>
      </c>
      <c r="CT183">
        <v>2</v>
      </c>
      <c r="CU183">
        <v>2</v>
      </c>
      <c r="CV183">
        <v>3</v>
      </c>
      <c r="CW183">
        <v>3</v>
      </c>
      <c r="CX183">
        <v>1</v>
      </c>
      <c r="CY183">
        <v>5</v>
      </c>
      <c r="CZ183">
        <v>2</v>
      </c>
      <c r="DA183">
        <v>5</v>
      </c>
      <c r="DB183">
        <v>5</v>
      </c>
      <c r="DC183">
        <v>4</v>
      </c>
      <c r="DD183">
        <v>5</v>
      </c>
      <c r="DE183">
        <v>2</v>
      </c>
      <c r="DF183">
        <v>6</v>
      </c>
      <c r="DG183">
        <v>3</v>
      </c>
      <c r="DH183">
        <v>1</v>
      </c>
      <c r="DI183">
        <v>3</v>
      </c>
      <c r="DJ183">
        <v>4</v>
      </c>
      <c r="DK183">
        <v>4</v>
      </c>
      <c r="DL183">
        <v>3</v>
      </c>
      <c r="DM183">
        <f>IF(CC183=1,5,IF(CC183=2,4.4,IF(CC183=3,3.4,IF(CC183=4,2,IF(CC183=5,1,IF(CC183&gt;5,"Inválido",0))))))</f>
        <v>3.4</v>
      </c>
      <c r="DN183">
        <f>IF(CD183&gt;5,"Inválido",CD183)</f>
        <v>3</v>
      </c>
      <c r="DO183" s="7">
        <f>IF(CE183&gt;3,"Inválido",CE183)</f>
        <v>1</v>
      </c>
      <c r="DP183" s="7">
        <f>IF(CF183&gt;3,"Inválido",CF183)</f>
        <v>2</v>
      </c>
      <c r="DQ183" s="6">
        <f>IF(CG183&gt;3,"Inválido",CG183)</f>
        <v>2</v>
      </c>
      <c r="DR183" s="6">
        <f>IF(CH183&gt;3,"Inválido",CH183)</f>
        <v>1</v>
      </c>
      <c r="DS183" s="6">
        <f>IF(CI183&gt;3,"Inválido",CI183)</f>
        <v>2</v>
      </c>
      <c r="DT183" s="6">
        <f>IF(CJ183&gt;3,"Inválido",CJ183)</f>
        <v>2</v>
      </c>
      <c r="DU183" s="6">
        <f>IF(CK183&gt;3,"Inválido",CK183)</f>
        <v>3</v>
      </c>
      <c r="DV183" s="6">
        <f>IF(CL183&gt;3,"Inválido",CL183)</f>
        <v>3</v>
      </c>
      <c r="DW183" s="6">
        <f>IF(CM183&gt;3,"Inválido",CM183)</f>
        <v>2</v>
      </c>
      <c r="DX183" s="6">
        <f>IF(CN183&gt;3,"Inválido",CN183)</f>
        <v>3</v>
      </c>
      <c r="DY183" s="8">
        <f>IF(CO183&gt;5, "INVALIDO",CO183)</f>
        <v>2</v>
      </c>
      <c r="DZ183" s="8">
        <f>IF(CP183&gt;5, "INVALIDO",CP183)</f>
        <v>2</v>
      </c>
      <c r="EA183" s="8">
        <f>IF(CQ183&gt;5, "INVALIDO",CQ183)</f>
        <v>2</v>
      </c>
      <c r="EB183" s="8">
        <f>IF(CR183&gt;5, "INVALIDO",CR183)</f>
        <v>2</v>
      </c>
      <c r="EC183" s="7">
        <f>IF(CR183&gt;5, "INVALIDO",CR183)</f>
        <v>2</v>
      </c>
      <c r="ED18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8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3">
        <f>IF(CC183=1,5,IF(CC183=2,4,IF(CC183=3,3,IF(CC183=4,2,IF(CC183=5,1,IF(CC183&gt;5,"Inválido",0))))))</f>
        <v>3</v>
      </c>
      <c r="EG183">
        <f>IF(CW183=1,6,IF(CW183=2,5.4,IF(CW183=3,4.2,IF(CW183=4,3.1,IF(CW183=5,2.2,IF(CW183=6,1,IF(CW183&gt;6,"Inválido",0)))))))</f>
        <v>4.2</v>
      </c>
      <c r="EH183">
        <f>IF(AND(CX183=1,CW183=1),6,IF(AND(CX183=1,CW183&lt;7),5,IF(AND(CX183&gt;1,CW183=1),"Inválido",IF(AND(CX183=2,CW183&lt;7),4,IF(AND(CX183=3,CW183&lt;7),3,IF(AND(CX183=4,CW183&lt;7),2,IF(AND(CX183=5,CW183&lt;7),1,0)))))))</f>
        <v>5</v>
      </c>
      <c r="EI183">
        <f>IF(CV183=1,6,IF(CV183=2,5,IF(CV183=3,3,IF(CV183=4,3,IF(CV183=5,2,IF(CV183=6,1,IF(CV183&gt;6,"iNVÁLIDO",0)))))))</f>
        <v>3</v>
      </c>
      <c r="EJ183" s="7">
        <f>IF(CZ183&gt;6,"Inválido",CZ183)</f>
        <v>2</v>
      </c>
      <c r="EK183" s="7">
        <f>IF(DA183&gt;6,"Inválido",DA183)</f>
        <v>5</v>
      </c>
      <c r="EL183">
        <f>IF(DB183=1,6,IF(DB183=2,5,IF(DB183=3,3,IF(DB183=4,3,IF(DB183=5,2,IF(DB183=6,1,IF(DB183&gt;6,"iNVÁLIDO",0)))))))</f>
        <v>2</v>
      </c>
      <c r="EM183">
        <f>IF(DC183=1,6,IF(DC183=2,5,IF(DC183=3,3,IF(DC183=4,3,IF(DC183=5,2,IF(DC183=6,1,IF(DC183&gt;6,"iNVÁLIDO",0)))))))</f>
        <v>3</v>
      </c>
      <c r="EN183" s="7">
        <f>IF(DD183&gt;6,"Inválido",DD183)</f>
        <v>5</v>
      </c>
      <c r="EO183">
        <f>IF(DE183&gt;6,"Inválido",DE183)</f>
        <v>2</v>
      </c>
      <c r="EP183">
        <f>IF(DF183=1,6,IF(DF183=2,5,IF(DF183=3,3,IF(DF183=4,3,IF(DF183=5,2,IF(DF183=6,1,IF(DF183&gt;6,"iNVÁLIDO",0)))))))</f>
        <v>1</v>
      </c>
      <c r="EQ183" s="7">
        <f>IF(DG183&gt;6,"Inválido",DG183)</f>
        <v>3</v>
      </c>
      <c r="ER183">
        <f>IF(DH183&gt;5,"Inválido",DH183)</f>
        <v>1</v>
      </c>
      <c r="ES183">
        <f>IF(DI183&gt;5,"Inválido",DI183)</f>
        <v>3</v>
      </c>
      <c r="ET183">
        <f>IF(DJ183=1,5,IF(DJ183=2,4,IF(DJ183=3,3,IF(DJ183=4,2,IF(DJ183=5,1,IF(DJ183&gt;5,"Inválido",0))))))</f>
        <v>2</v>
      </c>
      <c r="EU183">
        <f>IF(DK183&gt;5,"Inválido",DK183)</f>
        <v>4</v>
      </c>
      <c r="EV183">
        <f>IF(DL183=1,5,IF(DL183=2,4,IF(DL183=3,3,IF(DL183=4,2,IF(DL183=5,1,IF(DL183&gt;5,"Inválido",0))))))</f>
        <v>3</v>
      </c>
      <c r="EW183" s="7">
        <f>SUM(DO183,DP183,DQ183,DR183,DS183,DT183,DU183,DV183,DW183,DX183)</f>
        <v>21</v>
      </c>
      <c r="EX183" s="7">
        <f>(EW183-10)/20*100</f>
        <v>55.000000000000007</v>
      </c>
      <c r="EY183">
        <f>SUM(DY183,DZ183,EA183,EB183)</f>
        <v>8</v>
      </c>
      <c r="EZ183">
        <f>(_2022___Atividade_física__sintomas_de_ansiedade_e_depressão_e_qualidade_de_vida_e[[#This Row],[Aspecto físico]]-4)/4*100</f>
        <v>100</v>
      </c>
      <c r="FA183">
        <f>SUM(EG183,EH183)</f>
        <v>9.1999999999999993</v>
      </c>
      <c r="FB183">
        <f>(FA183-2)/10*100</f>
        <v>72</v>
      </c>
      <c r="FC183">
        <f>SUM(DM183,ES183,ET183,EU183,EV183)</f>
        <v>15.4</v>
      </c>
      <c r="FD183" s="7">
        <f>(FC183-5)/20*100</f>
        <v>52</v>
      </c>
      <c r="FE183">
        <f>SUM(EI183,EM183,EO183,EQ183)</f>
        <v>11</v>
      </c>
      <c r="FF183" s="7">
        <f>(FE183-4)/20*100</f>
        <v>35</v>
      </c>
      <c r="FG183">
        <f>SUM(EF183,ER183)</f>
        <v>4</v>
      </c>
      <c r="FH183">
        <f>(FG183-2)/8*100</f>
        <v>25</v>
      </c>
      <c r="FI183">
        <f>SUM(EC183,ED183,EE183)</f>
        <v>6</v>
      </c>
      <c r="FJ183" s="7">
        <f>(FI183-3)/3*100</f>
        <v>100</v>
      </c>
      <c r="FK183">
        <f>SUM(EJ183,EK183,EL183,EN183,EP183)</f>
        <v>15</v>
      </c>
      <c r="FL183">
        <f>(FK183-5)/25*100</f>
        <v>40</v>
      </c>
      <c r="FM183">
        <f t="shared" si="6"/>
        <v>3</v>
      </c>
      <c r="FN183" s="7">
        <f t="shared" si="7"/>
        <v>69.75</v>
      </c>
      <c r="FO183" s="7">
        <f t="shared" si="8"/>
        <v>50</v>
      </c>
    </row>
    <row r="184" spans="1:171" ht="15" thickBot="1" x14ac:dyDescent="0.35">
      <c r="A184" t="s">
        <v>415</v>
      </c>
      <c r="B184" t="s">
        <v>416</v>
      </c>
      <c r="C184" t="s">
        <v>68</v>
      </c>
      <c r="D184" s="5">
        <v>26820</v>
      </c>
      <c r="E184" s="5">
        <v>44682</v>
      </c>
      <c r="F184" s="1">
        <f>DATEDIF(D183,E183,"Y")</f>
        <v>19</v>
      </c>
      <c r="G184">
        <v>1</v>
      </c>
      <c r="H184">
        <v>3</v>
      </c>
      <c r="I184" t="s">
        <v>224</v>
      </c>
      <c r="J184">
        <v>8</v>
      </c>
      <c r="K184">
        <v>2</v>
      </c>
      <c r="L184" t="s">
        <v>417</v>
      </c>
      <c r="M184" s="1">
        <v>2</v>
      </c>
      <c r="N184">
        <v>1</v>
      </c>
      <c r="O184">
        <v>3</v>
      </c>
      <c r="P184">
        <v>1</v>
      </c>
      <c r="Q184" s="16">
        <v>2</v>
      </c>
      <c r="R184">
        <v>2</v>
      </c>
      <c r="S184">
        <v>1</v>
      </c>
      <c r="T184">
        <v>1</v>
      </c>
      <c r="U184" t="s">
        <v>164</v>
      </c>
      <c r="V184">
        <v>7</v>
      </c>
      <c r="W184">
        <v>59</v>
      </c>
      <c r="X18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413</v>
      </c>
      <c r="Y184">
        <v>3</v>
      </c>
      <c r="Z184">
        <v>59</v>
      </c>
      <c r="AA18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184">
        <v>4</v>
      </c>
      <c r="AC184">
        <v>59</v>
      </c>
      <c r="AD18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236</v>
      </c>
      <c r="AE184">
        <v>4</v>
      </c>
      <c r="AF184">
        <v>5</v>
      </c>
      <c r="AG184" s="1">
        <f>AVERAGE(_2022___Atividade_física__sintomas_de_ansiedade_e_depressão_e_qualidade_de_vida_e[[#This Row],[a.	Quantas horas no total você gasta sentado durante um dia de semana? ]:[b.	Quantas horas no total você gasta sentado durante um dia de fim de semana?]])</f>
        <v>4.5</v>
      </c>
      <c r="AH184" s="1">
        <f>_2022___Atividade_física__sintomas_de_ansiedade_e_depressão_e_qualidade_de_vida_e[[#This Row],[AFV por semana]]+_2022___Atividade_física__sintomas_de_ansiedade_e_depressão_e_qualidade_de_vida_e[[#This Row],[Média AFM na semana]]</f>
        <v>413</v>
      </c>
      <c r="AI184">
        <v>0</v>
      </c>
      <c r="AJ184">
        <v>0</v>
      </c>
      <c r="AK184">
        <v>0</v>
      </c>
      <c r="AL184">
        <v>1</v>
      </c>
      <c r="AM184">
        <v>0</v>
      </c>
      <c r="AN184">
        <v>0</v>
      </c>
      <c r="AO184">
        <v>0</v>
      </c>
      <c r="AP184">
        <v>0</v>
      </c>
      <c r="AQ184">
        <v>0</v>
      </c>
      <c r="AR184">
        <v>1</v>
      </c>
      <c r="AS184">
        <v>1</v>
      </c>
      <c r="AT184">
        <v>0</v>
      </c>
      <c r="AU184">
        <v>0</v>
      </c>
      <c r="AV184">
        <v>0</v>
      </c>
      <c r="AW184">
        <v>0</v>
      </c>
      <c r="AX184">
        <v>0</v>
      </c>
      <c r="AY184">
        <v>0</v>
      </c>
      <c r="AZ184">
        <v>0</v>
      </c>
      <c r="BA184">
        <v>0</v>
      </c>
      <c r="BB184">
        <v>0</v>
      </c>
      <c r="BC184">
        <v>0</v>
      </c>
      <c r="BD18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184">
        <v>1</v>
      </c>
      <c r="BF184">
        <v>1</v>
      </c>
      <c r="BG184">
        <v>0</v>
      </c>
      <c r="BH184">
        <v>1</v>
      </c>
      <c r="BI184">
        <v>1</v>
      </c>
      <c r="BJ184">
        <v>0</v>
      </c>
      <c r="BK184">
        <v>1</v>
      </c>
      <c r="BL184">
        <v>1</v>
      </c>
      <c r="BM184">
        <v>0</v>
      </c>
      <c r="BN184">
        <v>0</v>
      </c>
      <c r="BO184">
        <v>1</v>
      </c>
      <c r="BP184">
        <v>1</v>
      </c>
      <c r="BQ184">
        <v>1</v>
      </c>
      <c r="BR184">
        <v>1</v>
      </c>
      <c r="BS184">
        <v>0</v>
      </c>
      <c r="BT184">
        <v>0</v>
      </c>
      <c r="BU184">
        <v>1</v>
      </c>
      <c r="BV184">
        <v>1</v>
      </c>
      <c r="BW184">
        <v>0</v>
      </c>
      <c r="BX184">
        <v>1</v>
      </c>
      <c r="BY184">
        <v>0</v>
      </c>
      <c r="BZ184">
        <v>1</v>
      </c>
      <c r="CA184">
        <v>1</v>
      </c>
      <c r="CB184" s="1">
        <f>SUM(BE184:BV184,_2022___Atividade_física__sintomas_de_ansiedade_e_depressão_e_qualidade_de_vida_e[[#This Row],[18 considerar essa]:[_20]])</f>
        <v>14</v>
      </c>
      <c r="CC184">
        <v>3</v>
      </c>
      <c r="CD184">
        <v>2</v>
      </c>
      <c r="CE184">
        <v>2</v>
      </c>
      <c r="CF184">
        <v>3</v>
      </c>
      <c r="CG184">
        <v>3</v>
      </c>
      <c r="CH184">
        <v>3</v>
      </c>
      <c r="CI184">
        <v>3</v>
      </c>
      <c r="CJ184">
        <v>3</v>
      </c>
      <c r="CK184">
        <v>3</v>
      </c>
      <c r="CL184">
        <v>3</v>
      </c>
      <c r="CM184">
        <v>3</v>
      </c>
      <c r="CN184">
        <v>3</v>
      </c>
      <c r="CO184">
        <v>2</v>
      </c>
      <c r="CP184">
        <v>2</v>
      </c>
      <c r="CQ184">
        <v>2</v>
      </c>
      <c r="CR184">
        <v>2</v>
      </c>
      <c r="CS184">
        <v>2</v>
      </c>
      <c r="CT184">
        <v>2</v>
      </c>
      <c r="CU184">
        <v>2</v>
      </c>
      <c r="CV184">
        <v>2</v>
      </c>
      <c r="CW184">
        <v>2</v>
      </c>
      <c r="CX184">
        <v>1</v>
      </c>
      <c r="CY184">
        <v>4</v>
      </c>
      <c r="CZ184">
        <v>5</v>
      </c>
      <c r="DA184">
        <v>6</v>
      </c>
      <c r="DB184">
        <v>3</v>
      </c>
      <c r="DC184">
        <v>3</v>
      </c>
      <c r="DD184">
        <v>5</v>
      </c>
      <c r="DE184">
        <v>5</v>
      </c>
      <c r="DF184">
        <v>4</v>
      </c>
      <c r="DG184">
        <v>5</v>
      </c>
      <c r="DH184">
        <v>3</v>
      </c>
      <c r="DI184">
        <v>5</v>
      </c>
      <c r="DJ184">
        <v>1</v>
      </c>
      <c r="DK184">
        <v>5</v>
      </c>
      <c r="DL184">
        <v>4</v>
      </c>
      <c r="DM184">
        <f>IF(CC184=1,5,IF(CC184=2,4.4,IF(CC184=3,3.4,IF(CC184=4,2,IF(CC184=5,1,IF(CC184&gt;5,"Inválido",0))))))</f>
        <v>3.4</v>
      </c>
      <c r="DN184">
        <f>IF(CD184&gt;5,"Inválido",CD184)</f>
        <v>2</v>
      </c>
      <c r="DO184" s="7">
        <f>IF(CE184&gt;3,"Inválido",CE184)</f>
        <v>2</v>
      </c>
      <c r="DP184" s="7">
        <f>IF(CF184&gt;3,"Inválido",CF184)</f>
        <v>3</v>
      </c>
      <c r="DQ184" s="6">
        <f>IF(CG184&gt;3,"Inválido",CG184)</f>
        <v>3</v>
      </c>
      <c r="DR184" s="6">
        <f>IF(CH184&gt;3,"Inválido",CH184)</f>
        <v>3</v>
      </c>
      <c r="DS184" s="6">
        <f>IF(CI184&gt;3,"Inválido",CI184)</f>
        <v>3</v>
      </c>
      <c r="DT184" s="6">
        <f>IF(CJ184&gt;3,"Inválido",CJ184)</f>
        <v>3</v>
      </c>
      <c r="DU184" s="6">
        <f>IF(CK184&gt;3,"Inválido",CK184)</f>
        <v>3</v>
      </c>
      <c r="DV184" s="6">
        <f>IF(CL184&gt;3,"Inválido",CL184)</f>
        <v>3</v>
      </c>
      <c r="DW184" s="6">
        <f>IF(CM184&gt;3,"Inválido",CM184)</f>
        <v>3</v>
      </c>
      <c r="DX184" s="6">
        <f>IF(CN184&gt;3,"Inválido",CN184)</f>
        <v>3</v>
      </c>
      <c r="DY184" s="8">
        <f>IF(CO184&gt;5, "INVALIDO",CO184)</f>
        <v>2</v>
      </c>
      <c r="DZ184" s="8">
        <f>IF(CP184&gt;5, "INVALIDO",CP184)</f>
        <v>2</v>
      </c>
      <c r="EA184" s="8">
        <f>IF(CQ184&gt;5, "INVALIDO",CQ184)</f>
        <v>2</v>
      </c>
      <c r="EB184" s="8">
        <f>IF(CR184&gt;5, "INVALIDO",CR184)</f>
        <v>2</v>
      </c>
      <c r="EC184" s="7">
        <f>IF(CR184&gt;5, "INVALIDO",CR184)</f>
        <v>2</v>
      </c>
      <c r="ED18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8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4">
        <f>IF(CC184=1,5,IF(CC184=2,4,IF(CC184=3,3,IF(CC184=4,2,IF(CC184=5,1,IF(CC184&gt;5,"Inválido",0))))))</f>
        <v>3</v>
      </c>
      <c r="EG184">
        <f>IF(CW184=1,6,IF(CW184=2,5.4,IF(CW184=3,4.2,IF(CW184=4,3.1,IF(CW184=5,2.2,IF(CW184=6,1,IF(CW184&gt;6,"Inválido",0)))))))</f>
        <v>5.4</v>
      </c>
      <c r="EH184">
        <f>IF(AND(CX184=1,CW184=1),6,IF(AND(CX184=1,CW184&lt;7),5,IF(AND(CX184&gt;1,CW184=1),"Inválido",IF(AND(CX184=2,CW184&lt;7),4,IF(AND(CX184=3,CW184&lt;7),3,IF(AND(CX184=4,CW184&lt;7),2,IF(AND(CX184=5,CW184&lt;7),1,0)))))))</f>
        <v>5</v>
      </c>
      <c r="EI184">
        <f>IF(CV184=1,6,IF(CV184=2,5,IF(CV184=3,3,IF(CV184=4,3,IF(CV184=5,2,IF(CV184=6,1,IF(CV184&gt;6,"iNVÁLIDO",0)))))))</f>
        <v>5</v>
      </c>
      <c r="EJ184" s="7">
        <f>IF(CZ184&gt;6,"Inválido",CZ184)</f>
        <v>5</v>
      </c>
      <c r="EK184" s="7">
        <f>IF(DA184&gt;6,"Inválido",DA184)</f>
        <v>6</v>
      </c>
      <c r="EL184">
        <f>IF(DB184=1,6,IF(DB184=2,5,IF(DB184=3,3,IF(DB184=4,3,IF(DB184=5,2,IF(DB184=6,1,IF(DB184&gt;6,"iNVÁLIDO",0)))))))</f>
        <v>3</v>
      </c>
      <c r="EM184">
        <f>IF(DC184=1,6,IF(DC184=2,5,IF(DC184=3,3,IF(DC184=4,3,IF(DC184=5,2,IF(DC184=6,1,IF(DC184&gt;6,"iNVÁLIDO",0)))))))</f>
        <v>3</v>
      </c>
      <c r="EN184" s="7">
        <f>IF(DD184&gt;6,"Inválido",DD184)</f>
        <v>5</v>
      </c>
      <c r="EO184">
        <f>IF(DE184&gt;6,"Inválido",DE184)</f>
        <v>5</v>
      </c>
      <c r="EP184">
        <f>IF(DF184=1,6,IF(DF184=2,5,IF(DF184=3,3,IF(DF184=4,3,IF(DF184=5,2,IF(DF184=6,1,IF(DF184&gt;6,"iNVÁLIDO",0)))))))</f>
        <v>3</v>
      </c>
      <c r="EQ184" s="7">
        <f>IF(DG184&gt;6,"Inválido",DG184)</f>
        <v>5</v>
      </c>
      <c r="ER184">
        <f>IF(DH184&gt;5,"Inválido",DH184)</f>
        <v>3</v>
      </c>
      <c r="ES184">
        <f>IF(DI184&gt;5,"Inválido",DI184)</f>
        <v>5</v>
      </c>
      <c r="ET184">
        <f>IF(DJ184=1,5,IF(DJ184=2,4,IF(DJ184=3,3,IF(DJ184=4,2,IF(DJ184=5,1,IF(DJ184&gt;5,"Inválido",0))))))</f>
        <v>5</v>
      </c>
      <c r="EU184">
        <f>IF(DK184&gt;5,"Inválido",DK184)</f>
        <v>5</v>
      </c>
      <c r="EV184">
        <f>IF(DL184=1,5,IF(DL184=2,4,IF(DL184=3,3,IF(DL184=4,2,IF(DL184=5,1,IF(DL184&gt;5,"Inválido",0))))))</f>
        <v>2</v>
      </c>
      <c r="EW184" s="7">
        <f>SUM(DO184,DP184,DQ184,DR184,DS184,DT184,DU184,DV184,DW184,DX184)</f>
        <v>29</v>
      </c>
      <c r="EX184" s="7">
        <f>(EW184-10)/20*100</f>
        <v>95</v>
      </c>
      <c r="EY184">
        <f>SUM(DY184,DZ184,EA184,EB184)</f>
        <v>8</v>
      </c>
      <c r="EZ184">
        <f>(_2022___Atividade_física__sintomas_de_ansiedade_e_depressão_e_qualidade_de_vida_e[[#This Row],[Aspecto físico]]-4)/4*100</f>
        <v>100</v>
      </c>
      <c r="FA184">
        <f>SUM(EG184,EH184)</f>
        <v>10.4</v>
      </c>
      <c r="FB184">
        <f>(FA184-2)/10*100</f>
        <v>84.000000000000014</v>
      </c>
      <c r="FC184">
        <f>SUM(DM184,ES184,ET184,EU184,EV184)</f>
        <v>20.399999999999999</v>
      </c>
      <c r="FD184" s="7">
        <f>(FC184-5)/20*100</f>
        <v>76.999999999999986</v>
      </c>
      <c r="FE184">
        <f>SUM(EI184,EM184,EO184,EQ184)</f>
        <v>18</v>
      </c>
      <c r="FF184" s="7">
        <f>(FE184-4)/20*100</f>
        <v>70</v>
      </c>
      <c r="FG184">
        <f>SUM(EF184,ER184)</f>
        <v>6</v>
      </c>
      <c r="FH184">
        <f>(FG184-2)/8*100</f>
        <v>50</v>
      </c>
      <c r="FI184">
        <f>SUM(EC184,ED184,EE184)</f>
        <v>6</v>
      </c>
      <c r="FJ184" s="7">
        <f>(FI184-3)/3*100</f>
        <v>100</v>
      </c>
      <c r="FK184">
        <f>SUM(EJ184,EK184,EL184,EN184,EP184)</f>
        <v>22</v>
      </c>
      <c r="FL184">
        <f>(FK184-5)/25*100</f>
        <v>68</v>
      </c>
      <c r="FM184">
        <f t="shared" si="6"/>
        <v>2</v>
      </c>
      <c r="FN184" s="7">
        <f t="shared" si="7"/>
        <v>89</v>
      </c>
      <c r="FO184" s="7">
        <f t="shared" si="8"/>
        <v>72</v>
      </c>
    </row>
    <row r="185" spans="1:171" ht="15" thickBot="1" x14ac:dyDescent="0.35">
      <c r="A185" t="s">
        <v>418</v>
      </c>
      <c r="B185" t="s">
        <v>419</v>
      </c>
      <c r="C185" t="s">
        <v>68</v>
      </c>
      <c r="D185" s="5">
        <v>32843</v>
      </c>
      <c r="E185" s="5">
        <v>44682</v>
      </c>
      <c r="F185" s="1">
        <f>DATEDIF(D184,E184,"Y")</f>
        <v>48</v>
      </c>
      <c r="G185">
        <v>2</v>
      </c>
      <c r="H185">
        <v>2</v>
      </c>
      <c r="I185" t="s">
        <v>74</v>
      </c>
      <c r="J185">
        <v>6</v>
      </c>
      <c r="K185">
        <v>2</v>
      </c>
      <c r="L185" t="s">
        <v>420</v>
      </c>
      <c r="M185" s="1">
        <v>2</v>
      </c>
      <c r="N185">
        <v>2</v>
      </c>
      <c r="O185">
        <v>1</v>
      </c>
      <c r="P185">
        <v>1</v>
      </c>
      <c r="Q185" s="16">
        <v>2</v>
      </c>
      <c r="R185">
        <v>2</v>
      </c>
      <c r="S185">
        <v>1</v>
      </c>
      <c r="T185">
        <v>1</v>
      </c>
      <c r="U185" t="s">
        <v>71</v>
      </c>
      <c r="V185">
        <v>2</v>
      </c>
      <c r="W185">
        <v>59</v>
      </c>
      <c r="X18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118</v>
      </c>
      <c r="Y185">
        <v>7</v>
      </c>
      <c r="Z185">
        <v>60</v>
      </c>
      <c r="AA18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85">
        <v>0</v>
      </c>
      <c r="AC185">
        <v>0</v>
      </c>
      <c r="AD18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5">
        <v>4</v>
      </c>
      <c r="AF185">
        <v>4</v>
      </c>
      <c r="AG185" s="1">
        <f>AVERAGE(_2022___Atividade_física__sintomas_de_ansiedade_e_depressão_e_qualidade_de_vida_e[[#This Row],[a.	Quantas horas no total você gasta sentado durante um dia de semana? ]:[b.	Quantas horas no total você gasta sentado durante um dia de fim de semana?]])</f>
        <v>4</v>
      </c>
      <c r="AH185" s="1">
        <f>_2022___Atividade_física__sintomas_de_ansiedade_e_depressão_e_qualidade_de_vida_e[[#This Row],[AFV por semana]]+_2022___Atividade_física__sintomas_de_ansiedade_e_depressão_e_qualidade_de_vida_e[[#This Row],[Média AFM na semana]]</f>
        <v>420</v>
      </c>
      <c r="AI185">
        <v>0</v>
      </c>
      <c r="AJ185">
        <v>1</v>
      </c>
      <c r="AK185">
        <v>0</v>
      </c>
      <c r="AL185">
        <v>2</v>
      </c>
      <c r="AM185">
        <v>2</v>
      </c>
      <c r="AN185">
        <v>2</v>
      </c>
      <c r="AO185">
        <v>2</v>
      </c>
      <c r="AP185">
        <v>1</v>
      </c>
      <c r="AQ185">
        <v>1</v>
      </c>
      <c r="AR185">
        <v>2</v>
      </c>
      <c r="AS185">
        <v>0</v>
      </c>
      <c r="AT185">
        <v>0</v>
      </c>
      <c r="AU185">
        <v>1</v>
      </c>
      <c r="AV185">
        <v>1</v>
      </c>
      <c r="AW185">
        <v>0</v>
      </c>
      <c r="AX185">
        <v>2</v>
      </c>
      <c r="AY185">
        <v>2</v>
      </c>
      <c r="AZ185">
        <v>1</v>
      </c>
      <c r="BA185">
        <v>0</v>
      </c>
      <c r="BB185">
        <v>0</v>
      </c>
      <c r="BC185">
        <v>0</v>
      </c>
      <c r="BD18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185">
        <v>2</v>
      </c>
      <c r="BF185">
        <v>1</v>
      </c>
      <c r="BG185">
        <v>0</v>
      </c>
      <c r="BH185">
        <v>1</v>
      </c>
      <c r="BI185">
        <v>1</v>
      </c>
      <c r="BJ185">
        <v>0</v>
      </c>
      <c r="BK185">
        <v>0</v>
      </c>
      <c r="BL185">
        <v>0</v>
      </c>
      <c r="BM185">
        <v>0</v>
      </c>
      <c r="BN185">
        <v>1</v>
      </c>
      <c r="BO185">
        <v>1</v>
      </c>
      <c r="BP185">
        <v>0</v>
      </c>
      <c r="BQ185">
        <v>2</v>
      </c>
      <c r="BR185">
        <v>3</v>
      </c>
      <c r="BS185">
        <v>2</v>
      </c>
      <c r="BT185">
        <v>1</v>
      </c>
      <c r="BU185">
        <v>2</v>
      </c>
      <c r="BV185">
        <v>2</v>
      </c>
      <c r="BW185">
        <v>0</v>
      </c>
      <c r="BX185">
        <v>2</v>
      </c>
      <c r="BY185">
        <f>_2022___Atividade_física__sintomas_de_ansiedade_e_depressão_e_qualidade_de_vida_e[[#This Row],[_18]]</f>
        <v>0</v>
      </c>
      <c r="BZ185">
        <v>1</v>
      </c>
      <c r="CA185">
        <v>2</v>
      </c>
      <c r="CB185" s="1">
        <f>SUM(BE185:BV185,_2022___Atividade_física__sintomas_de_ansiedade_e_depressão_e_qualidade_de_vida_e[[#This Row],[18 considerar essa]:[_20]])</f>
        <v>22</v>
      </c>
      <c r="CC185">
        <v>3</v>
      </c>
      <c r="CD185">
        <v>4</v>
      </c>
      <c r="CE185">
        <v>1</v>
      </c>
      <c r="CF185">
        <v>2</v>
      </c>
      <c r="CG185">
        <v>3</v>
      </c>
      <c r="CH185">
        <v>2</v>
      </c>
      <c r="CI185">
        <v>3</v>
      </c>
      <c r="CJ185">
        <v>3</v>
      </c>
      <c r="CK185">
        <v>2</v>
      </c>
      <c r="CL185">
        <v>2</v>
      </c>
      <c r="CM185">
        <v>2</v>
      </c>
      <c r="CN185">
        <v>3</v>
      </c>
      <c r="CO185">
        <v>1</v>
      </c>
      <c r="CP185">
        <v>1</v>
      </c>
      <c r="CQ185">
        <v>1</v>
      </c>
      <c r="CR185">
        <v>1</v>
      </c>
      <c r="CS185">
        <v>1</v>
      </c>
      <c r="CT185">
        <v>1</v>
      </c>
      <c r="CU185">
        <v>1</v>
      </c>
      <c r="CV185">
        <v>2</v>
      </c>
      <c r="CW185">
        <v>6</v>
      </c>
      <c r="CX185">
        <v>4</v>
      </c>
      <c r="CY185">
        <v>4</v>
      </c>
      <c r="CZ185">
        <v>3</v>
      </c>
      <c r="DA185">
        <v>2</v>
      </c>
      <c r="DB185">
        <v>4</v>
      </c>
      <c r="DC185">
        <v>4</v>
      </c>
      <c r="DD185">
        <v>2</v>
      </c>
      <c r="DE185">
        <v>2</v>
      </c>
      <c r="DF185">
        <v>4</v>
      </c>
      <c r="DG185">
        <v>1</v>
      </c>
      <c r="DH185">
        <v>1</v>
      </c>
      <c r="DI185">
        <v>5</v>
      </c>
      <c r="DJ185">
        <v>5</v>
      </c>
      <c r="DK185">
        <v>1</v>
      </c>
      <c r="DL185">
        <v>4</v>
      </c>
      <c r="DM185">
        <f>IF(CC185=1,5,IF(CC185=2,4.4,IF(CC185=3,3.4,IF(CC185=4,2,IF(CC185=5,1,IF(CC185&gt;5,"Inválido",0))))))</f>
        <v>3.4</v>
      </c>
      <c r="DN185">
        <f>IF(CD185&gt;5,"Inválido",CD185)</f>
        <v>4</v>
      </c>
      <c r="DO185" s="7">
        <f>IF(CE185&gt;3,"Inválido",CE185)</f>
        <v>1</v>
      </c>
      <c r="DP185" s="7">
        <f>IF(CF185&gt;3,"Inválido",CF185)</f>
        <v>2</v>
      </c>
      <c r="DQ185" s="6">
        <f>IF(CG185&gt;3,"Inválido",CG185)</f>
        <v>3</v>
      </c>
      <c r="DR185" s="6">
        <f>IF(CH185&gt;3,"Inválido",CH185)</f>
        <v>2</v>
      </c>
      <c r="DS185" s="6">
        <f>IF(CI185&gt;3,"Inválido",CI185)</f>
        <v>3</v>
      </c>
      <c r="DT185" s="6">
        <f>IF(CJ185&gt;3,"Inválido",CJ185)</f>
        <v>3</v>
      </c>
      <c r="DU185" s="6">
        <f>IF(CK185&gt;3,"Inválido",CK185)</f>
        <v>2</v>
      </c>
      <c r="DV185" s="6">
        <f>IF(CL185&gt;3,"Inválido",CL185)</f>
        <v>2</v>
      </c>
      <c r="DW185" s="6">
        <f>IF(CM185&gt;3,"Inválido",CM185)</f>
        <v>2</v>
      </c>
      <c r="DX185" s="6">
        <f>IF(CN185&gt;3,"Inválido",CN185)</f>
        <v>3</v>
      </c>
      <c r="DY185" s="8">
        <f>IF(CO185&gt;5, "INVALIDO",CO185)</f>
        <v>1</v>
      </c>
      <c r="DZ185" s="8">
        <f>IF(CP185&gt;5, "INVALIDO",CP185)</f>
        <v>1</v>
      </c>
      <c r="EA185" s="8">
        <f>IF(CQ185&gt;5, "INVALIDO",CQ185)</f>
        <v>1</v>
      </c>
      <c r="EB185" s="8">
        <f>IF(CR185&gt;5, "INVALIDO",CR185)</f>
        <v>1</v>
      </c>
      <c r="EC185" s="7">
        <f>IF(CR185&gt;5, "INVALIDO",CR185)</f>
        <v>1</v>
      </c>
      <c r="ED18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85">
        <f>IF(CC185=1,5,IF(CC185=2,4,IF(CC185=3,3,IF(CC185=4,2,IF(CC185=5,1,IF(CC185&gt;5,"Inválido",0))))))</f>
        <v>3</v>
      </c>
      <c r="EG185">
        <f>IF(CW185=1,6,IF(CW185=2,5.4,IF(CW185=3,4.2,IF(CW185=4,3.1,IF(CW185=5,2.2,IF(CW185=6,1,IF(CW185&gt;6,"Inválido",0)))))))</f>
        <v>1</v>
      </c>
      <c r="EH185">
        <f>IF(AND(CX185=1,CW185=1),6,IF(AND(CX185=1,CW185&lt;7),5,IF(AND(CX185&gt;1,CW185=1),"Inválido",IF(AND(CX185=2,CW185&lt;7),4,IF(AND(CX185=3,CW185&lt;7),3,IF(AND(CX185=4,CW185&lt;7),2,IF(AND(CX185=5,CW185&lt;7),1,0)))))))</f>
        <v>2</v>
      </c>
      <c r="EI185">
        <f>IF(CV185=1,6,IF(CV185=2,5,IF(CV185=3,3,IF(CV185=4,3,IF(CV185=5,2,IF(CV185=6,1,IF(CV185&gt;6,"iNVÁLIDO",0)))))))</f>
        <v>5</v>
      </c>
      <c r="EJ185" s="7">
        <f>IF(CZ185&gt;6,"Inválido",CZ185)</f>
        <v>3</v>
      </c>
      <c r="EK185" s="7">
        <f>IF(DA185&gt;6,"Inválido",DA185)</f>
        <v>2</v>
      </c>
      <c r="EL185">
        <f>IF(DB185=1,6,IF(DB185=2,5,IF(DB185=3,3,IF(DB185=4,3,IF(DB185=5,2,IF(DB185=6,1,IF(DB185&gt;6,"iNVÁLIDO",0)))))))</f>
        <v>3</v>
      </c>
      <c r="EM185">
        <f>IF(DC185=1,6,IF(DC185=2,5,IF(DC185=3,3,IF(DC185=4,3,IF(DC185=5,2,IF(DC185=6,1,IF(DC185&gt;6,"iNVÁLIDO",0)))))))</f>
        <v>3</v>
      </c>
      <c r="EN185" s="7">
        <f>IF(DD185&gt;6,"Inválido",DD185)</f>
        <v>2</v>
      </c>
      <c r="EO185">
        <f>IF(DE185&gt;6,"Inválido",DE185)</f>
        <v>2</v>
      </c>
      <c r="EP185">
        <f>IF(DF185=1,6,IF(DF185=2,5,IF(DF185=3,3,IF(DF185=4,3,IF(DF185=5,2,IF(DF185=6,1,IF(DF185&gt;6,"iNVÁLIDO",0)))))))</f>
        <v>3</v>
      </c>
      <c r="EQ185" s="7">
        <f>IF(DG185&gt;6,"Inválido",DG185)</f>
        <v>1</v>
      </c>
      <c r="ER185">
        <f>IF(DH185&gt;5,"Inválido",DH185)</f>
        <v>1</v>
      </c>
      <c r="ES185">
        <f>IF(DI185&gt;5,"Inválido",DI185)</f>
        <v>5</v>
      </c>
      <c r="ET185">
        <f>IF(DJ185=1,5,IF(DJ185=2,4,IF(DJ185=3,3,IF(DJ185=4,2,IF(DJ185=5,1,IF(DJ185&gt;5,"Inválido",0))))))</f>
        <v>1</v>
      </c>
      <c r="EU185">
        <f>IF(DK185&gt;5,"Inválido",DK185)</f>
        <v>1</v>
      </c>
      <c r="EV185">
        <f>IF(DL185=1,5,IF(DL185=2,4,IF(DL185=3,3,IF(DL185=4,2,IF(DL185=5,1,IF(DL185&gt;5,"Inválido",0))))))</f>
        <v>2</v>
      </c>
      <c r="EW185" s="7">
        <f>SUM(DO185,DP185,DQ185,DR185,DS185,DT185,DU185,DV185,DW185,DX185)</f>
        <v>23</v>
      </c>
      <c r="EX185" s="7">
        <f>(EW185-10)/20*100</f>
        <v>65</v>
      </c>
      <c r="EY185">
        <f>SUM(DY185,DZ185,EA185,EB185)</f>
        <v>4</v>
      </c>
      <c r="EZ185">
        <f>(_2022___Atividade_física__sintomas_de_ansiedade_e_depressão_e_qualidade_de_vida_e[[#This Row],[Aspecto físico]]-4)/4*100</f>
        <v>0</v>
      </c>
      <c r="FA185">
        <f>SUM(EG185,EH185)</f>
        <v>3</v>
      </c>
      <c r="FB185">
        <f>(FA185-2)/10*100</f>
        <v>10</v>
      </c>
      <c r="FC185">
        <f>SUM(DM185,ES185,ET185,EU185,EV185)</f>
        <v>12.4</v>
      </c>
      <c r="FD185" s="7">
        <f>(FC185-5)/20*100</f>
        <v>37</v>
      </c>
      <c r="FE185">
        <f>SUM(EI185,EM185,EO185,EQ185)</f>
        <v>11</v>
      </c>
      <c r="FF185" s="7">
        <f>(FE185-4)/20*100</f>
        <v>35</v>
      </c>
      <c r="FG185">
        <f>SUM(EF185,ER185)</f>
        <v>4</v>
      </c>
      <c r="FH185">
        <f>(FG185-2)/8*100</f>
        <v>25</v>
      </c>
      <c r="FI185">
        <f>SUM(EC185,ED185,EE185)</f>
        <v>3</v>
      </c>
      <c r="FJ185" s="7">
        <f>(FI185-3)/3*100</f>
        <v>0</v>
      </c>
      <c r="FK185">
        <f>SUM(EJ185,EK185,EL185,EN185,EP185)</f>
        <v>13</v>
      </c>
      <c r="FL185">
        <f>(FK185-5)/25*100</f>
        <v>32</v>
      </c>
      <c r="FM185">
        <f t="shared" si="6"/>
        <v>4</v>
      </c>
      <c r="FN185" s="7">
        <f t="shared" si="7"/>
        <v>28</v>
      </c>
      <c r="FO185" s="7">
        <f t="shared" si="8"/>
        <v>23</v>
      </c>
    </row>
    <row r="186" spans="1:171" ht="15" thickBot="1" x14ac:dyDescent="0.35">
      <c r="A186" t="s">
        <v>423</v>
      </c>
      <c r="B186" t="s">
        <v>424</v>
      </c>
      <c r="C186" t="s">
        <v>68</v>
      </c>
      <c r="D186" s="5">
        <v>31148</v>
      </c>
      <c r="E186" s="5">
        <v>44682</v>
      </c>
      <c r="F186" s="1">
        <f>DATEDIF(D185,E185,"Y")</f>
        <v>32</v>
      </c>
      <c r="G186">
        <v>2</v>
      </c>
      <c r="H186">
        <v>3</v>
      </c>
      <c r="I186" t="s">
        <v>186</v>
      </c>
      <c r="J186">
        <v>7</v>
      </c>
      <c r="K186">
        <v>2</v>
      </c>
      <c r="L186" t="s">
        <v>425</v>
      </c>
      <c r="M186" s="1">
        <v>2</v>
      </c>
      <c r="N186">
        <v>2</v>
      </c>
      <c r="O186">
        <v>1</v>
      </c>
      <c r="P186">
        <v>1</v>
      </c>
      <c r="Q186" s="16">
        <v>3</v>
      </c>
      <c r="R186">
        <v>2</v>
      </c>
      <c r="S186">
        <v>2</v>
      </c>
      <c r="T186">
        <v>1</v>
      </c>
      <c r="U186" t="s">
        <v>76</v>
      </c>
      <c r="V186">
        <v>7</v>
      </c>
      <c r="W186">
        <v>15</v>
      </c>
      <c r="X18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86">
        <v>0</v>
      </c>
      <c r="Z186">
        <v>0</v>
      </c>
      <c r="AA18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86">
        <v>0</v>
      </c>
      <c r="AC186">
        <v>0</v>
      </c>
      <c r="AD18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6">
        <v>4</v>
      </c>
      <c r="AF186">
        <v>10</v>
      </c>
      <c r="AG186" s="1">
        <f>AVERAGE(_2022___Atividade_física__sintomas_de_ansiedade_e_depressão_e_qualidade_de_vida_e[[#This Row],[a.	Quantas horas no total você gasta sentado durante um dia de semana? ]:[b.	Quantas horas no total você gasta sentado durante um dia de fim de semana?]])</f>
        <v>7</v>
      </c>
      <c r="AH186" s="1">
        <f>_2022___Atividade_física__sintomas_de_ansiedade_e_depressão_e_qualidade_de_vida_e[[#This Row],[AFV por semana]]+_2022___Atividade_física__sintomas_de_ansiedade_e_depressão_e_qualidade_de_vida_e[[#This Row],[Média AFM na semana]]</f>
        <v>0</v>
      </c>
      <c r="AI186">
        <v>1</v>
      </c>
      <c r="AJ186">
        <v>0</v>
      </c>
      <c r="AK186">
        <v>0</v>
      </c>
      <c r="AL186">
        <v>1</v>
      </c>
      <c r="AM186">
        <v>1</v>
      </c>
      <c r="AN186">
        <v>0</v>
      </c>
      <c r="AO186">
        <v>1</v>
      </c>
      <c r="AP186">
        <v>0</v>
      </c>
      <c r="AQ186">
        <v>0</v>
      </c>
      <c r="AR186">
        <v>1</v>
      </c>
      <c r="AS186">
        <v>1</v>
      </c>
      <c r="AT186">
        <v>0</v>
      </c>
      <c r="AU186">
        <v>0</v>
      </c>
      <c r="AV186">
        <v>0</v>
      </c>
      <c r="AW186">
        <v>0</v>
      </c>
      <c r="AX186">
        <v>1</v>
      </c>
      <c r="AY186">
        <v>1</v>
      </c>
      <c r="AZ186">
        <v>1</v>
      </c>
      <c r="BA186">
        <v>0</v>
      </c>
      <c r="BB186">
        <v>0</v>
      </c>
      <c r="BC186">
        <v>0</v>
      </c>
      <c r="BD18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186">
        <v>1</v>
      </c>
      <c r="BF186">
        <v>1</v>
      </c>
      <c r="BG186">
        <v>0</v>
      </c>
      <c r="BH186">
        <v>1</v>
      </c>
      <c r="BI186">
        <v>1</v>
      </c>
      <c r="BJ186">
        <v>0</v>
      </c>
      <c r="BK186">
        <v>1</v>
      </c>
      <c r="BL186">
        <v>1</v>
      </c>
      <c r="BM186">
        <v>0</v>
      </c>
      <c r="BN186">
        <v>1</v>
      </c>
      <c r="BO186">
        <v>1</v>
      </c>
      <c r="BP186">
        <v>1</v>
      </c>
      <c r="BQ186">
        <v>0</v>
      </c>
      <c r="BR186">
        <v>1</v>
      </c>
      <c r="BS186">
        <v>0</v>
      </c>
      <c r="BT186">
        <v>1</v>
      </c>
      <c r="BU186">
        <v>1</v>
      </c>
      <c r="BV186">
        <v>0</v>
      </c>
      <c r="BW186">
        <v>0</v>
      </c>
      <c r="BX186">
        <v>2</v>
      </c>
      <c r="BY186">
        <f>_2022___Atividade_física__sintomas_de_ansiedade_e_depressão_e_qualidade_de_vida_e[[#This Row],[_18]]</f>
        <v>0</v>
      </c>
      <c r="BZ186">
        <v>1</v>
      </c>
      <c r="CA186">
        <v>1</v>
      </c>
      <c r="CB186" s="1">
        <f>SUM(BE186:BV186,_2022___Atividade_física__sintomas_de_ansiedade_e_depressão_e_qualidade_de_vida_e[[#This Row],[18 considerar essa]:[_20]])</f>
        <v>14</v>
      </c>
      <c r="CC186">
        <v>2</v>
      </c>
      <c r="CD186">
        <v>3</v>
      </c>
      <c r="CE186">
        <v>2</v>
      </c>
      <c r="CF186">
        <v>2</v>
      </c>
      <c r="CG186">
        <v>2</v>
      </c>
      <c r="CH186">
        <v>2</v>
      </c>
      <c r="CI186">
        <v>2</v>
      </c>
      <c r="CJ186">
        <v>2</v>
      </c>
      <c r="CK186">
        <v>2</v>
      </c>
      <c r="CL186">
        <v>2</v>
      </c>
      <c r="CM186">
        <v>2</v>
      </c>
      <c r="CN186">
        <v>1</v>
      </c>
      <c r="CO186">
        <v>1</v>
      </c>
      <c r="CP186">
        <v>1</v>
      </c>
      <c r="CQ186">
        <v>1</v>
      </c>
      <c r="CR186">
        <v>1</v>
      </c>
      <c r="CS186">
        <v>1</v>
      </c>
      <c r="CT186">
        <v>1</v>
      </c>
      <c r="CU186">
        <v>2</v>
      </c>
      <c r="CV186">
        <v>3</v>
      </c>
      <c r="CW186">
        <v>3</v>
      </c>
      <c r="CX186">
        <v>2</v>
      </c>
      <c r="CY186">
        <v>3</v>
      </c>
      <c r="CZ186">
        <v>3</v>
      </c>
      <c r="DA186">
        <v>3</v>
      </c>
      <c r="DB186">
        <v>2</v>
      </c>
      <c r="DC186">
        <v>2</v>
      </c>
      <c r="DD186">
        <v>3</v>
      </c>
      <c r="DE186">
        <v>3</v>
      </c>
      <c r="DF186">
        <v>2</v>
      </c>
      <c r="DG186">
        <v>3</v>
      </c>
      <c r="DH186">
        <v>3</v>
      </c>
      <c r="DI186">
        <v>5</v>
      </c>
      <c r="DJ186">
        <v>3</v>
      </c>
      <c r="DK186">
        <v>3</v>
      </c>
      <c r="DL186">
        <v>3</v>
      </c>
      <c r="DM186">
        <f>IF(CC186=1,5,IF(CC186=2,4.4,IF(CC186=3,3.4,IF(CC186=4,2,IF(CC186=5,1,IF(CC186&gt;5,"Inválido",0))))))</f>
        <v>4.4000000000000004</v>
      </c>
      <c r="DN186">
        <f>IF(CD186&gt;5,"Inválido",CD186)</f>
        <v>3</v>
      </c>
      <c r="DO186" s="7">
        <f>IF(CE186&gt;3,"Inválido",CE186)</f>
        <v>2</v>
      </c>
      <c r="DP186" s="7">
        <f>IF(CF186&gt;3,"Inválido",CF186)</f>
        <v>2</v>
      </c>
      <c r="DQ186" s="6">
        <f>IF(CG186&gt;3,"Inválido",CG186)</f>
        <v>2</v>
      </c>
      <c r="DR186" s="6">
        <f>IF(CH186&gt;3,"Inválido",CH186)</f>
        <v>2</v>
      </c>
      <c r="DS186" s="6">
        <f>IF(CI186&gt;3,"Inválido",CI186)</f>
        <v>2</v>
      </c>
      <c r="DT186" s="6">
        <f>IF(CJ186&gt;3,"Inválido",CJ186)</f>
        <v>2</v>
      </c>
      <c r="DU186" s="6">
        <f>IF(CK186&gt;3,"Inválido",CK186)</f>
        <v>2</v>
      </c>
      <c r="DV186" s="6">
        <f>IF(CL186&gt;3,"Inválido",CL186)</f>
        <v>2</v>
      </c>
      <c r="DW186" s="6">
        <f>IF(CM186&gt;3,"Inválido",CM186)</f>
        <v>2</v>
      </c>
      <c r="DX186" s="6">
        <f>IF(CN186&gt;3,"Inválido",CN186)</f>
        <v>1</v>
      </c>
      <c r="DY186" s="8">
        <f>IF(CO186&gt;5, "INVALIDO",CO186)</f>
        <v>1</v>
      </c>
      <c r="DZ186" s="8">
        <f>IF(CP186&gt;5, "INVALIDO",CP186)</f>
        <v>1</v>
      </c>
      <c r="EA186" s="8">
        <f>IF(CQ186&gt;5, "INVALIDO",CQ186)</f>
        <v>1</v>
      </c>
      <c r="EB186" s="8">
        <f>IF(CR186&gt;5, "INVALIDO",CR186)</f>
        <v>1</v>
      </c>
      <c r="EC186" s="7">
        <f>IF(CR186&gt;5, "INVALIDO",CR186)</f>
        <v>1</v>
      </c>
      <c r="ED18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6">
        <f>IF(CC186=1,5,IF(CC186=2,4,IF(CC186=3,3,IF(CC186=4,2,IF(CC186=5,1,IF(CC186&gt;5,"Inválido",0))))))</f>
        <v>4</v>
      </c>
      <c r="EG186">
        <f>IF(CW186=1,6,IF(CW186=2,5.4,IF(CW186=3,4.2,IF(CW186=4,3.1,IF(CW186=5,2.2,IF(CW186=6,1,IF(CW186&gt;6,"Inválido",0)))))))</f>
        <v>4.2</v>
      </c>
      <c r="EH186">
        <f>IF(AND(CX186=1,CW186=1),6,IF(AND(CX186=1,CW186&lt;7),5,IF(AND(CX186&gt;1,CW186=1),"Inválido",IF(AND(CX186=2,CW186&lt;7),4,IF(AND(CX186=3,CW186&lt;7),3,IF(AND(CX186=4,CW186&lt;7),2,IF(AND(CX186=5,CW186&lt;7),1,0)))))))</f>
        <v>4</v>
      </c>
      <c r="EI186">
        <f>IF(CV186=1,6,IF(CV186=2,5,IF(CV186=3,3,IF(CV186=4,3,IF(CV186=5,2,IF(CV186=6,1,IF(CV186&gt;6,"iNVÁLIDO",0)))))))</f>
        <v>3</v>
      </c>
      <c r="EJ186" s="7">
        <f>IF(CZ186&gt;6,"Inválido",CZ186)</f>
        <v>3</v>
      </c>
      <c r="EK186" s="7">
        <f>IF(DA186&gt;6,"Inválido",DA186)</f>
        <v>3</v>
      </c>
      <c r="EL186">
        <f>IF(DB186=1,6,IF(DB186=2,5,IF(DB186=3,3,IF(DB186=4,3,IF(DB186=5,2,IF(DB186=6,1,IF(DB186&gt;6,"iNVÁLIDO",0)))))))</f>
        <v>5</v>
      </c>
      <c r="EM186">
        <f>IF(DC186=1,6,IF(DC186=2,5,IF(DC186=3,3,IF(DC186=4,3,IF(DC186=5,2,IF(DC186=6,1,IF(DC186&gt;6,"iNVÁLIDO",0)))))))</f>
        <v>5</v>
      </c>
      <c r="EN186" s="7">
        <f>IF(DD186&gt;6,"Inválido",DD186)</f>
        <v>3</v>
      </c>
      <c r="EO186">
        <f>IF(DE186&gt;6,"Inválido",DE186)</f>
        <v>3</v>
      </c>
      <c r="EP186">
        <f>IF(DF186=1,6,IF(DF186=2,5,IF(DF186=3,3,IF(DF186=4,3,IF(DF186=5,2,IF(DF186=6,1,IF(DF186&gt;6,"iNVÁLIDO",0)))))))</f>
        <v>5</v>
      </c>
      <c r="EQ186" s="7">
        <f>IF(DG186&gt;6,"Inválido",DG186)</f>
        <v>3</v>
      </c>
      <c r="ER186">
        <f>IF(DH186&gt;5,"Inválido",DH186)</f>
        <v>3</v>
      </c>
      <c r="ES186">
        <f>IF(DI186&gt;5,"Inválido",DI186)</f>
        <v>5</v>
      </c>
      <c r="ET186">
        <f>IF(DJ186=1,5,IF(DJ186=2,4,IF(DJ186=3,3,IF(DJ186=4,2,IF(DJ186=5,1,IF(DJ186&gt;5,"Inválido",0))))))</f>
        <v>3</v>
      </c>
      <c r="EU186">
        <f>IF(DK186&gt;5,"Inválido",DK186)</f>
        <v>3</v>
      </c>
      <c r="EV186">
        <f>IF(DL186=1,5,IF(DL186=2,4,IF(DL186=3,3,IF(DL186=4,2,IF(DL186=5,1,IF(DL186&gt;5,"Inválido",0))))))</f>
        <v>3</v>
      </c>
      <c r="EW186" s="7">
        <f>SUM(DO186,DP186,DQ186,DR186,DS186,DT186,DU186,DV186,DW186,DX186)</f>
        <v>19</v>
      </c>
      <c r="EX186" s="7">
        <f>(EW186-10)/20*100</f>
        <v>45</v>
      </c>
      <c r="EY186">
        <f>SUM(DY186,DZ186,EA186,EB186)</f>
        <v>4</v>
      </c>
      <c r="EZ186">
        <f>(_2022___Atividade_física__sintomas_de_ansiedade_e_depressão_e_qualidade_de_vida_e[[#This Row],[Aspecto físico]]-4)/4*100</f>
        <v>0</v>
      </c>
      <c r="FA186">
        <f>SUM(EG186,EH186)</f>
        <v>8.1999999999999993</v>
      </c>
      <c r="FB186">
        <f>(FA186-2)/10*100</f>
        <v>61.999999999999986</v>
      </c>
      <c r="FC186">
        <f>SUM(DM186,ES186,ET186,EU186,EV186)</f>
        <v>18.399999999999999</v>
      </c>
      <c r="FD186" s="7">
        <f>(FC186-5)/20*100</f>
        <v>67</v>
      </c>
      <c r="FE186">
        <f>SUM(EI186,EM186,EO186,EQ186)</f>
        <v>14</v>
      </c>
      <c r="FF186" s="7">
        <f>(FE186-4)/20*100</f>
        <v>50</v>
      </c>
      <c r="FG186">
        <f>SUM(EF186,ER186)</f>
        <v>7</v>
      </c>
      <c r="FH186">
        <f>(FG186-2)/8*100</f>
        <v>62.5</v>
      </c>
      <c r="FI186">
        <f>SUM(EC186,ED186,EE186)</f>
        <v>4</v>
      </c>
      <c r="FJ186" s="7">
        <f>(FI186-3)/3*100</f>
        <v>33.333333333333329</v>
      </c>
      <c r="FK186">
        <f>SUM(EJ186,EK186,EL186,EN186,EP186)</f>
        <v>19</v>
      </c>
      <c r="FL186">
        <f>(FK186-5)/25*100</f>
        <v>56.000000000000007</v>
      </c>
      <c r="FM186">
        <f t="shared" si="6"/>
        <v>3</v>
      </c>
      <c r="FN186" s="7">
        <f t="shared" si="7"/>
        <v>43.5</v>
      </c>
      <c r="FO186" s="7">
        <f t="shared" si="8"/>
        <v>50.458333333333329</v>
      </c>
    </row>
    <row r="187" spans="1:171" ht="15" thickBot="1" x14ac:dyDescent="0.35">
      <c r="A187" t="s">
        <v>426</v>
      </c>
      <c r="B187" t="s">
        <v>427</v>
      </c>
      <c r="C187" t="s">
        <v>68</v>
      </c>
      <c r="D187" s="5">
        <v>34421</v>
      </c>
      <c r="E187" s="5">
        <v>44682</v>
      </c>
      <c r="F187" s="1">
        <f>DATEDIF(D186,E186,"Y")</f>
        <v>37</v>
      </c>
      <c r="G187">
        <v>1</v>
      </c>
      <c r="H187">
        <v>2</v>
      </c>
      <c r="I187" t="s">
        <v>74</v>
      </c>
      <c r="J187">
        <v>12</v>
      </c>
      <c r="K187">
        <v>2</v>
      </c>
      <c r="L187" t="s">
        <v>100</v>
      </c>
      <c r="M187" s="1">
        <v>1</v>
      </c>
      <c r="N187">
        <v>1</v>
      </c>
      <c r="O187">
        <v>3</v>
      </c>
      <c r="P187">
        <v>1</v>
      </c>
      <c r="Q187" s="16">
        <v>2</v>
      </c>
      <c r="R187">
        <v>2</v>
      </c>
      <c r="S187">
        <v>1</v>
      </c>
      <c r="T187">
        <v>2</v>
      </c>
      <c r="U187" t="s">
        <v>86</v>
      </c>
      <c r="V187">
        <v>7</v>
      </c>
      <c r="W187">
        <v>20</v>
      </c>
      <c r="X18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187">
        <v>7</v>
      </c>
      <c r="Z187">
        <v>60</v>
      </c>
      <c r="AA18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87">
        <v>7</v>
      </c>
      <c r="AC187">
        <v>60</v>
      </c>
      <c r="AD18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420</v>
      </c>
      <c r="AE187">
        <v>1</v>
      </c>
      <c r="AF187">
        <v>2</v>
      </c>
      <c r="AG187" s="1">
        <f>AVERAGE(_2022___Atividade_física__sintomas_de_ansiedade_e_depressão_e_qualidade_de_vida_e[[#This Row],[a.	Quantas horas no total você gasta sentado durante um dia de semana? ]:[b.	Quantas horas no total você gasta sentado durante um dia de fim de semana?]])</f>
        <v>1.5</v>
      </c>
      <c r="AH187" s="1">
        <f>_2022___Atividade_física__sintomas_de_ansiedade_e_depressão_e_qualidade_de_vida_e[[#This Row],[AFV por semana]]+_2022___Atividade_física__sintomas_de_ansiedade_e_depressão_e_qualidade_de_vida_e[[#This Row],[Média AFM na semana]]</f>
        <v>840</v>
      </c>
      <c r="AI187">
        <v>1</v>
      </c>
      <c r="AJ187">
        <v>2</v>
      </c>
      <c r="AK187">
        <v>2</v>
      </c>
      <c r="AL187">
        <v>2</v>
      </c>
      <c r="AM187">
        <v>3</v>
      </c>
      <c r="AN187">
        <v>1</v>
      </c>
      <c r="AO187">
        <v>1</v>
      </c>
      <c r="AP187">
        <v>1</v>
      </c>
      <c r="AQ187">
        <v>1</v>
      </c>
      <c r="AR187">
        <v>2</v>
      </c>
      <c r="AS187">
        <v>2</v>
      </c>
      <c r="AT187">
        <v>2</v>
      </c>
      <c r="AU187">
        <v>2</v>
      </c>
      <c r="AV187">
        <v>2</v>
      </c>
      <c r="AW187">
        <v>2</v>
      </c>
      <c r="AX187">
        <v>1</v>
      </c>
      <c r="AY187">
        <v>1</v>
      </c>
      <c r="AZ187">
        <v>0</v>
      </c>
      <c r="BA187">
        <v>0</v>
      </c>
      <c r="BB187">
        <v>0</v>
      </c>
      <c r="BC187">
        <v>0</v>
      </c>
      <c r="BD18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187">
        <v>1</v>
      </c>
      <c r="BF187">
        <v>1</v>
      </c>
      <c r="BG187">
        <v>1</v>
      </c>
      <c r="BH187">
        <v>1</v>
      </c>
      <c r="BI187">
        <v>1</v>
      </c>
      <c r="BJ187">
        <v>1</v>
      </c>
      <c r="BK187">
        <v>1</v>
      </c>
      <c r="BL187">
        <v>1</v>
      </c>
      <c r="BM187">
        <v>0</v>
      </c>
      <c r="BN187">
        <v>1</v>
      </c>
      <c r="BO187">
        <v>1</v>
      </c>
      <c r="BP187">
        <v>1</v>
      </c>
      <c r="BQ187">
        <v>2</v>
      </c>
      <c r="BR187">
        <v>0</v>
      </c>
      <c r="BS187">
        <v>2</v>
      </c>
      <c r="BT187">
        <v>1</v>
      </c>
      <c r="BU187">
        <v>1</v>
      </c>
      <c r="BV187">
        <v>1</v>
      </c>
      <c r="BW187">
        <v>0</v>
      </c>
      <c r="BX187">
        <v>1</v>
      </c>
      <c r="BY187">
        <v>0</v>
      </c>
      <c r="BZ187">
        <v>1</v>
      </c>
      <c r="CA187">
        <v>1</v>
      </c>
      <c r="CB187" s="1">
        <f>SUM(BE187:BV187,_2022___Atividade_física__sintomas_de_ansiedade_e_depressão_e_qualidade_de_vida_e[[#This Row],[18 considerar essa]:[_20]])</f>
        <v>20</v>
      </c>
      <c r="CC187">
        <v>3</v>
      </c>
      <c r="CD187">
        <v>3</v>
      </c>
      <c r="CE187">
        <v>3</v>
      </c>
      <c r="CF187">
        <v>3</v>
      </c>
      <c r="CG187">
        <v>3</v>
      </c>
      <c r="CH187">
        <v>3</v>
      </c>
      <c r="CI187">
        <v>3</v>
      </c>
      <c r="CJ187">
        <v>3</v>
      </c>
      <c r="CK187">
        <v>3</v>
      </c>
      <c r="CL187">
        <v>3</v>
      </c>
      <c r="CM187">
        <v>3</v>
      </c>
      <c r="CN187">
        <v>3</v>
      </c>
      <c r="CO187">
        <v>1</v>
      </c>
      <c r="CP187">
        <v>1</v>
      </c>
      <c r="CQ187">
        <v>1</v>
      </c>
      <c r="CR187">
        <v>1</v>
      </c>
      <c r="CS187">
        <v>1</v>
      </c>
      <c r="CT187">
        <v>1</v>
      </c>
      <c r="CU187">
        <v>1</v>
      </c>
      <c r="CV187">
        <v>3</v>
      </c>
      <c r="CW187">
        <v>3</v>
      </c>
      <c r="CX187">
        <v>2</v>
      </c>
      <c r="CY187">
        <v>5</v>
      </c>
      <c r="CZ187">
        <v>4</v>
      </c>
      <c r="DA187">
        <v>3</v>
      </c>
      <c r="DB187">
        <v>5</v>
      </c>
      <c r="DC187">
        <v>5</v>
      </c>
      <c r="DD187">
        <v>2</v>
      </c>
      <c r="DE187">
        <v>2</v>
      </c>
      <c r="DF187">
        <v>5</v>
      </c>
      <c r="DG187">
        <v>2</v>
      </c>
      <c r="DH187">
        <v>3</v>
      </c>
      <c r="DI187">
        <v>3</v>
      </c>
      <c r="DJ187">
        <v>5</v>
      </c>
      <c r="DK187">
        <v>5</v>
      </c>
      <c r="DL187">
        <v>5</v>
      </c>
      <c r="DM187">
        <f>IF(CC187=1,5,IF(CC187=2,4.4,IF(CC187=3,3.4,IF(CC187=4,2,IF(CC187=5,1,IF(CC187&gt;5,"Inválido",0))))))</f>
        <v>3.4</v>
      </c>
      <c r="DN187">
        <f>IF(CD187&gt;5,"Inválido",CD187)</f>
        <v>3</v>
      </c>
      <c r="DO187" s="7">
        <f>IF(CE187&gt;3,"Inválido",CE187)</f>
        <v>3</v>
      </c>
      <c r="DP187" s="7">
        <f>IF(CF187&gt;3,"Inválido",CF187)</f>
        <v>3</v>
      </c>
      <c r="DQ187" s="6">
        <f>IF(CG187&gt;3,"Inválido",CG187)</f>
        <v>3</v>
      </c>
      <c r="DR187" s="6">
        <f>IF(CH187&gt;3,"Inválido",CH187)</f>
        <v>3</v>
      </c>
      <c r="DS187" s="6">
        <f>IF(CI187&gt;3,"Inválido",CI187)</f>
        <v>3</v>
      </c>
      <c r="DT187" s="6">
        <f>IF(CJ187&gt;3,"Inválido",CJ187)</f>
        <v>3</v>
      </c>
      <c r="DU187" s="6">
        <f>IF(CK187&gt;3,"Inválido",CK187)</f>
        <v>3</v>
      </c>
      <c r="DV187" s="6">
        <f>IF(CL187&gt;3,"Inválido",CL187)</f>
        <v>3</v>
      </c>
      <c r="DW187" s="6">
        <f>IF(CM187&gt;3,"Inválido",CM187)</f>
        <v>3</v>
      </c>
      <c r="DX187" s="6">
        <f>IF(CN187&gt;3,"Inválido",CN187)</f>
        <v>3</v>
      </c>
      <c r="DY187" s="8">
        <f>IF(CO187&gt;5, "INVALIDO",CO187)</f>
        <v>1</v>
      </c>
      <c r="DZ187" s="8">
        <f>IF(CP187&gt;5, "INVALIDO",CP187)</f>
        <v>1</v>
      </c>
      <c r="EA187" s="8">
        <f>IF(CQ187&gt;5, "INVALIDO",CQ187)</f>
        <v>1</v>
      </c>
      <c r="EB187" s="8">
        <f>IF(CR187&gt;5, "INVALIDO",CR187)</f>
        <v>1</v>
      </c>
      <c r="EC187" s="7">
        <f>IF(CR187&gt;5, "INVALIDO",CR187)</f>
        <v>1</v>
      </c>
      <c r="ED18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87">
        <f>IF(CC187=1,5,IF(CC187=2,4,IF(CC187=3,3,IF(CC187=4,2,IF(CC187=5,1,IF(CC187&gt;5,"Inválido",0))))))</f>
        <v>3</v>
      </c>
      <c r="EG187">
        <f>IF(CW187=1,6,IF(CW187=2,5.4,IF(CW187=3,4.2,IF(CW187=4,3.1,IF(CW187=5,2.2,IF(CW187=6,1,IF(CW187&gt;6,"Inválido",0)))))))</f>
        <v>4.2</v>
      </c>
      <c r="EH187">
        <f>IF(AND(CX187=1,CW187=1),6,IF(AND(CX187=1,CW187&lt;7),5,IF(AND(CX187&gt;1,CW187=1),"Inválido",IF(AND(CX187=2,CW187&lt;7),4,IF(AND(CX187=3,CW187&lt;7),3,IF(AND(CX187=4,CW187&lt;7),2,IF(AND(CX187=5,CW187&lt;7),1,0)))))))</f>
        <v>4</v>
      </c>
      <c r="EI187">
        <f>IF(CV187=1,6,IF(CV187=2,5,IF(CV187=3,3,IF(CV187=4,3,IF(CV187=5,2,IF(CV187=6,1,IF(CV187&gt;6,"iNVÁLIDO",0)))))))</f>
        <v>3</v>
      </c>
      <c r="EJ187" s="7">
        <f>IF(CZ187&gt;6,"Inválido",CZ187)</f>
        <v>4</v>
      </c>
      <c r="EK187" s="7">
        <f>IF(DA187&gt;6,"Inválido",DA187)</f>
        <v>3</v>
      </c>
      <c r="EL187">
        <f>IF(DB187=1,6,IF(DB187=2,5,IF(DB187=3,3,IF(DB187=4,3,IF(DB187=5,2,IF(DB187=6,1,IF(DB187&gt;6,"iNVÁLIDO",0)))))))</f>
        <v>2</v>
      </c>
      <c r="EM187">
        <f>IF(DC187=1,6,IF(DC187=2,5,IF(DC187=3,3,IF(DC187=4,3,IF(DC187=5,2,IF(DC187=6,1,IF(DC187&gt;6,"iNVÁLIDO",0)))))))</f>
        <v>2</v>
      </c>
      <c r="EN187" s="7">
        <f>IF(DD187&gt;6,"Inválido",DD187)</f>
        <v>2</v>
      </c>
      <c r="EO187">
        <f>IF(DE187&gt;6,"Inválido",DE187)</f>
        <v>2</v>
      </c>
      <c r="EP187">
        <f>IF(DF187=1,6,IF(DF187=2,5,IF(DF187=3,3,IF(DF187=4,3,IF(DF187=5,2,IF(DF187=6,1,IF(DF187&gt;6,"iNVÁLIDO",0)))))))</f>
        <v>2</v>
      </c>
      <c r="EQ187" s="7">
        <f>IF(DG187&gt;6,"Inválido",DG187)</f>
        <v>2</v>
      </c>
      <c r="ER187">
        <f>IF(DH187&gt;5,"Inválido",DH187)</f>
        <v>3</v>
      </c>
      <c r="ES187">
        <f>IF(DI187&gt;5,"Inválido",DI187)</f>
        <v>3</v>
      </c>
      <c r="ET187">
        <f>IF(DJ187=1,5,IF(DJ187=2,4,IF(DJ187=3,3,IF(DJ187=4,2,IF(DJ187=5,1,IF(DJ187&gt;5,"Inválido",0))))))</f>
        <v>1</v>
      </c>
      <c r="EU187">
        <f>IF(DK187&gt;5,"Inválido",DK187)</f>
        <v>5</v>
      </c>
      <c r="EV187">
        <f>IF(DL187=1,5,IF(DL187=2,4,IF(DL187=3,3,IF(DL187=4,2,IF(DL187=5,1,IF(DL187&gt;5,"Inválido",0))))))</f>
        <v>1</v>
      </c>
      <c r="EW187" s="7">
        <f>SUM(DO187,DP187,DQ187,DR187,DS187,DT187,DU187,DV187,DW187,DX187)</f>
        <v>30</v>
      </c>
      <c r="EX187" s="7">
        <f>(EW187-10)/20*100</f>
        <v>100</v>
      </c>
      <c r="EY187">
        <f>SUM(DY187,DZ187,EA187,EB187)</f>
        <v>4</v>
      </c>
      <c r="EZ187">
        <f>(_2022___Atividade_física__sintomas_de_ansiedade_e_depressão_e_qualidade_de_vida_e[[#This Row],[Aspecto físico]]-4)/4*100</f>
        <v>0</v>
      </c>
      <c r="FA187">
        <f>SUM(EG187,EH187)</f>
        <v>8.1999999999999993</v>
      </c>
      <c r="FB187">
        <f>(FA187-2)/10*100</f>
        <v>61.999999999999986</v>
      </c>
      <c r="FC187">
        <f>SUM(DM187,ES187,ET187,EU187,EV187)</f>
        <v>13.4</v>
      </c>
      <c r="FD187" s="7">
        <f>(FC187-5)/20*100</f>
        <v>42.000000000000007</v>
      </c>
      <c r="FE187">
        <f>SUM(EI187,EM187,EO187,EQ187)</f>
        <v>9</v>
      </c>
      <c r="FF187" s="7">
        <f>(FE187-4)/20*100</f>
        <v>25</v>
      </c>
      <c r="FG187">
        <f>SUM(EF187,ER187)</f>
        <v>6</v>
      </c>
      <c r="FH187">
        <f>(FG187-2)/8*100</f>
        <v>50</v>
      </c>
      <c r="FI187">
        <f>SUM(EC187,ED187,EE187)</f>
        <v>3</v>
      </c>
      <c r="FJ187" s="7">
        <f>(FI187-3)/3*100</f>
        <v>0</v>
      </c>
      <c r="FK187">
        <f>SUM(EJ187,EK187,EL187,EN187,EP187)</f>
        <v>13</v>
      </c>
      <c r="FL187">
        <f>(FK187-5)/25*100</f>
        <v>32</v>
      </c>
      <c r="FM187">
        <f t="shared" si="6"/>
        <v>3</v>
      </c>
      <c r="FN187" s="7">
        <f t="shared" si="7"/>
        <v>51</v>
      </c>
      <c r="FO187" s="7">
        <f t="shared" si="8"/>
        <v>26.75</v>
      </c>
    </row>
    <row r="188" spans="1:171" ht="15" thickBot="1" x14ac:dyDescent="0.35">
      <c r="A188" t="s">
        <v>428</v>
      </c>
      <c r="B188" t="s">
        <v>429</v>
      </c>
      <c r="C188" t="s">
        <v>68</v>
      </c>
      <c r="D188" s="5">
        <v>25247</v>
      </c>
      <c r="E188" s="5">
        <v>44682</v>
      </c>
      <c r="F188" s="1">
        <f>DATEDIF(D187,E187,"Y")</f>
        <v>28</v>
      </c>
      <c r="G188">
        <v>1</v>
      </c>
      <c r="H188">
        <v>3</v>
      </c>
      <c r="I188" t="s">
        <v>84</v>
      </c>
      <c r="J188">
        <v>9</v>
      </c>
      <c r="K188">
        <v>2</v>
      </c>
      <c r="L188" t="s">
        <v>430</v>
      </c>
      <c r="M188" s="1">
        <v>2</v>
      </c>
      <c r="N188">
        <v>1</v>
      </c>
      <c r="O188">
        <v>1</v>
      </c>
      <c r="P188">
        <v>1</v>
      </c>
      <c r="Q188" s="16">
        <v>2</v>
      </c>
      <c r="R188">
        <v>2</v>
      </c>
      <c r="S188">
        <v>1</v>
      </c>
      <c r="T188">
        <v>1</v>
      </c>
      <c r="U188" t="s">
        <v>164</v>
      </c>
      <c r="V188">
        <v>7</v>
      </c>
      <c r="W188">
        <v>39</v>
      </c>
      <c r="X18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188">
        <v>3</v>
      </c>
      <c r="Z188">
        <v>20</v>
      </c>
      <c r="AA18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88">
        <v>0</v>
      </c>
      <c r="AC188">
        <v>0</v>
      </c>
      <c r="AD18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8">
        <v>15</v>
      </c>
      <c r="AF188">
        <v>8</v>
      </c>
      <c r="AG188" s="1">
        <f>AVERAGE(_2022___Atividade_física__sintomas_de_ansiedade_e_depressão_e_qualidade_de_vida_e[[#This Row],[a.	Quantas horas no total você gasta sentado durante um dia de semana? ]:[b.	Quantas horas no total você gasta sentado durante um dia de fim de semana?]])</f>
        <v>11.5</v>
      </c>
      <c r="AH188" s="1">
        <f>_2022___Atividade_física__sintomas_de_ansiedade_e_depressão_e_qualidade_de_vida_e[[#This Row],[AFV por semana]]+_2022___Atividade_física__sintomas_de_ansiedade_e_depressão_e_qualidade_de_vida_e[[#This Row],[Média AFM na semana]]</f>
        <v>60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2</v>
      </c>
      <c r="BY188">
        <f>_2022___Atividade_física__sintomas_de_ansiedade_e_depressão_e_qualidade_de_vida_e[[#This Row],[_18]]</f>
        <v>0</v>
      </c>
      <c r="BZ188">
        <v>0</v>
      </c>
      <c r="CA188">
        <v>0</v>
      </c>
      <c r="CB188" s="1">
        <f>SUM(BE188:BV188,_2022___Atividade_física__sintomas_de_ansiedade_e_depressão_e_qualidade_de_vida_e[[#This Row],[18 considerar essa]:[_20]])</f>
        <v>0</v>
      </c>
      <c r="CC188">
        <v>1</v>
      </c>
      <c r="CD188">
        <v>1</v>
      </c>
      <c r="CE188">
        <v>3</v>
      </c>
      <c r="CF188">
        <v>3</v>
      </c>
      <c r="CG188">
        <v>3</v>
      </c>
      <c r="CH188">
        <v>3</v>
      </c>
      <c r="CI188">
        <v>3</v>
      </c>
      <c r="CJ188">
        <v>3</v>
      </c>
      <c r="CK188">
        <v>3</v>
      </c>
      <c r="CL188">
        <v>3</v>
      </c>
      <c r="CM188">
        <v>3</v>
      </c>
      <c r="CN188">
        <v>3</v>
      </c>
      <c r="CO188">
        <v>2</v>
      </c>
      <c r="CP188">
        <v>2</v>
      </c>
      <c r="CQ188">
        <v>2</v>
      </c>
      <c r="CR188">
        <v>2</v>
      </c>
      <c r="CS188">
        <v>2</v>
      </c>
      <c r="CT188">
        <v>2</v>
      </c>
      <c r="CU188">
        <v>2</v>
      </c>
      <c r="CV188">
        <v>1</v>
      </c>
      <c r="CW188">
        <v>1</v>
      </c>
      <c r="CX188">
        <v>1</v>
      </c>
      <c r="CY188">
        <v>1</v>
      </c>
      <c r="CZ188">
        <v>6</v>
      </c>
      <c r="DA188">
        <v>6</v>
      </c>
      <c r="DB188">
        <v>1</v>
      </c>
      <c r="DC188">
        <v>1</v>
      </c>
      <c r="DD188">
        <v>6</v>
      </c>
      <c r="DE188">
        <v>6</v>
      </c>
      <c r="DF188">
        <v>1</v>
      </c>
      <c r="DG188">
        <v>6</v>
      </c>
      <c r="DH188">
        <v>5</v>
      </c>
      <c r="DI188">
        <v>5</v>
      </c>
      <c r="DJ188">
        <v>1</v>
      </c>
      <c r="DK188">
        <v>5</v>
      </c>
      <c r="DL188">
        <v>1</v>
      </c>
      <c r="DM188">
        <f>IF(CC188=1,5,IF(CC188=2,4.4,IF(CC188=3,3.4,IF(CC188=4,2,IF(CC188=5,1,IF(CC188&gt;5,"Inválido",0))))))</f>
        <v>5</v>
      </c>
      <c r="DN188">
        <f>IF(CD188&gt;5,"Inválido",CD188)</f>
        <v>1</v>
      </c>
      <c r="DO188" s="7">
        <f>IF(CE188&gt;3,"Inválido",CE188)</f>
        <v>3</v>
      </c>
      <c r="DP188" s="7">
        <f>IF(CF188&gt;3,"Inválido",CF188)</f>
        <v>3</v>
      </c>
      <c r="DQ188" s="6">
        <f>IF(CG188&gt;3,"Inválido",CG188)</f>
        <v>3</v>
      </c>
      <c r="DR188" s="6">
        <f>IF(CH188&gt;3,"Inválido",CH188)</f>
        <v>3</v>
      </c>
      <c r="DS188" s="6">
        <f>IF(CI188&gt;3,"Inválido",CI188)</f>
        <v>3</v>
      </c>
      <c r="DT188" s="6">
        <f>IF(CJ188&gt;3,"Inválido",CJ188)</f>
        <v>3</v>
      </c>
      <c r="DU188" s="6">
        <f>IF(CK188&gt;3,"Inválido",CK188)</f>
        <v>3</v>
      </c>
      <c r="DV188" s="6">
        <f>IF(CL188&gt;3,"Inválido",CL188)</f>
        <v>3</v>
      </c>
      <c r="DW188" s="6">
        <f>IF(CM188&gt;3,"Inválido",CM188)</f>
        <v>3</v>
      </c>
      <c r="DX188" s="6">
        <f>IF(CN188&gt;3,"Inválido",CN188)</f>
        <v>3</v>
      </c>
      <c r="DY188" s="8">
        <f>IF(CO188&gt;5, "INVALIDO",CO188)</f>
        <v>2</v>
      </c>
      <c r="DZ188" s="8">
        <f>IF(CP188&gt;5, "INVALIDO",CP188)</f>
        <v>2</v>
      </c>
      <c r="EA188" s="8">
        <f>IF(CQ188&gt;5, "INVALIDO",CQ188)</f>
        <v>2</v>
      </c>
      <c r="EB188" s="8">
        <f>IF(CR188&gt;5, "INVALIDO",CR188)</f>
        <v>2</v>
      </c>
      <c r="EC188" s="7">
        <f>IF(CR188&gt;5, "INVALIDO",CR188)</f>
        <v>2</v>
      </c>
      <c r="ED18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8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8">
        <f>IF(CC188=1,5,IF(CC188=2,4,IF(CC188=3,3,IF(CC188=4,2,IF(CC188=5,1,IF(CC188&gt;5,"Inválido",0))))))</f>
        <v>5</v>
      </c>
      <c r="EG188">
        <f>IF(CW188=1,6,IF(CW188=2,5.4,IF(CW188=3,4.2,IF(CW188=4,3.1,IF(CW188=5,2.2,IF(CW188=6,1,IF(CW188&gt;6,"Inválido",0)))))))</f>
        <v>6</v>
      </c>
      <c r="EH188">
        <f>IF(AND(CX188=1,CW188=1),6,IF(AND(CX188=1,CW188&lt;7),5,IF(AND(CX188&gt;1,CW188=1),"Inválido",IF(AND(CX188=2,CW188&lt;7),4,IF(AND(CX188=3,CW188&lt;7),3,IF(AND(CX188=4,CW188&lt;7),2,IF(AND(CX188=5,CW188&lt;7),1,0)))))))</f>
        <v>6</v>
      </c>
      <c r="EI188">
        <f>IF(CV188=1,6,IF(CV188=2,5,IF(CV188=3,3,IF(CV188=4,3,IF(CV188=5,2,IF(CV188=6,1,IF(CV188&gt;6,"iNVÁLIDO",0)))))))</f>
        <v>6</v>
      </c>
      <c r="EJ188" s="7">
        <f>IF(CZ188&gt;6,"Inválido",CZ188)</f>
        <v>6</v>
      </c>
      <c r="EK188" s="7">
        <f>IF(DA188&gt;6,"Inválido",DA188)</f>
        <v>6</v>
      </c>
      <c r="EL188">
        <f>IF(DB188=1,6,IF(DB188=2,5,IF(DB188=3,3,IF(DB188=4,3,IF(DB188=5,2,IF(DB188=6,1,IF(DB188&gt;6,"iNVÁLIDO",0)))))))</f>
        <v>6</v>
      </c>
      <c r="EM188">
        <f>IF(DC188=1,6,IF(DC188=2,5,IF(DC188=3,3,IF(DC188=4,3,IF(DC188=5,2,IF(DC188=6,1,IF(DC188&gt;6,"iNVÁLIDO",0)))))))</f>
        <v>6</v>
      </c>
      <c r="EN188" s="7">
        <f>IF(DD188&gt;6,"Inválido",DD188)</f>
        <v>6</v>
      </c>
      <c r="EO188">
        <f>IF(DE188&gt;6,"Inválido",DE188)</f>
        <v>6</v>
      </c>
      <c r="EP188">
        <f>IF(DF188=1,6,IF(DF188=2,5,IF(DF188=3,3,IF(DF188=4,3,IF(DF188=5,2,IF(DF188=6,1,IF(DF188&gt;6,"iNVÁLIDO",0)))))))</f>
        <v>6</v>
      </c>
      <c r="EQ188" s="7">
        <f>IF(DG188&gt;6,"Inválido",DG188)</f>
        <v>6</v>
      </c>
      <c r="ER188">
        <f>IF(DH188&gt;5,"Inválido",DH188)</f>
        <v>5</v>
      </c>
      <c r="ES188">
        <f>IF(DI188&gt;5,"Inválido",DI188)</f>
        <v>5</v>
      </c>
      <c r="ET188">
        <f>IF(DJ188=1,5,IF(DJ188=2,4,IF(DJ188=3,3,IF(DJ188=4,2,IF(DJ188=5,1,IF(DJ188&gt;5,"Inválido",0))))))</f>
        <v>5</v>
      </c>
      <c r="EU188">
        <f>IF(DK188&gt;5,"Inválido",DK188)</f>
        <v>5</v>
      </c>
      <c r="EV188">
        <f>IF(DL188=1,5,IF(DL188=2,4,IF(DL188=3,3,IF(DL188=4,2,IF(DL188=5,1,IF(DL188&gt;5,"Inválido",0))))))</f>
        <v>5</v>
      </c>
      <c r="EW188" s="7">
        <f>SUM(DO188,DP188,DQ188,DR188,DS188,DT188,DU188,DV188,DW188,DX188)</f>
        <v>30</v>
      </c>
      <c r="EX188" s="7">
        <f>(EW188-10)/20*100</f>
        <v>100</v>
      </c>
      <c r="EY188">
        <f>SUM(DY188,DZ188,EA188,EB188)</f>
        <v>8</v>
      </c>
      <c r="EZ188">
        <f>(_2022___Atividade_física__sintomas_de_ansiedade_e_depressão_e_qualidade_de_vida_e[[#This Row],[Aspecto físico]]-4)/4*100</f>
        <v>100</v>
      </c>
      <c r="FA188">
        <f>SUM(EG188,EH188)</f>
        <v>12</v>
      </c>
      <c r="FB188">
        <f>(FA188-2)/10*100</f>
        <v>100</v>
      </c>
      <c r="FC188">
        <f>SUM(DM188,ES188,ET188,EU188,EV188)</f>
        <v>25</v>
      </c>
      <c r="FD188" s="7">
        <f>(FC188-5)/20*100</f>
        <v>100</v>
      </c>
      <c r="FE188">
        <f>SUM(EI188,EM188,EO188,EQ188)</f>
        <v>24</v>
      </c>
      <c r="FF188" s="7">
        <f>(FE188-4)/20*100</f>
        <v>100</v>
      </c>
      <c r="FG188">
        <f>SUM(EF188,ER188)</f>
        <v>10</v>
      </c>
      <c r="FH188">
        <f>(FG188-2)/8*100</f>
        <v>100</v>
      </c>
      <c r="FI188">
        <f>SUM(EC188,ED188,EE188)</f>
        <v>6</v>
      </c>
      <c r="FJ188" s="7">
        <f>(FI188-3)/3*100</f>
        <v>100</v>
      </c>
      <c r="FK188">
        <f>SUM(EJ188,EK188,EL188,EN188,EP188)</f>
        <v>30</v>
      </c>
      <c r="FL188">
        <f>(FK188-5)/25*100</f>
        <v>100</v>
      </c>
      <c r="FM188">
        <f t="shared" si="6"/>
        <v>1</v>
      </c>
      <c r="FN188" s="7">
        <f t="shared" si="7"/>
        <v>100</v>
      </c>
      <c r="FO188" s="7">
        <f t="shared" si="8"/>
        <v>100</v>
      </c>
    </row>
    <row r="189" spans="1:171" ht="15" thickBot="1" x14ac:dyDescent="0.35">
      <c r="A189" t="s">
        <v>431</v>
      </c>
      <c r="B189" t="s">
        <v>432</v>
      </c>
      <c r="C189" t="s">
        <v>68</v>
      </c>
      <c r="D189" s="5">
        <v>30840</v>
      </c>
      <c r="E189" s="5">
        <v>44682</v>
      </c>
      <c r="F189" s="1">
        <f>DATEDIF(D188,E188,"Y")</f>
        <v>53</v>
      </c>
      <c r="G189">
        <v>2</v>
      </c>
      <c r="H189">
        <v>4</v>
      </c>
      <c r="I189" t="s">
        <v>433</v>
      </c>
      <c r="J189">
        <v>2</v>
      </c>
      <c r="K189">
        <v>2</v>
      </c>
      <c r="L189" t="s">
        <v>100</v>
      </c>
      <c r="M189" s="1">
        <v>1</v>
      </c>
      <c r="N189">
        <v>2</v>
      </c>
      <c r="O189">
        <v>2</v>
      </c>
      <c r="P189">
        <v>1</v>
      </c>
      <c r="Q189" s="16">
        <v>2</v>
      </c>
      <c r="R189">
        <v>2</v>
      </c>
      <c r="S189">
        <v>2</v>
      </c>
      <c r="T189">
        <v>1</v>
      </c>
      <c r="U189" t="s">
        <v>101</v>
      </c>
      <c r="V189">
        <v>0</v>
      </c>
      <c r="W189">
        <v>0</v>
      </c>
      <c r="X18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89">
        <v>0</v>
      </c>
      <c r="Z189">
        <v>0</v>
      </c>
      <c r="AA18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89">
        <v>0</v>
      </c>
      <c r="AC189">
        <v>0</v>
      </c>
      <c r="AD18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9">
        <v>6</v>
      </c>
      <c r="AF189">
        <v>2</v>
      </c>
      <c r="AG189" s="1">
        <f>AVERAGE(_2022___Atividade_física__sintomas_de_ansiedade_e_depressão_e_qualidade_de_vida_e[[#This Row],[a.	Quantas horas no total você gasta sentado durante um dia de semana? ]:[b.	Quantas horas no total você gasta sentado durante um dia de fim de semana?]])</f>
        <v>4</v>
      </c>
      <c r="AH189" s="1">
        <f>_2022___Atividade_física__sintomas_de_ansiedade_e_depressão_e_qualidade_de_vida_e[[#This Row],[AFV por semana]]+_2022___Atividade_física__sintomas_de_ansiedade_e_depressão_e_qualidade_de_vida_e[[#This Row],[Média AFM na semana]]</f>
        <v>0</v>
      </c>
      <c r="AI189">
        <v>0</v>
      </c>
      <c r="AJ189">
        <v>1</v>
      </c>
      <c r="AK189">
        <v>0</v>
      </c>
      <c r="AL189">
        <v>1</v>
      </c>
      <c r="AM189">
        <v>2</v>
      </c>
      <c r="AN189">
        <v>0</v>
      </c>
      <c r="AO189">
        <v>0</v>
      </c>
      <c r="AP189">
        <v>0</v>
      </c>
      <c r="AQ189">
        <v>0</v>
      </c>
      <c r="AR189">
        <v>1</v>
      </c>
      <c r="AS189">
        <v>0</v>
      </c>
      <c r="AT189">
        <v>0</v>
      </c>
      <c r="AU189">
        <v>0</v>
      </c>
      <c r="AV189">
        <v>0</v>
      </c>
      <c r="AW189">
        <v>1</v>
      </c>
      <c r="AX189">
        <v>0</v>
      </c>
      <c r="AY189">
        <v>0</v>
      </c>
      <c r="AZ189">
        <v>0</v>
      </c>
      <c r="BA189">
        <v>0</v>
      </c>
      <c r="BB189">
        <v>0</v>
      </c>
      <c r="BC189">
        <v>0</v>
      </c>
      <c r="BD18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189">
        <v>0</v>
      </c>
      <c r="BF189">
        <v>0</v>
      </c>
      <c r="BG189">
        <v>0</v>
      </c>
      <c r="BH189">
        <v>1</v>
      </c>
      <c r="BI189">
        <v>0</v>
      </c>
      <c r="BJ189">
        <v>0</v>
      </c>
      <c r="BK189">
        <v>0</v>
      </c>
      <c r="BL189">
        <v>0</v>
      </c>
      <c r="BM189">
        <v>0</v>
      </c>
      <c r="BN189">
        <v>0</v>
      </c>
      <c r="BO189">
        <v>0</v>
      </c>
      <c r="BP189">
        <v>1</v>
      </c>
      <c r="BQ189">
        <v>1</v>
      </c>
      <c r="BR189">
        <v>1</v>
      </c>
      <c r="BS189">
        <v>0</v>
      </c>
      <c r="BT189">
        <v>1</v>
      </c>
      <c r="BU189">
        <v>1</v>
      </c>
      <c r="BV189">
        <v>0</v>
      </c>
      <c r="BW189">
        <v>0</v>
      </c>
      <c r="BX189">
        <v>2</v>
      </c>
      <c r="BY189">
        <f>_2022___Atividade_física__sintomas_de_ansiedade_e_depressão_e_qualidade_de_vida_e[[#This Row],[_18]]</f>
        <v>0</v>
      </c>
      <c r="BZ189">
        <v>0</v>
      </c>
      <c r="CA189">
        <v>0</v>
      </c>
      <c r="CB189" s="1">
        <f>SUM(BE189:BV189,_2022___Atividade_física__sintomas_de_ansiedade_e_depressão_e_qualidade_de_vida_e[[#This Row],[18 considerar essa]:[_20]])</f>
        <v>6</v>
      </c>
      <c r="CC189">
        <v>3</v>
      </c>
      <c r="CD189">
        <v>3</v>
      </c>
      <c r="CE189">
        <v>2</v>
      </c>
      <c r="CF189">
        <v>3</v>
      </c>
      <c r="CG189">
        <v>3</v>
      </c>
      <c r="CH189">
        <v>2</v>
      </c>
      <c r="CI189">
        <v>3</v>
      </c>
      <c r="CJ189">
        <v>3</v>
      </c>
      <c r="CK189">
        <v>2</v>
      </c>
      <c r="CL189">
        <v>1</v>
      </c>
      <c r="CM189">
        <v>2</v>
      </c>
      <c r="CN189">
        <v>3</v>
      </c>
      <c r="CO189">
        <v>2</v>
      </c>
      <c r="CP189">
        <v>2</v>
      </c>
      <c r="CQ189">
        <v>2</v>
      </c>
      <c r="CR189">
        <v>2</v>
      </c>
      <c r="CS189">
        <v>2</v>
      </c>
      <c r="CT189">
        <v>2</v>
      </c>
      <c r="CU189">
        <v>2</v>
      </c>
      <c r="CV189">
        <v>1</v>
      </c>
      <c r="CW189">
        <v>1</v>
      </c>
      <c r="CX189">
        <v>1</v>
      </c>
      <c r="CY189">
        <v>1</v>
      </c>
      <c r="CZ189">
        <v>6</v>
      </c>
      <c r="DA189">
        <v>6</v>
      </c>
      <c r="DB189">
        <v>1</v>
      </c>
      <c r="DC189">
        <v>1</v>
      </c>
      <c r="DD189">
        <v>5</v>
      </c>
      <c r="DE189">
        <v>5</v>
      </c>
      <c r="DF189">
        <v>1</v>
      </c>
      <c r="DG189">
        <v>5</v>
      </c>
      <c r="DH189">
        <v>4</v>
      </c>
      <c r="DI189">
        <v>5</v>
      </c>
      <c r="DJ189">
        <v>5</v>
      </c>
      <c r="DK189">
        <v>5</v>
      </c>
      <c r="DL189">
        <v>5</v>
      </c>
      <c r="DM189">
        <f>IF(CC189=1,5,IF(CC189=2,4.4,IF(CC189=3,3.4,IF(CC189=4,2,IF(CC189=5,1,IF(CC189&gt;5,"Inválido",0))))))</f>
        <v>3.4</v>
      </c>
      <c r="DN189">
        <f>IF(CD189&gt;5,"Inválido",CD189)</f>
        <v>3</v>
      </c>
      <c r="DO189" s="7">
        <f>IF(CE189&gt;3,"Inválido",CE189)</f>
        <v>2</v>
      </c>
      <c r="DP189" s="7">
        <f>IF(CF189&gt;3,"Inválido",CF189)</f>
        <v>3</v>
      </c>
      <c r="DQ189" s="6">
        <f>IF(CG189&gt;3,"Inválido",CG189)</f>
        <v>3</v>
      </c>
      <c r="DR189" s="6">
        <f>IF(CH189&gt;3,"Inválido",CH189)</f>
        <v>2</v>
      </c>
      <c r="DS189" s="6">
        <f>IF(CI189&gt;3,"Inválido",CI189)</f>
        <v>3</v>
      </c>
      <c r="DT189" s="6">
        <f>IF(CJ189&gt;3,"Inválido",CJ189)</f>
        <v>3</v>
      </c>
      <c r="DU189" s="6">
        <f>IF(CK189&gt;3,"Inválido",CK189)</f>
        <v>2</v>
      </c>
      <c r="DV189" s="6">
        <f>IF(CL189&gt;3,"Inválido",CL189)</f>
        <v>1</v>
      </c>
      <c r="DW189" s="6">
        <f>IF(CM189&gt;3,"Inválido",CM189)</f>
        <v>2</v>
      </c>
      <c r="DX189" s="6">
        <f>IF(CN189&gt;3,"Inválido",CN189)</f>
        <v>3</v>
      </c>
      <c r="DY189" s="8">
        <f>IF(CO189&gt;5, "INVALIDO",CO189)</f>
        <v>2</v>
      </c>
      <c r="DZ189" s="8">
        <f>IF(CP189&gt;5, "INVALIDO",CP189)</f>
        <v>2</v>
      </c>
      <c r="EA189" s="8">
        <f>IF(CQ189&gt;5, "INVALIDO",CQ189)</f>
        <v>2</v>
      </c>
      <c r="EB189" s="8">
        <f>IF(CR189&gt;5, "INVALIDO",CR189)</f>
        <v>2</v>
      </c>
      <c r="EC189" s="7">
        <f>IF(CR189&gt;5, "INVALIDO",CR189)</f>
        <v>2</v>
      </c>
      <c r="ED18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8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9">
        <f>IF(CC189=1,5,IF(CC189=2,4,IF(CC189=3,3,IF(CC189=4,2,IF(CC189=5,1,IF(CC189&gt;5,"Inválido",0))))))</f>
        <v>3</v>
      </c>
      <c r="EG189">
        <f>IF(CW189=1,6,IF(CW189=2,5.4,IF(CW189=3,4.2,IF(CW189=4,3.1,IF(CW189=5,2.2,IF(CW189=6,1,IF(CW189&gt;6,"Inválido",0)))))))</f>
        <v>6</v>
      </c>
      <c r="EH189">
        <f>IF(AND(CX189=1,CW189=1),6,IF(AND(CX189=1,CW189&lt;7),5,IF(AND(CX189&gt;1,CW189=1),"Inválido",IF(AND(CX189=2,CW189&lt;7),4,IF(AND(CX189=3,CW189&lt;7),3,IF(AND(CX189=4,CW189&lt;7),2,IF(AND(CX189=5,CW189&lt;7),1,0)))))))</f>
        <v>6</v>
      </c>
      <c r="EI189">
        <f>IF(CV189=1,6,IF(CV189=2,5,IF(CV189=3,3,IF(CV189=4,3,IF(CV189=5,2,IF(CV189=6,1,IF(CV189&gt;6,"iNVÁLIDO",0)))))))</f>
        <v>6</v>
      </c>
      <c r="EJ189" s="7">
        <f>IF(CZ189&gt;6,"Inválido",CZ189)</f>
        <v>6</v>
      </c>
      <c r="EK189" s="7">
        <f>IF(DA189&gt;6,"Inválido",DA189)</f>
        <v>6</v>
      </c>
      <c r="EL189">
        <f>IF(DB189=1,6,IF(DB189=2,5,IF(DB189=3,3,IF(DB189=4,3,IF(DB189=5,2,IF(DB189=6,1,IF(DB189&gt;6,"iNVÁLIDO",0)))))))</f>
        <v>6</v>
      </c>
      <c r="EM189">
        <f>IF(DC189=1,6,IF(DC189=2,5,IF(DC189=3,3,IF(DC189=4,3,IF(DC189=5,2,IF(DC189=6,1,IF(DC189&gt;6,"iNVÁLIDO",0)))))))</f>
        <v>6</v>
      </c>
      <c r="EN189" s="7">
        <f>IF(DD189&gt;6,"Inválido",DD189)</f>
        <v>5</v>
      </c>
      <c r="EO189">
        <f>IF(DE189&gt;6,"Inválido",DE189)</f>
        <v>5</v>
      </c>
      <c r="EP189">
        <f>IF(DF189=1,6,IF(DF189=2,5,IF(DF189=3,3,IF(DF189=4,3,IF(DF189=5,2,IF(DF189=6,1,IF(DF189&gt;6,"iNVÁLIDO",0)))))))</f>
        <v>6</v>
      </c>
      <c r="EQ189" s="7">
        <f>IF(DG189&gt;6,"Inválido",DG189)</f>
        <v>5</v>
      </c>
      <c r="ER189">
        <f>IF(DH189&gt;5,"Inválido",DH189)</f>
        <v>4</v>
      </c>
      <c r="ES189">
        <f>IF(DI189&gt;5,"Inválido",DI189)</f>
        <v>5</v>
      </c>
      <c r="ET189">
        <f>IF(DJ189=1,5,IF(DJ189=2,4,IF(DJ189=3,3,IF(DJ189=4,2,IF(DJ189=5,1,IF(DJ189&gt;5,"Inválido",0))))))</f>
        <v>1</v>
      </c>
      <c r="EU189">
        <f>IF(DK189&gt;5,"Inválido",DK189)</f>
        <v>5</v>
      </c>
      <c r="EV189">
        <f>IF(DL189=1,5,IF(DL189=2,4,IF(DL189=3,3,IF(DL189=4,2,IF(DL189=5,1,IF(DL189&gt;5,"Inválido",0))))))</f>
        <v>1</v>
      </c>
      <c r="EW189" s="7">
        <f>SUM(DO189,DP189,DQ189,DR189,DS189,DT189,DU189,DV189,DW189,DX189)</f>
        <v>24</v>
      </c>
      <c r="EX189" s="7">
        <f>(EW189-10)/20*100</f>
        <v>70</v>
      </c>
      <c r="EY189">
        <f>SUM(DY189,DZ189,EA189,EB189)</f>
        <v>8</v>
      </c>
      <c r="EZ189">
        <f>(_2022___Atividade_física__sintomas_de_ansiedade_e_depressão_e_qualidade_de_vida_e[[#This Row],[Aspecto físico]]-4)/4*100</f>
        <v>100</v>
      </c>
      <c r="FA189">
        <f>SUM(EG189,EH189)</f>
        <v>12</v>
      </c>
      <c r="FB189">
        <f>(FA189-2)/10*100</f>
        <v>100</v>
      </c>
      <c r="FC189">
        <f>SUM(DM189,ES189,ET189,EU189,EV189)</f>
        <v>15.4</v>
      </c>
      <c r="FD189" s="7">
        <f>(FC189-5)/20*100</f>
        <v>52</v>
      </c>
      <c r="FE189">
        <f>SUM(EI189,EM189,EO189,EQ189)</f>
        <v>22</v>
      </c>
      <c r="FF189" s="7">
        <f>(FE189-4)/20*100</f>
        <v>90</v>
      </c>
      <c r="FG189">
        <f>SUM(EF189,ER189)</f>
        <v>7</v>
      </c>
      <c r="FH189">
        <f>(FG189-2)/8*100</f>
        <v>62.5</v>
      </c>
      <c r="FI189">
        <f>SUM(EC189,ED189,EE189)</f>
        <v>6</v>
      </c>
      <c r="FJ189" s="7">
        <f>(FI189-3)/3*100</f>
        <v>100</v>
      </c>
      <c r="FK189">
        <f>SUM(EJ189,EK189,EL189,EN189,EP189)</f>
        <v>29</v>
      </c>
      <c r="FL189">
        <f>(FK189-5)/25*100</f>
        <v>96</v>
      </c>
      <c r="FM189">
        <f t="shared" si="6"/>
        <v>3</v>
      </c>
      <c r="FN189" s="7">
        <f t="shared" si="7"/>
        <v>80.5</v>
      </c>
      <c r="FO189" s="7">
        <f t="shared" si="8"/>
        <v>87.125</v>
      </c>
    </row>
    <row r="190" spans="1:171" ht="15" thickBot="1" x14ac:dyDescent="0.35">
      <c r="A190" t="s">
        <v>437</v>
      </c>
      <c r="B190" t="s">
        <v>438</v>
      </c>
      <c r="C190" t="s">
        <v>68</v>
      </c>
      <c r="D190" s="5">
        <v>37272</v>
      </c>
      <c r="E190" s="5">
        <v>44682</v>
      </c>
      <c r="F190" s="1">
        <f>DATEDIF(D189,E189,"Y")</f>
        <v>37</v>
      </c>
      <c r="G190">
        <v>2</v>
      </c>
      <c r="H190">
        <v>2</v>
      </c>
      <c r="I190" t="s">
        <v>284</v>
      </c>
      <c r="J190">
        <v>4</v>
      </c>
      <c r="K190">
        <v>2</v>
      </c>
      <c r="L190" t="s">
        <v>439</v>
      </c>
      <c r="M190" s="1">
        <v>2</v>
      </c>
      <c r="N190">
        <v>2</v>
      </c>
      <c r="O190">
        <v>1</v>
      </c>
      <c r="P190">
        <v>1</v>
      </c>
      <c r="Q190" s="16">
        <v>2</v>
      </c>
      <c r="R190">
        <v>2</v>
      </c>
      <c r="S190">
        <v>2</v>
      </c>
      <c r="T190">
        <v>2</v>
      </c>
      <c r="U190" t="s">
        <v>86</v>
      </c>
      <c r="V190">
        <v>7</v>
      </c>
      <c r="W190">
        <v>60</v>
      </c>
      <c r="X19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90">
        <v>7</v>
      </c>
      <c r="Z190">
        <v>60</v>
      </c>
      <c r="AA19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90">
        <v>2</v>
      </c>
      <c r="AC190">
        <v>59</v>
      </c>
      <c r="AD19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118</v>
      </c>
      <c r="AE190">
        <v>11</v>
      </c>
      <c r="AF190">
        <v>6</v>
      </c>
      <c r="AG190" s="1">
        <f>AVERAGE(_2022___Atividade_física__sintomas_de_ansiedade_e_depressão_e_qualidade_de_vida_e[[#This Row],[a.	Quantas horas no total você gasta sentado durante um dia de semana? ]:[b.	Quantas horas no total você gasta sentado durante um dia de fim de semana?]])</f>
        <v>8.5</v>
      </c>
      <c r="AH190" s="1">
        <f>_2022___Atividade_física__sintomas_de_ansiedade_e_depressão_e_qualidade_de_vida_e[[#This Row],[AFV por semana]]+_2022___Atividade_física__sintomas_de_ansiedade_e_depressão_e_qualidade_de_vida_e[[#This Row],[Média AFM na semana]]</f>
        <v>538</v>
      </c>
      <c r="AI190">
        <v>2</v>
      </c>
      <c r="AJ190">
        <v>3</v>
      </c>
      <c r="AK190">
        <v>3</v>
      </c>
      <c r="AL190">
        <v>3</v>
      </c>
      <c r="AM190">
        <v>3</v>
      </c>
      <c r="AN190">
        <v>3</v>
      </c>
      <c r="AO190">
        <v>3</v>
      </c>
      <c r="AP190">
        <v>3</v>
      </c>
      <c r="AQ190">
        <v>3</v>
      </c>
      <c r="AR190">
        <v>3</v>
      </c>
      <c r="AS190">
        <v>3</v>
      </c>
      <c r="AT190">
        <v>3</v>
      </c>
      <c r="AU190">
        <v>3</v>
      </c>
      <c r="AV190">
        <v>3</v>
      </c>
      <c r="AW190">
        <v>3</v>
      </c>
      <c r="AX190">
        <v>3</v>
      </c>
      <c r="AY190">
        <v>3</v>
      </c>
      <c r="AZ190">
        <v>3</v>
      </c>
      <c r="BA190">
        <v>3</v>
      </c>
      <c r="BB190">
        <v>2</v>
      </c>
      <c r="BC190">
        <v>3</v>
      </c>
      <c r="BD19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61</v>
      </c>
      <c r="BE190">
        <v>2</v>
      </c>
      <c r="BF190">
        <v>2</v>
      </c>
      <c r="BG190">
        <v>1</v>
      </c>
      <c r="BH190">
        <v>1</v>
      </c>
      <c r="BI190">
        <v>3</v>
      </c>
      <c r="BJ190">
        <v>3</v>
      </c>
      <c r="BK190">
        <v>3</v>
      </c>
      <c r="BL190">
        <v>3</v>
      </c>
      <c r="BM190">
        <v>3</v>
      </c>
      <c r="BN190">
        <v>2</v>
      </c>
      <c r="BO190">
        <v>1</v>
      </c>
      <c r="BP190">
        <v>1</v>
      </c>
      <c r="BQ190">
        <v>3</v>
      </c>
      <c r="BR190">
        <v>3</v>
      </c>
      <c r="BS190">
        <v>1</v>
      </c>
      <c r="BT190">
        <v>2</v>
      </c>
      <c r="BU190">
        <v>2</v>
      </c>
      <c r="BV190">
        <v>2</v>
      </c>
      <c r="BW190">
        <v>3</v>
      </c>
      <c r="BX190">
        <v>2</v>
      </c>
      <c r="BY190">
        <f>_2022___Atividade_física__sintomas_de_ansiedade_e_depressão_e_qualidade_de_vida_e[[#This Row],[_18]]</f>
        <v>3</v>
      </c>
      <c r="BZ190">
        <v>2</v>
      </c>
      <c r="CA190">
        <v>1</v>
      </c>
      <c r="CB190" s="1">
        <f>SUM(BE190:BV190,_2022___Atividade_física__sintomas_de_ansiedade_e_depressão_e_qualidade_de_vida_e[[#This Row],[18 considerar essa]:[_20]])</f>
        <v>44</v>
      </c>
      <c r="CC190">
        <v>4</v>
      </c>
      <c r="CD190">
        <v>5</v>
      </c>
      <c r="CE190">
        <v>2</v>
      </c>
      <c r="CF190">
        <v>2</v>
      </c>
      <c r="CG190">
        <v>2</v>
      </c>
      <c r="CH190">
        <v>2</v>
      </c>
      <c r="CI190">
        <v>3</v>
      </c>
      <c r="CJ190">
        <v>1</v>
      </c>
      <c r="CK190">
        <v>2</v>
      </c>
      <c r="CL190">
        <v>2</v>
      </c>
      <c r="CM190">
        <v>3</v>
      </c>
      <c r="CN190">
        <v>3</v>
      </c>
      <c r="CO190">
        <v>2</v>
      </c>
      <c r="CP190">
        <v>1</v>
      </c>
      <c r="CQ190">
        <v>1</v>
      </c>
      <c r="CR190">
        <v>1</v>
      </c>
      <c r="CS190">
        <v>2</v>
      </c>
      <c r="CT190">
        <v>1</v>
      </c>
      <c r="CU190">
        <v>1</v>
      </c>
      <c r="CV190">
        <v>3</v>
      </c>
      <c r="CW190">
        <v>5</v>
      </c>
      <c r="CX190">
        <v>4</v>
      </c>
      <c r="CY190">
        <v>4</v>
      </c>
      <c r="CZ190">
        <v>3</v>
      </c>
      <c r="DA190">
        <v>3</v>
      </c>
      <c r="DB190">
        <v>6</v>
      </c>
      <c r="DC190">
        <v>6</v>
      </c>
      <c r="DD190">
        <v>3</v>
      </c>
      <c r="DE190">
        <v>3</v>
      </c>
      <c r="DF190">
        <v>6</v>
      </c>
      <c r="DG190">
        <v>3</v>
      </c>
      <c r="DH190">
        <v>3</v>
      </c>
      <c r="DI190">
        <v>2</v>
      </c>
      <c r="DJ190">
        <v>4</v>
      </c>
      <c r="DK190">
        <v>1</v>
      </c>
      <c r="DL190">
        <v>5</v>
      </c>
      <c r="DM190">
        <f>IF(CC190=1,5,IF(CC190=2,4.4,IF(CC190=3,3.4,IF(CC190=4,2,IF(CC190=5,1,IF(CC190&gt;5,"Inválido",0))))))</f>
        <v>2</v>
      </c>
      <c r="DN190">
        <f>IF(CD190&gt;5,"Inválido",CD190)</f>
        <v>5</v>
      </c>
      <c r="DO190" s="7">
        <f>IF(CE190&gt;3,"Inválido",CE190)</f>
        <v>2</v>
      </c>
      <c r="DP190" s="7">
        <f>IF(CF190&gt;3,"Inválido",CF190)</f>
        <v>2</v>
      </c>
      <c r="DQ190" s="6">
        <f>IF(CG190&gt;3,"Inválido",CG190)</f>
        <v>2</v>
      </c>
      <c r="DR190" s="6">
        <f>IF(CH190&gt;3,"Inválido",CH190)</f>
        <v>2</v>
      </c>
      <c r="DS190" s="6">
        <f>IF(CI190&gt;3,"Inválido",CI190)</f>
        <v>3</v>
      </c>
      <c r="DT190" s="6">
        <f>IF(CJ190&gt;3,"Inválido",CJ190)</f>
        <v>1</v>
      </c>
      <c r="DU190" s="6">
        <f>IF(CK190&gt;3,"Inválido",CK190)</f>
        <v>2</v>
      </c>
      <c r="DV190" s="6">
        <f>IF(CL190&gt;3,"Inválido",CL190)</f>
        <v>2</v>
      </c>
      <c r="DW190" s="6">
        <f>IF(CM190&gt;3,"Inválido",CM190)</f>
        <v>3</v>
      </c>
      <c r="DX190" s="6">
        <f>IF(CN190&gt;3,"Inválido",CN190)</f>
        <v>3</v>
      </c>
      <c r="DY190" s="8">
        <f>IF(CO190&gt;5, "INVALIDO",CO190)</f>
        <v>2</v>
      </c>
      <c r="DZ190" s="8">
        <f>IF(CP190&gt;5, "INVALIDO",CP190)</f>
        <v>1</v>
      </c>
      <c r="EA190" s="8">
        <f>IF(CQ190&gt;5, "INVALIDO",CQ190)</f>
        <v>1</v>
      </c>
      <c r="EB190" s="8">
        <f>IF(CR190&gt;5, "INVALIDO",CR190)</f>
        <v>1</v>
      </c>
      <c r="EC190" s="7">
        <f>IF(CR190&gt;5, "INVALIDO",CR190)</f>
        <v>1</v>
      </c>
      <c r="ED19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0">
        <f>IF(CC190=1,5,IF(CC190=2,4,IF(CC190=3,3,IF(CC190=4,2,IF(CC190=5,1,IF(CC190&gt;5,"Inválido",0))))))</f>
        <v>2</v>
      </c>
      <c r="EG190">
        <f>IF(CW190=1,6,IF(CW190=2,5.4,IF(CW190=3,4.2,IF(CW190=4,3.1,IF(CW190=5,2.2,IF(CW190=6,1,IF(CW190&gt;6,"Inválido",0)))))))</f>
        <v>2.2000000000000002</v>
      </c>
      <c r="EH190">
        <f>IF(AND(CX190=1,CW190=1),6,IF(AND(CX190=1,CW190&lt;7),5,IF(AND(CX190&gt;1,CW190=1),"Inválido",IF(AND(CX190=2,CW190&lt;7),4,IF(AND(CX190=3,CW190&lt;7),3,IF(AND(CX190=4,CW190&lt;7),2,IF(AND(CX190=5,CW190&lt;7),1,0)))))))</f>
        <v>2</v>
      </c>
      <c r="EI190">
        <f>IF(CV190=1,6,IF(CV190=2,5,IF(CV190=3,3,IF(CV190=4,3,IF(CV190=5,2,IF(CV190=6,1,IF(CV190&gt;6,"iNVÁLIDO",0)))))))</f>
        <v>3</v>
      </c>
      <c r="EJ190" s="7">
        <f>IF(CZ190&gt;6,"Inválido",CZ190)</f>
        <v>3</v>
      </c>
      <c r="EK190" s="7">
        <f>IF(DA190&gt;6,"Inválido",DA190)</f>
        <v>3</v>
      </c>
      <c r="EL190">
        <f>IF(DB190=1,6,IF(DB190=2,5,IF(DB190=3,3,IF(DB190=4,3,IF(DB190=5,2,IF(DB190=6,1,IF(DB190&gt;6,"iNVÁLIDO",0)))))))</f>
        <v>1</v>
      </c>
      <c r="EM190">
        <f>IF(DC190=1,6,IF(DC190=2,5,IF(DC190=3,3,IF(DC190=4,3,IF(DC190=5,2,IF(DC190=6,1,IF(DC190&gt;6,"iNVÁLIDO",0)))))))</f>
        <v>1</v>
      </c>
      <c r="EN190" s="7">
        <f>IF(DD190&gt;6,"Inválido",DD190)</f>
        <v>3</v>
      </c>
      <c r="EO190">
        <f>IF(DE190&gt;6,"Inválido",DE190)</f>
        <v>3</v>
      </c>
      <c r="EP190">
        <f>IF(DF190=1,6,IF(DF190=2,5,IF(DF190=3,3,IF(DF190=4,3,IF(DF190=5,2,IF(DF190=6,1,IF(DF190&gt;6,"iNVÁLIDO",0)))))))</f>
        <v>1</v>
      </c>
      <c r="EQ190" s="7">
        <f>IF(DG190&gt;6,"Inválido",DG190)</f>
        <v>3</v>
      </c>
      <c r="ER190">
        <f>IF(DH190&gt;5,"Inválido",DH190)</f>
        <v>3</v>
      </c>
      <c r="ES190">
        <f>IF(DI190&gt;5,"Inválido",DI190)</f>
        <v>2</v>
      </c>
      <c r="ET190">
        <f>IF(DJ190=1,5,IF(DJ190=2,4,IF(DJ190=3,3,IF(DJ190=4,2,IF(DJ190=5,1,IF(DJ190&gt;5,"Inválido",0))))))</f>
        <v>2</v>
      </c>
      <c r="EU190">
        <f>IF(DK190&gt;5,"Inválido",DK190)</f>
        <v>1</v>
      </c>
      <c r="EV190">
        <f>IF(DL190=1,5,IF(DL190=2,4,IF(DL190=3,3,IF(DL190=4,2,IF(DL190=5,1,IF(DL190&gt;5,"Inválido",0))))))</f>
        <v>1</v>
      </c>
      <c r="EW190" s="7">
        <f>SUM(DO190,DP190,DQ190,DR190,DS190,DT190,DU190,DV190,DW190,DX190)</f>
        <v>22</v>
      </c>
      <c r="EX190" s="7">
        <f>(EW190-10)/20*100</f>
        <v>60</v>
      </c>
      <c r="EY190">
        <f>SUM(DY190,DZ190,EA190,EB190)</f>
        <v>5</v>
      </c>
      <c r="EZ190">
        <f>(_2022___Atividade_física__sintomas_de_ansiedade_e_depressão_e_qualidade_de_vida_e[[#This Row],[Aspecto físico]]-4)/4*100</f>
        <v>25</v>
      </c>
      <c r="FA190">
        <f>SUM(EG190,EH190)</f>
        <v>4.2</v>
      </c>
      <c r="FB190">
        <f>(FA190-2)/10*100</f>
        <v>22.000000000000004</v>
      </c>
      <c r="FC190">
        <f>SUM(DM190,ES190,ET190,EU190,EV190)</f>
        <v>8</v>
      </c>
      <c r="FD190" s="7">
        <f>(FC190-5)/20*100</f>
        <v>15</v>
      </c>
      <c r="FE190">
        <f>SUM(EI190,EM190,EO190,EQ190)</f>
        <v>10</v>
      </c>
      <c r="FF190" s="7">
        <f>(FE190-4)/20*100</f>
        <v>30</v>
      </c>
      <c r="FG190">
        <f>SUM(EF190,ER190)</f>
        <v>5</v>
      </c>
      <c r="FH190">
        <f>(FG190-2)/8*100</f>
        <v>37.5</v>
      </c>
      <c r="FI190">
        <f>SUM(EC190,ED190,EE190)</f>
        <v>3</v>
      </c>
      <c r="FJ190" s="7">
        <f>(FI190-3)/3*100</f>
        <v>0</v>
      </c>
      <c r="FK190">
        <f>SUM(EJ190,EK190,EL190,EN190,EP190)</f>
        <v>11</v>
      </c>
      <c r="FL190">
        <f>(FK190-5)/25*100</f>
        <v>24</v>
      </c>
      <c r="FM190">
        <f t="shared" si="6"/>
        <v>5</v>
      </c>
      <c r="FN190" s="7">
        <f t="shared" si="7"/>
        <v>30.5</v>
      </c>
      <c r="FO190" s="7">
        <f t="shared" si="8"/>
        <v>22.875</v>
      </c>
    </row>
    <row r="191" spans="1:171" ht="15" thickBot="1" x14ac:dyDescent="0.35">
      <c r="A191" t="s">
        <v>440</v>
      </c>
      <c r="B191" t="s">
        <v>441</v>
      </c>
      <c r="C191" t="s">
        <v>68</v>
      </c>
      <c r="D191" s="5">
        <v>36400</v>
      </c>
      <c r="E191" s="5">
        <v>44682</v>
      </c>
      <c r="F191" s="1">
        <f>DATEDIF(D190,E190,"Y")</f>
        <v>20</v>
      </c>
      <c r="G191">
        <v>2</v>
      </c>
      <c r="H191">
        <v>2</v>
      </c>
      <c r="I191" t="s">
        <v>74</v>
      </c>
      <c r="J191">
        <v>12</v>
      </c>
      <c r="K191">
        <v>2</v>
      </c>
      <c r="L191" t="s">
        <v>442</v>
      </c>
      <c r="M191" s="1">
        <v>2</v>
      </c>
      <c r="N191">
        <v>2</v>
      </c>
      <c r="O191">
        <v>2</v>
      </c>
      <c r="P191">
        <v>1</v>
      </c>
      <c r="Q191" s="16">
        <v>2</v>
      </c>
      <c r="R191">
        <v>2</v>
      </c>
      <c r="S191">
        <v>2</v>
      </c>
      <c r="T191">
        <v>2</v>
      </c>
      <c r="U191" t="s">
        <v>86</v>
      </c>
      <c r="V191">
        <v>7</v>
      </c>
      <c r="W191">
        <v>25</v>
      </c>
      <c r="X19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191">
        <v>7</v>
      </c>
      <c r="Z191">
        <v>29</v>
      </c>
      <c r="AA19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191">
        <v>1</v>
      </c>
      <c r="AC191">
        <v>49</v>
      </c>
      <c r="AD19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49</v>
      </c>
      <c r="AE191">
        <v>4</v>
      </c>
      <c r="AF191">
        <v>3</v>
      </c>
      <c r="AG191" s="1">
        <f>AVERAGE(_2022___Atividade_física__sintomas_de_ansiedade_e_depressão_e_qualidade_de_vida_e[[#This Row],[a.	Quantas horas no total você gasta sentado durante um dia de semana? ]:[b.	Quantas horas no total você gasta sentado durante um dia de fim de semana?]])</f>
        <v>3.5</v>
      </c>
      <c r="AH191" s="1">
        <f>_2022___Atividade_física__sintomas_de_ansiedade_e_depressão_e_qualidade_de_vida_e[[#This Row],[AFV por semana]]+_2022___Atividade_física__sintomas_de_ansiedade_e_depressão_e_qualidade_de_vida_e[[#This Row],[Média AFM na semana]]</f>
        <v>252</v>
      </c>
      <c r="AI191">
        <v>1</v>
      </c>
      <c r="AJ191">
        <v>0</v>
      </c>
      <c r="AK191">
        <v>1</v>
      </c>
      <c r="AL191">
        <v>1</v>
      </c>
      <c r="AM191">
        <v>2</v>
      </c>
      <c r="AN191">
        <v>0</v>
      </c>
      <c r="AO191">
        <v>0</v>
      </c>
      <c r="AP191">
        <v>0</v>
      </c>
      <c r="AQ191">
        <v>0</v>
      </c>
      <c r="AR191">
        <v>1</v>
      </c>
      <c r="AS191">
        <v>0</v>
      </c>
      <c r="AT191">
        <v>0</v>
      </c>
      <c r="AU191">
        <v>1</v>
      </c>
      <c r="AV191">
        <v>1</v>
      </c>
      <c r="AW191">
        <v>0</v>
      </c>
      <c r="AX191">
        <v>0</v>
      </c>
      <c r="AY191">
        <v>0</v>
      </c>
      <c r="AZ191">
        <v>0</v>
      </c>
      <c r="BA191">
        <v>1</v>
      </c>
      <c r="BB191">
        <v>0</v>
      </c>
      <c r="BC191">
        <v>0</v>
      </c>
      <c r="BD19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191">
        <v>0</v>
      </c>
      <c r="BF191">
        <v>0</v>
      </c>
      <c r="BG191">
        <v>0</v>
      </c>
      <c r="BH191">
        <v>0</v>
      </c>
      <c r="BI191">
        <v>2</v>
      </c>
      <c r="BJ191">
        <v>0</v>
      </c>
      <c r="BK191">
        <v>1</v>
      </c>
      <c r="BL191">
        <v>1</v>
      </c>
      <c r="BM191">
        <v>0</v>
      </c>
      <c r="BN191">
        <v>0</v>
      </c>
      <c r="BO191">
        <v>0</v>
      </c>
      <c r="BP191">
        <v>1</v>
      </c>
      <c r="BQ191">
        <v>1</v>
      </c>
      <c r="BR191">
        <v>3</v>
      </c>
      <c r="BS191">
        <v>0</v>
      </c>
      <c r="BT191">
        <v>0</v>
      </c>
      <c r="BU191">
        <v>0</v>
      </c>
      <c r="BV191">
        <v>2</v>
      </c>
      <c r="BW191">
        <v>0</v>
      </c>
      <c r="BX191">
        <v>2</v>
      </c>
      <c r="BY191">
        <f>_2022___Atividade_física__sintomas_de_ansiedade_e_depressão_e_qualidade_de_vida_e[[#This Row],[_18]]</f>
        <v>0</v>
      </c>
      <c r="BZ191">
        <v>1</v>
      </c>
      <c r="CA191">
        <v>2</v>
      </c>
      <c r="CB191" s="1">
        <f>SUM(BE191:BV191,_2022___Atividade_física__sintomas_de_ansiedade_e_depressão_e_qualidade_de_vida_e[[#This Row],[18 considerar essa]:[_20]])</f>
        <v>14</v>
      </c>
      <c r="CC191">
        <v>4</v>
      </c>
      <c r="CD191">
        <v>3</v>
      </c>
      <c r="CE191">
        <v>3</v>
      </c>
      <c r="CF191">
        <v>3</v>
      </c>
      <c r="CG191">
        <v>3</v>
      </c>
      <c r="CH191">
        <v>3</v>
      </c>
      <c r="CI191">
        <v>3</v>
      </c>
      <c r="CJ191">
        <v>2</v>
      </c>
      <c r="CK191">
        <v>3</v>
      </c>
      <c r="CL191">
        <v>3</v>
      </c>
      <c r="CM191">
        <v>3</v>
      </c>
      <c r="CN191">
        <v>3</v>
      </c>
      <c r="CO191">
        <v>2</v>
      </c>
      <c r="CP191">
        <v>2</v>
      </c>
      <c r="CQ191">
        <v>2</v>
      </c>
      <c r="CR191">
        <v>2</v>
      </c>
      <c r="CS191">
        <v>1</v>
      </c>
      <c r="CT191">
        <v>1</v>
      </c>
      <c r="CU191">
        <v>2</v>
      </c>
      <c r="CV191">
        <v>1</v>
      </c>
      <c r="CW191">
        <v>2</v>
      </c>
      <c r="CX191">
        <v>2</v>
      </c>
      <c r="CY191">
        <v>1</v>
      </c>
      <c r="CZ191">
        <v>3</v>
      </c>
      <c r="DA191">
        <v>2</v>
      </c>
      <c r="DB191">
        <v>3</v>
      </c>
      <c r="DC191">
        <v>1</v>
      </c>
      <c r="DD191">
        <v>6</v>
      </c>
      <c r="DE191">
        <v>4</v>
      </c>
      <c r="DF191">
        <v>5</v>
      </c>
      <c r="DG191">
        <v>5</v>
      </c>
      <c r="DH191">
        <v>4</v>
      </c>
      <c r="DI191">
        <v>4</v>
      </c>
      <c r="DJ191">
        <v>1</v>
      </c>
      <c r="DK191">
        <v>2</v>
      </c>
      <c r="DL191">
        <v>4</v>
      </c>
      <c r="DM191">
        <f>IF(CC191=1,5,IF(CC191=2,4.4,IF(CC191=3,3.4,IF(CC191=4,2,IF(CC191=5,1,IF(CC191&gt;5,"Inválido",0))))))</f>
        <v>2</v>
      </c>
      <c r="DN191">
        <f>IF(CD191&gt;5,"Inválido",CD191)</f>
        <v>3</v>
      </c>
      <c r="DO191" s="7">
        <f>IF(CE191&gt;3,"Inválido",CE191)</f>
        <v>3</v>
      </c>
      <c r="DP191" s="7">
        <f>IF(CF191&gt;3,"Inválido",CF191)</f>
        <v>3</v>
      </c>
      <c r="DQ191" s="6">
        <f>IF(CG191&gt;3,"Inválido",CG191)</f>
        <v>3</v>
      </c>
      <c r="DR191" s="6">
        <f>IF(CH191&gt;3,"Inválido",CH191)</f>
        <v>3</v>
      </c>
      <c r="DS191" s="6">
        <f>IF(CI191&gt;3,"Inválido",CI191)</f>
        <v>3</v>
      </c>
      <c r="DT191" s="6">
        <f>IF(CJ191&gt;3,"Inválido",CJ191)</f>
        <v>2</v>
      </c>
      <c r="DU191" s="6">
        <f>IF(CK191&gt;3,"Inválido",CK191)</f>
        <v>3</v>
      </c>
      <c r="DV191" s="6">
        <f>IF(CL191&gt;3,"Inválido",CL191)</f>
        <v>3</v>
      </c>
      <c r="DW191" s="6">
        <f>IF(CM191&gt;3,"Inválido",CM191)</f>
        <v>3</v>
      </c>
      <c r="DX191" s="6">
        <f>IF(CN191&gt;3,"Inválido",CN191)</f>
        <v>3</v>
      </c>
      <c r="DY191" s="8">
        <f>IF(CO191&gt;5, "INVALIDO",CO191)</f>
        <v>2</v>
      </c>
      <c r="DZ191" s="8">
        <f>IF(CP191&gt;5, "INVALIDO",CP191)</f>
        <v>2</v>
      </c>
      <c r="EA191" s="8">
        <f>IF(CQ191&gt;5, "INVALIDO",CQ191)</f>
        <v>2</v>
      </c>
      <c r="EB191" s="8">
        <f>IF(CR191&gt;5, "INVALIDO",CR191)</f>
        <v>2</v>
      </c>
      <c r="EC191" s="7">
        <f>IF(CR191&gt;5, "INVALIDO",CR191)</f>
        <v>2</v>
      </c>
      <c r="ED19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91">
        <f>IF(CC191=1,5,IF(CC191=2,4,IF(CC191=3,3,IF(CC191=4,2,IF(CC191=5,1,IF(CC191&gt;5,"Inválido",0))))))</f>
        <v>2</v>
      </c>
      <c r="EG191">
        <f>IF(CW191=1,6,IF(CW191=2,5.4,IF(CW191=3,4.2,IF(CW191=4,3.1,IF(CW191=5,2.2,IF(CW191=6,1,IF(CW191&gt;6,"Inválido",0)))))))</f>
        <v>5.4</v>
      </c>
      <c r="EH191">
        <f>IF(AND(CX191=1,CW191=1),6,IF(AND(CX191=1,CW191&lt;7),5,IF(AND(CX191&gt;1,CW191=1),"Inválido",IF(AND(CX191=2,CW191&lt;7),4,IF(AND(CX191=3,CW191&lt;7),3,IF(AND(CX191=4,CW191&lt;7),2,IF(AND(CX191=5,CW191&lt;7),1,0)))))))</f>
        <v>4</v>
      </c>
      <c r="EI191">
        <f>IF(CV191=1,6,IF(CV191=2,5,IF(CV191=3,3,IF(CV191=4,3,IF(CV191=5,2,IF(CV191=6,1,IF(CV191&gt;6,"iNVÁLIDO",0)))))))</f>
        <v>6</v>
      </c>
      <c r="EJ191" s="7">
        <f>IF(CZ191&gt;6,"Inválido",CZ191)</f>
        <v>3</v>
      </c>
      <c r="EK191" s="7">
        <f>IF(DA191&gt;6,"Inválido",DA191)</f>
        <v>2</v>
      </c>
      <c r="EL191">
        <f>IF(DB191=1,6,IF(DB191=2,5,IF(DB191=3,3,IF(DB191=4,3,IF(DB191=5,2,IF(DB191=6,1,IF(DB191&gt;6,"iNVÁLIDO",0)))))))</f>
        <v>3</v>
      </c>
      <c r="EM191">
        <f>IF(DC191=1,6,IF(DC191=2,5,IF(DC191=3,3,IF(DC191=4,3,IF(DC191=5,2,IF(DC191=6,1,IF(DC191&gt;6,"iNVÁLIDO",0)))))))</f>
        <v>6</v>
      </c>
      <c r="EN191" s="7">
        <f>IF(DD191&gt;6,"Inválido",DD191)</f>
        <v>6</v>
      </c>
      <c r="EO191">
        <f>IF(DE191&gt;6,"Inválido",DE191)</f>
        <v>4</v>
      </c>
      <c r="EP191">
        <f>IF(DF191=1,6,IF(DF191=2,5,IF(DF191=3,3,IF(DF191=4,3,IF(DF191=5,2,IF(DF191=6,1,IF(DF191&gt;6,"iNVÁLIDO",0)))))))</f>
        <v>2</v>
      </c>
      <c r="EQ191" s="7">
        <f>IF(DG191&gt;6,"Inválido",DG191)</f>
        <v>5</v>
      </c>
      <c r="ER191">
        <f>IF(DH191&gt;5,"Inválido",DH191)</f>
        <v>4</v>
      </c>
      <c r="ES191">
        <f>IF(DI191&gt;5,"Inválido",DI191)</f>
        <v>4</v>
      </c>
      <c r="ET191">
        <f>IF(DJ191=1,5,IF(DJ191=2,4,IF(DJ191=3,3,IF(DJ191=4,2,IF(DJ191=5,1,IF(DJ191&gt;5,"Inválido",0))))))</f>
        <v>5</v>
      </c>
      <c r="EU191">
        <f>IF(DK191&gt;5,"Inválido",DK191)</f>
        <v>2</v>
      </c>
      <c r="EV191">
        <f>IF(DL191=1,5,IF(DL191=2,4,IF(DL191=3,3,IF(DL191=4,2,IF(DL191=5,1,IF(DL191&gt;5,"Inválido",0))))))</f>
        <v>2</v>
      </c>
      <c r="EW191" s="7">
        <f>SUM(DO191,DP191,DQ191,DR191,DS191,DT191,DU191,DV191,DW191,DX191)</f>
        <v>29</v>
      </c>
      <c r="EX191" s="7">
        <f>(EW191-10)/20*100</f>
        <v>95</v>
      </c>
      <c r="EY191">
        <f>SUM(DY191,DZ191,EA191,EB191)</f>
        <v>8</v>
      </c>
      <c r="EZ191">
        <f>(_2022___Atividade_física__sintomas_de_ansiedade_e_depressão_e_qualidade_de_vida_e[[#This Row],[Aspecto físico]]-4)/4*100</f>
        <v>100</v>
      </c>
      <c r="FA191">
        <f>SUM(EG191,EH191)</f>
        <v>9.4</v>
      </c>
      <c r="FB191">
        <f>(FA191-2)/10*100</f>
        <v>74</v>
      </c>
      <c r="FC191">
        <f>SUM(DM191,ES191,ET191,EU191,EV191)</f>
        <v>15</v>
      </c>
      <c r="FD191" s="7">
        <f>(FC191-5)/20*100</f>
        <v>50</v>
      </c>
      <c r="FE191">
        <f>SUM(EI191,EM191,EO191,EQ191)</f>
        <v>21</v>
      </c>
      <c r="FF191" s="7">
        <f>(FE191-4)/20*100</f>
        <v>85</v>
      </c>
      <c r="FG191">
        <f>SUM(EF191,ER191)</f>
        <v>6</v>
      </c>
      <c r="FH191">
        <f>(FG191-2)/8*100</f>
        <v>50</v>
      </c>
      <c r="FI191">
        <f>SUM(EC191,ED191,EE191)</f>
        <v>5</v>
      </c>
      <c r="FJ191" s="7">
        <f>(FI191-3)/3*100</f>
        <v>66.666666666666657</v>
      </c>
      <c r="FK191">
        <f>SUM(EJ191,EK191,EL191,EN191,EP191)</f>
        <v>16</v>
      </c>
      <c r="FL191">
        <f>(FK191-5)/25*100</f>
        <v>44</v>
      </c>
      <c r="FM191">
        <f t="shared" si="6"/>
        <v>3</v>
      </c>
      <c r="FN191" s="7">
        <f t="shared" si="7"/>
        <v>79.75</v>
      </c>
      <c r="FO191" s="7">
        <f t="shared" si="8"/>
        <v>61.416666666666664</v>
      </c>
    </row>
    <row r="192" spans="1:171" ht="15" thickBot="1" x14ac:dyDescent="0.35">
      <c r="A192" t="s">
        <v>447</v>
      </c>
      <c r="B192" t="s">
        <v>448</v>
      </c>
      <c r="C192" t="s">
        <v>68</v>
      </c>
      <c r="D192" s="5">
        <v>32350</v>
      </c>
      <c r="E192" s="5">
        <v>44682</v>
      </c>
      <c r="F192" s="1">
        <f>DATEDIF(D191,E191,"Y")</f>
        <v>22</v>
      </c>
      <c r="G192">
        <v>2</v>
      </c>
      <c r="H192">
        <v>2</v>
      </c>
      <c r="I192" t="s">
        <v>74</v>
      </c>
      <c r="J192">
        <v>1</v>
      </c>
      <c r="K192">
        <v>1</v>
      </c>
      <c r="L192" t="s">
        <v>449</v>
      </c>
      <c r="M192" s="1">
        <v>2</v>
      </c>
      <c r="N192">
        <v>1</v>
      </c>
      <c r="O192">
        <v>3</v>
      </c>
      <c r="P192">
        <v>1</v>
      </c>
      <c r="Q192" s="16">
        <v>2</v>
      </c>
      <c r="R192">
        <v>1</v>
      </c>
      <c r="S192">
        <v>2</v>
      </c>
      <c r="T192">
        <v>1</v>
      </c>
      <c r="U192" t="s">
        <v>76</v>
      </c>
      <c r="V192">
        <v>0</v>
      </c>
      <c r="W192">
        <v>0</v>
      </c>
      <c r="X19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92">
        <v>4</v>
      </c>
      <c r="Z192">
        <v>60</v>
      </c>
      <c r="AA19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192">
        <v>4</v>
      </c>
      <c r="AC192">
        <v>60</v>
      </c>
      <c r="AD19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240</v>
      </c>
      <c r="AE192">
        <v>10</v>
      </c>
      <c r="AF192">
        <v>8</v>
      </c>
      <c r="AG192" s="1">
        <f>AVERAGE(_2022___Atividade_física__sintomas_de_ansiedade_e_depressão_e_qualidade_de_vida_e[[#This Row],[a.	Quantas horas no total você gasta sentado durante um dia de semana? ]:[b.	Quantas horas no total você gasta sentado durante um dia de fim de semana?]])</f>
        <v>9</v>
      </c>
      <c r="AH192" s="1">
        <f>_2022___Atividade_física__sintomas_de_ansiedade_e_depressão_e_qualidade_de_vida_e[[#This Row],[AFV por semana]]+_2022___Atividade_física__sintomas_de_ansiedade_e_depressão_e_qualidade_de_vida_e[[#This Row],[Média AFM na semana]]</f>
        <v>480</v>
      </c>
      <c r="AI192">
        <v>3</v>
      </c>
      <c r="AJ192">
        <v>2</v>
      </c>
      <c r="AK192">
        <v>3</v>
      </c>
      <c r="AL192">
        <v>3</v>
      </c>
      <c r="AM192">
        <v>3</v>
      </c>
      <c r="AN192">
        <v>2</v>
      </c>
      <c r="AO192">
        <v>3</v>
      </c>
      <c r="AP192">
        <v>2</v>
      </c>
      <c r="AQ192">
        <v>1</v>
      </c>
      <c r="AR192">
        <v>3</v>
      </c>
      <c r="AS192">
        <v>3</v>
      </c>
      <c r="AT192">
        <v>3</v>
      </c>
      <c r="AU192">
        <v>3</v>
      </c>
      <c r="AV192">
        <v>3</v>
      </c>
      <c r="AW192">
        <v>3</v>
      </c>
      <c r="AX192">
        <v>3</v>
      </c>
      <c r="AY192">
        <v>3</v>
      </c>
      <c r="AZ192">
        <v>1</v>
      </c>
      <c r="BA192">
        <v>2</v>
      </c>
      <c r="BB192">
        <v>3</v>
      </c>
      <c r="BC192">
        <v>1</v>
      </c>
      <c r="BD19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53</v>
      </c>
      <c r="BE192">
        <v>3</v>
      </c>
      <c r="BF192">
        <v>3</v>
      </c>
      <c r="BG192">
        <v>2</v>
      </c>
      <c r="BH192">
        <v>3</v>
      </c>
      <c r="BI192">
        <v>2</v>
      </c>
      <c r="BJ192">
        <v>3</v>
      </c>
      <c r="BK192">
        <v>3</v>
      </c>
      <c r="BL192">
        <v>3</v>
      </c>
      <c r="BM192">
        <v>3</v>
      </c>
      <c r="BN192">
        <v>3</v>
      </c>
      <c r="BO192">
        <v>2</v>
      </c>
      <c r="BP192">
        <v>2</v>
      </c>
      <c r="BQ192">
        <v>1</v>
      </c>
      <c r="BR192">
        <v>3</v>
      </c>
      <c r="BS192">
        <v>2</v>
      </c>
      <c r="BT192">
        <v>1</v>
      </c>
      <c r="BU192">
        <v>2</v>
      </c>
      <c r="BV192">
        <v>0</v>
      </c>
      <c r="BW192">
        <v>0</v>
      </c>
      <c r="BX192">
        <v>2</v>
      </c>
      <c r="BY192">
        <f>_2022___Atividade_física__sintomas_de_ansiedade_e_depressão_e_qualidade_de_vida_e[[#This Row],[_18]]</f>
        <v>0</v>
      </c>
      <c r="BZ192">
        <v>2</v>
      </c>
      <c r="CA192">
        <v>2</v>
      </c>
      <c r="CB192" s="1">
        <f>SUM(BE192:BV192,_2022___Atividade_física__sintomas_de_ansiedade_e_depressão_e_qualidade_de_vida_e[[#This Row],[18 considerar essa]:[_20]])</f>
        <v>45</v>
      </c>
      <c r="CC192">
        <v>4</v>
      </c>
      <c r="CD192">
        <v>3</v>
      </c>
      <c r="CE192">
        <v>2</v>
      </c>
      <c r="CF192">
        <v>2</v>
      </c>
      <c r="CG192">
        <v>2</v>
      </c>
      <c r="CH192">
        <v>2</v>
      </c>
      <c r="CI192">
        <v>2</v>
      </c>
      <c r="CJ192">
        <v>3</v>
      </c>
      <c r="CK192">
        <v>3</v>
      </c>
      <c r="CL192">
        <v>3</v>
      </c>
      <c r="CM192">
        <v>2</v>
      </c>
      <c r="CN192">
        <v>2</v>
      </c>
      <c r="CO192">
        <v>1</v>
      </c>
      <c r="CP192">
        <v>1</v>
      </c>
      <c r="CQ192">
        <v>1</v>
      </c>
      <c r="CR192">
        <v>1</v>
      </c>
      <c r="CS192">
        <v>1</v>
      </c>
      <c r="CT192">
        <v>1</v>
      </c>
      <c r="CU192">
        <v>1</v>
      </c>
      <c r="CV192">
        <v>3</v>
      </c>
      <c r="CW192">
        <v>6</v>
      </c>
      <c r="CX192">
        <v>4</v>
      </c>
      <c r="CY192">
        <v>6</v>
      </c>
      <c r="CZ192">
        <v>1</v>
      </c>
      <c r="DA192">
        <v>2</v>
      </c>
      <c r="DB192">
        <v>5</v>
      </c>
      <c r="DC192">
        <v>5</v>
      </c>
      <c r="DD192">
        <v>2</v>
      </c>
      <c r="DE192">
        <v>2</v>
      </c>
      <c r="DF192">
        <v>5</v>
      </c>
      <c r="DG192">
        <v>1</v>
      </c>
      <c r="DH192">
        <v>3</v>
      </c>
      <c r="DI192">
        <v>1</v>
      </c>
      <c r="DJ192">
        <v>5</v>
      </c>
      <c r="DK192">
        <v>1</v>
      </c>
      <c r="DL192">
        <v>5</v>
      </c>
      <c r="DM192">
        <f>IF(CC192=1,5,IF(CC192=2,4.4,IF(CC192=3,3.4,IF(CC192=4,2,IF(CC192=5,1,IF(CC192&gt;5,"Inválido",0))))))</f>
        <v>2</v>
      </c>
      <c r="DN192">
        <f>IF(CD192&gt;5,"Inválido",CD192)</f>
        <v>3</v>
      </c>
      <c r="DO192" s="7">
        <f>IF(CE192&gt;3,"Inválido",CE192)</f>
        <v>2</v>
      </c>
      <c r="DP192" s="7">
        <f>IF(CF192&gt;3,"Inválido",CF192)</f>
        <v>2</v>
      </c>
      <c r="DQ192" s="6">
        <f>IF(CG192&gt;3,"Inválido",CG192)</f>
        <v>2</v>
      </c>
      <c r="DR192" s="6">
        <f>IF(CH192&gt;3,"Inválido",CH192)</f>
        <v>2</v>
      </c>
      <c r="DS192" s="6">
        <f>IF(CI192&gt;3,"Inválido",CI192)</f>
        <v>2</v>
      </c>
      <c r="DT192" s="6">
        <f>IF(CJ192&gt;3,"Inválido",CJ192)</f>
        <v>3</v>
      </c>
      <c r="DU192" s="6">
        <f>IF(CK192&gt;3,"Inválido",CK192)</f>
        <v>3</v>
      </c>
      <c r="DV192" s="6">
        <f>IF(CL192&gt;3,"Inválido",CL192)</f>
        <v>3</v>
      </c>
      <c r="DW192" s="6">
        <f>IF(CM192&gt;3,"Inválido",CM192)</f>
        <v>2</v>
      </c>
      <c r="DX192" s="6">
        <f>IF(CN192&gt;3,"Inválido",CN192)</f>
        <v>2</v>
      </c>
      <c r="DY192" s="8">
        <f>IF(CO192&gt;5, "INVALIDO",CO192)</f>
        <v>1</v>
      </c>
      <c r="DZ192" s="8">
        <f>IF(CP192&gt;5, "INVALIDO",CP192)</f>
        <v>1</v>
      </c>
      <c r="EA192" s="8">
        <f>IF(CQ192&gt;5, "INVALIDO",CQ192)</f>
        <v>1</v>
      </c>
      <c r="EB192" s="8">
        <f>IF(CR192&gt;5, "INVALIDO",CR192)</f>
        <v>1</v>
      </c>
      <c r="EC192" s="7">
        <f>IF(CR192&gt;5, "INVALIDO",CR192)</f>
        <v>1</v>
      </c>
      <c r="ED19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2">
        <f>IF(CC192=1,5,IF(CC192=2,4,IF(CC192=3,3,IF(CC192=4,2,IF(CC192=5,1,IF(CC192&gt;5,"Inválido",0))))))</f>
        <v>2</v>
      </c>
      <c r="EG192">
        <f>IF(CW192=1,6,IF(CW192=2,5.4,IF(CW192=3,4.2,IF(CW192=4,3.1,IF(CW192=5,2.2,IF(CW192=6,1,IF(CW192&gt;6,"Inválido",0)))))))</f>
        <v>1</v>
      </c>
      <c r="EH192">
        <f>IF(AND(CX192=1,CW192=1),6,IF(AND(CX192=1,CW192&lt;7),5,IF(AND(CX192&gt;1,CW192=1),"Inválido",IF(AND(CX192=2,CW192&lt;7),4,IF(AND(CX192=3,CW192&lt;7),3,IF(AND(CX192=4,CW192&lt;7),2,IF(AND(CX192=5,CW192&lt;7),1,0)))))))</f>
        <v>2</v>
      </c>
      <c r="EI192">
        <f>IF(CV192=1,6,IF(CV192=2,5,IF(CV192=3,3,IF(CV192=4,3,IF(CV192=5,2,IF(CV192=6,1,IF(CV192&gt;6,"iNVÁLIDO",0)))))))</f>
        <v>3</v>
      </c>
      <c r="EJ192" s="7">
        <f>IF(CZ192&gt;6,"Inválido",CZ192)</f>
        <v>1</v>
      </c>
      <c r="EK192" s="7">
        <f>IF(DA192&gt;6,"Inválido",DA192)</f>
        <v>2</v>
      </c>
      <c r="EL192">
        <f>IF(DB192=1,6,IF(DB192=2,5,IF(DB192=3,3,IF(DB192=4,3,IF(DB192=5,2,IF(DB192=6,1,IF(DB192&gt;6,"iNVÁLIDO",0)))))))</f>
        <v>2</v>
      </c>
      <c r="EM192">
        <f>IF(DC192=1,6,IF(DC192=2,5,IF(DC192=3,3,IF(DC192=4,3,IF(DC192=5,2,IF(DC192=6,1,IF(DC192&gt;6,"iNVÁLIDO",0)))))))</f>
        <v>2</v>
      </c>
      <c r="EN192" s="7">
        <f>IF(DD192&gt;6,"Inválido",DD192)</f>
        <v>2</v>
      </c>
      <c r="EO192">
        <f>IF(DE192&gt;6,"Inválido",DE192)</f>
        <v>2</v>
      </c>
      <c r="EP192">
        <f>IF(DF192=1,6,IF(DF192=2,5,IF(DF192=3,3,IF(DF192=4,3,IF(DF192=5,2,IF(DF192=6,1,IF(DF192&gt;6,"iNVÁLIDO",0)))))))</f>
        <v>2</v>
      </c>
      <c r="EQ192" s="7">
        <f>IF(DG192&gt;6,"Inválido",DG192)</f>
        <v>1</v>
      </c>
      <c r="ER192">
        <f>IF(DH192&gt;5,"Inválido",DH192)</f>
        <v>3</v>
      </c>
      <c r="ES192">
        <f>IF(DI192&gt;5,"Inválido",DI192)</f>
        <v>1</v>
      </c>
      <c r="ET192">
        <f>IF(DJ192=1,5,IF(DJ192=2,4,IF(DJ192=3,3,IF(DJ192=4,2,IF(DJ192=5,1,IF(DJ192&gt;5,"Inválido",0))))))</f>
        <v>1</v>
      </c>
      <c r="EU192">
        <f>IF(DK192&gt;5,"Inválido",DK192)</f>
        <v>1</v>
      </c>
      <c r="EV192">
        <f>IF(DL192=1,5,IF(DL192=2,4,IF(DL192=3,3,IF(DL192=4,2,IF(DL192=5,1,IF(DL192&gt;5,"Inválido",0))))))</f>
        <v>1</v>
      </c>
      <c r="EW192" s="7">
        <f>SUM(DO192,DP192,DQ192,DR192,DS192,DT192,DU192,DV192,DW192,DX192)</f>
        <v>23</v>
      </c>
      <c r="EX192" s="7">
        <f>(EW192-10)/20*100</f>
        <v>65</v>
      </c>
      <c r="EY192">
        <f>SUM(DY192,DZ192,EA192,EB192)</f>
        <v>4</v>
      </c>
      <c r="EZ192">
        <f>(_2022___Atividade_física__sintomas_de_ansiedade_e_depressão_e_qualidade_de_vida_e[[#This Row],[Aspecto físico]]-4)/4*100</f>
        <v>0</v>
      </c>
      <c r="FA192">
        <f>SUM(EG192,EH192)</f>
        <v>3</v>
      </c>
      <c r="FB192">
        <f>(FA192-2)/10*100</f>
        <v>10</v>
      </c>
      <c r="FC192">
        <f>SUM(DM192,ES192,ET192,EU192,EV192)</f>
        <v>6</v>
      </c>
      <c r="FD192" s="7">
        <f>(FC192-5)/20*100</f>
        <v>5</v>
      </c>
      <c r="FE192">
        <f>SUM(EI192,EM192,EO192,EQ192)</f>
        <v>8</v>
      </c>
      <c r="FF192" s="7">
        <f>(FE192-4)/20*100</f>
        <v>20</v>
      </c>
      <c r="FG192">
        <f>SUM(EF192,ER192)</f>
        <v>5</v>
      </c>
      <c r="FH192">
        <f>(FG192-2)/8*100</f>
        <v>37.5</v>
      </c>
      <c r="FI192">
        <f>SUM(EC192,ED192,EE192)</f>
        <v>3</v>
      </c>
      <c r="FJ192" s="7">
        <f>(FI192-3)/3*100</f>
        <v>0</v>
      </c>
      <c r="FK192">
        <f>SUM(EJ192,EK192,EL192,EN192,EP192)</f>
        <v>9</v>
      </c>
      <c r="FL192">
        <f>(FK192-5)/25*100</f>
        <v>16</v>
      </c>
      <c r="FM192">
        <f t="shared" si="6"/>
        <v>3</v>
      </c>
      <c r="FN192" s="7">
        <f t="shared" si="7"/>
        <v>20</v>
      </c>
      <c r="FO192" s="7">
        <f t="shared" si="8"/>
        <v>18.375</v>
      </c>
    </row>
    <row r="193" spans="1:171" ht="15" thickBot="1" x14ac:dyDescent="0.35">
      <c r="A193" t="s">
        <v>450</v>
      </c>
      <c r="B193" t="s">
        <v>451</v>
      </c>
      <c r="C193" t="s">
        <v>68</v>
      </c>
      <c r="D193" s="5">
        <v>29886</v>
      </c>
      <c r="E193" s="5">
        <v>44682</v>
      </c>
      <c r="F193" s="1">
        <f>DATEDIF(D192,E192,"Y")</f>
        <v>33</v>
      </c>
      <c r="G193">
        <v>2</v>
      </c>
      <c r="H193">
        <v>2</v>
      </c>
      <c r="I193" t="s">
        <v>74</v>
      </c>
      <c r="J193">
        <v>12</v>
      </c>
      <c r="K193">
        <v>2</v>
      </c>
      <c r="L193" t="s">
        <v>452</v>
      </c>
      <c r="M193" s="1">
        <v>2</v>
      </c>
      <c r="N193">
        <v>1</v>
      </c>
      <c r="O193">
        <v>2</v>
      </c>
      <c r="P193">
        <v>1</v>
      </c>
      <c r="Q193" s="16">
        <v>2</v>
      </c>
      <c r="R193">
        <v>2</v>
      </c>
      <c r="S193">
        <v>2</v>
      </c>
      <c r="T193">
        <v>2</v>
      </c>
      <c r="U193" t="s">
        <v>86</v>
      </c>
      <c r="V193">
        <v>2</v>
      </c>
      <c r="W193">
        <v>15</v>
      </c>
      <c r="X19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93">
        <v>2</v>
      </c>
      <c r="Z193">
        <v>15</v>
      </c>
      <c r="AA19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193">
        <v>2</v>
      </c>
      <c r="AC193">
        <v>15</v>
      </c>
      <c r="AD19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v>
      </c>
      <c r="AE193">
        <v>8</v>
      </c>
      <c r="AF193">
        <v>4</v>
      </c>
      <c r="AG193" s="1">
        <f>AVERAGE(_2022___Atividade_física__sintomas_de_ansiedade_e_depressão_e_qualidade_de_vida_e[[#This Row],[a.	Quantas horas no total você gasta sentado durante um dia de semana? ]:[b.	Quantas horas no total você gasta sentado durante um dia de fim de semana?]])</f>
        <v>6</v>
      </c>
      <c r="AH193" s="1">
        <f>_2022___Atividade_física__sintomas_de_ansiedade_e_depressão_e_qualidade_de_vida_e[[#This Row],[AFV por semana]]+_2022___Atividade_física__sintomas_de_ansiedade_e_depressão_e_qualidade_de_vida_e[[#This Row],[Média AFM na semana]]</f>
        <v>60</v>
      </c>
      <c r="AI193">
        <v>1</v>
      </c>
      <c r="AJ193">
        <v>0</v>
      </c>
      <c r="AK193">
        <v>0</v>
      </c>
      <c r="AL193">
        <v>1</v>
      </c>
      <c r="AM193">
        <v>1</v>
      </c>
      <c r="AN193">
        <v>0</v>
      </c>
      <c r="AO193">
        <v>1</v>
      </c>
      <c r="AP193">
        <v>0</v>
      </c>
      <c r="AQ193">
        <v>0</v>
      </c>
      <c r="AR193">
        <v>1</v>
      </c>
      <c r="AS193">
        <v>0</v>
      </c>
      <c r="AT193">
        <v>0</v>
      </c>
      <c r="AU193">
        <v>0</v>
      </c>
      <c r="AV193">
        <v>1</v>
      </c>
      <c r="AW193">
        <v>0</v>
      </c>
      <c r="AX193">
        <v>1</v>
      </c>
      <c r="AY193">
        <v>0</v>
      </c>
      <c r="AZ193">
        <v>0</v>
      </c>
      <c r="BA193">
        <v>1</v>
      </c>
      <c r="BB193">
        <v>0</v>
      </c>
      <c r="BC193">
        <v>1</v>
      </c>
      <c r="BD19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193">
        <v>1</v>
      </c>
      <c r="BF193">
        <v>1</v>
      </c>
      <c r="BG193">
        <v>1</v>
      </c>
      <c r="BH193">
        <v>2</v>
      </c>
      <c r="BI193">
        <v>1</v>
      </c>
      <c r="BJ193">
        <v>0</v>
      </c>
      <c r="BK193">
        <v>1</v>
      </c>
      <c r="BL193">
        <v>1</v>
      </c>
      <c r="BM193">
        <v>1</v>
      </c>
      <c r="BN193">
        <v>1</v>
      </c>
      <c r="BO193">
        <v>2</v>
      </c>
      <c r="BP193">
        <v>2</v>
      </c>
      <c r="BQ193">
        <v>1</v>
      </c>
      <c r="BR193">
        <v>1</v>
      </c>
      <c r="BS193">
        <v>2</v>
      </c>
      <c r="BT193">
        <v>2</v>
      </c>
      <c r="BU193">
        <v>2</v>
      </c>
      <c r="BV193">
        <v>0</v>
      </c>
      <c r="BW193">
        <v>0</v>
      </c>
      <c r="BX193">
        <v>1</v>
      </c>
      <c r="BY193">
        <v>0</v>
      </c>
      <c r="BZ193">
        <v>2</v>
      </c>
      <c r="CA193">
        <v>0</v>
      </c>
      <c r="CB193" s="1">
        <f>SUM(BE193:BV193,_2022___Atividade_física__sintomas_de_ansiedade_e_depressão_e_qualidade_de_vida_e[[#This Row],[18 considerar essa]:[_20]])</f>
        <v>24</v>
      </c>
      <c r="CC193">
        <v>3</v>
      </c>
      <c r="CD193">
        <v>3</v>
      </c>
      <c r="CE193">
        <v>1</v>
      </c>
      <c r="CF193">
        <v>2</v>
      </c>
      <c r="CG193">
        <v>2</v>
      </c>
      <c r="CH193">
        <v>2</v>
      </c>
      <c r="CI193">
        <v>3</v>
      </c>
      <c r="CJ193">
        <v>2</v>
      </c>
      <c r="CK193">
        <v>3</v>
      </c>
      <c r="CL193">
        <v>2</v>
      </c>
      <c r="CM193">
        <v>3</v>
      </c>
      <c r="CN193">
        <v>3</v>
      </c>
      <c r="CO193">
        <v>1</v>
      </c>
      <c r="CP193">
        <v>1</v>
      </c>
      <c r="CQ193">
        <v>1</v>
      </c>
      <c r="CR193">
        <v>2</v>
      </c>
      <c r="CS193">
        <v>1</v>
      </c>
      <c r="CT193">
        <v>1</v>
      </c>
      <c r="CU193">
        <v>1</v>
      </c>
      <c r="CV193">
        <v>4</v>
      </c>
      <c r="CW193">
        <v>3</v>
      </c>
      <c r="CX193">
        <v>3</v>
      </c>
      <c r="CY193">
        <v>5</v>
      </c>
      <c r="CZ193">
        <v>3</v>
      </c>
      <c r="DA193">
        <v>4</v>
      </c>
      <c r="DB193">
        <v>5</v>
      </c>
      <c r="DC193">
        <v>5</v>
      </c>
      <c r="DD193">
        <v>3</v>
      </c>
      <c r="DE193">
        <v>4</v>
      </c>
      <c r="DF193">
        <v>4</v>
      </c>
      <c r="DG193">
        <v>1</v>
      </c>
      <c r="DH193">
        <v>1</v>
      </c>
      <c r="DI193">
        <v>4</v>
      </c>
      <c r="DJ193">
        <v>4</v>
      </c>
      <c r="DK193">
        <v>2</v>
      </c>
      <c r="DL193">
        <v>4</v>
      </c>
      <c r="DM193">
        <f>IF(CC193=1,5,IF(CC193=2,4.4,IF(CC193=3,3.4,IF(CC193=4,2,IF(CC193=5,1,IF(CC193&gt;5,"Inválido",0))))))</f>
        <v>3.4</v>
      </c>
      <c r="DN193">
        <f>IF(CD193&gt;5,"Inválido",CD193)</f>
        <v>3</v>
      </c>
      <c r="DO193" s="7">
        <f>IF(CE193&gt;3,"Inválido",CE193)</f>
        <v>1</v>
      </c>
      <c r="DP193" s="7">
        <f>IF(CF193&gt;3,"Inválido",CF193)</f>
        <v>2</v>
      </c>
      <c r="DQ193" s="6">
        <f>IF(CG193&gt;3,"Inválido",CG193)</f>
        <v>2</v>
      </c>
      <c r="DR193" s="6">
        <f>IF(CH193&gt;3,"Inválido",CH193)</f>
        <v>2</v>
      </c>
      <c r="DS193" s="6">
        <f>IF(CI193&gt;3,"Inválido",CI193)</f>
        <v>3</v>
      </c>
      <c r="DT193" s="6">
        <f>IF(CJ193&gt;3,"Inválido",CJ193)</f>
        <v>2</v>
      </c>
      <c r="DU193" s="6">
        <f>IF(CK193&gt;3,"Inválido",CK193)</f>
        <v>3</v>
      </c>
      <c r="DV193" s="6">
        <f>IF(CL193&gt;3,"Inválido",CL193)</f>
        <v>2</v>
      </c>
      <c r="DW193" s="6">
        <f>IF(CM193&gt;3,"Inválido",CM193)</f>
        <v>3</v>
      </c>
      <c r="DX193" s="6">
        <f>IF(CN193&gt;3,"Inválido",CN193)</f>
        <v>3</v>
      </c>
      <c r="DY193" s="8">
        <f>IF(CO193&gt;5, "INVALIDO",CO193)</f>
        <v>1</v>
      </c>
      <c r="DZ193" s="8">
        <f>IF(CP193&gt;5, "INVALIDO",CP193)</f>
        <v>1</v>
      </c>
      <c r="EA193" s="8">
        <f>IF(CQ193&gt;5, "INVALIDO",CQ193)</f>
        <v>1</v>
      </c>
      <c r="EB193" s="8">
        <f>IF(CR193&gt;5, "INVALIDO",CR193)</f>
        <v>2</v>
      </c>
      <c r="EC193" s="7">
        <f>IF(CR193&gt;5, "INVALIDO",CR193)</f>
        <v>2</v>
      </c>
      <c r="ED19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3">
        <f>IF(CC193=1,5,IF(CC193=2,4,IF(CC193=3,3,IF(CC193=4,2,IF(CC193=5,1,IF(CC193&gt;5,"Inválido",0))))))</f>
        <v>3</v>
      </c>
      <c r="EG193">
        <f>IF(CW193=1,6,IF(CW193=2,5.4,IF(CW193=3,4.2,IF(CW193=4,3.1,IF(CW193=5,2.2,IF(CW193=6,1,IF(CW193&gt;6,"Inválido",0)))))))</f>
        <v>4.2</v>
      </c>
      <c r="EH193">
        <f>IF(AND(CX193=1,CW193=1),6,IF(AND(CX193=1,CW193&lt;7),5,IF(AND(CX193&gt;1,CW193=1),"Inválido",IF(AND(CX193=2,CW193&lt;7),4,IF(AND(CX193=3,CW193&lt;7),3,IF(AND(CX193=4,CW193&lt;7),2,IF(AND(CX193=5,CW193&lt;7),1,0)))))))</f>
        <v>3</v>
      </c>
      <c r="EI193">
        <f>IF(CV193=1,6,IF(CV193=2,5,IF(CV193=3,3,IF(CV193=4,3,IF(CV193=5,2,IF(CV193=6,1,IF(CV193&gt;6,"iNVÁLIDO",0)))))))</f>
        <v>3</v>
      </c>
      <c r="EJ193" s="7">
        <f>IF(CZ193&gt;6,"Inválido",CZ193)</f>
        <v>3</v>
      </c>
      <c r="EK193" s="7">
        <f>IF(DA193&gt;6,"Inválido",DA193)</f>
        <v>4</v>
      </c>
      <c r="EL193">
        <f>IF(DB193=1,6,IF(DB193=2,5,IF(DB193=3,3,IF(DB193=4,3,IF(DB193=5,2,IF(DB193=6,1,IF(DB193&gt;6,"iNVÁLIDO",0)))))))</f>
        <v>2</v>
      </c>
      <c r="EM193">
        <f>IF(DC193=1,6,IF(DC193=2,5,IF(DC193=3,3,IF(DC193=4,3,IF(DC193=5,2,IF(DC193=6,1,IF(DC193&gt;6,"iNVÁLIDO",0)))))))</f>
        <v>2</v>
      </c>
      <c r="EN193" s="7">
        <f>IF(DD193&gt;6,"Inválido",DD193)</f>
        <v>3</v>
      </c>
      <c r="EO193">
        <f>IF(DE193&gt;6,"Inválido",DE193)</f>
        <v>4</v>
      </c>
      <c r="EP193">
        <f>IF(DF193=1,6,IF(DF193=2,5,IF(DF193=3,3,IF(DF193=4,3,IF(DF193=5,2,IF(DF193=6,1,IF(DF193&gt;6,"iNVÁLIDO",0)))))))</f>
        <v>3</v>
      </c>
      <c r="EQ193" s="7">
        <f>IF(DG193&gt;6,"Inválido",DG193)</f>
        <v>1</v>
      </c>
      <c r="ER193">
        <f>IF(DH193&gt;5,"Inválido",DH193)</f>
        <v>1</v>
      </c>
      <c r="ES193">
        <f>IF(DI193&gt;5,"Inválido",DI193)</f>
        <v>4</v>
      </c>
      <c r="ET193">
        <f>IF(DJ193=1,5,IF(DJ193=2,4,IF(DJ193=3,3,IF(DJ193=4,2,IF(DJ193=5,1,IF(DJ193&gt;5,"Inválido",0))))))</f>
        <v>2</v>
      </c>
      <c r="EU193">
        <f>IF(DK193&gt;5,"Inválido",DK193)</f>
        <v>2</v>
      </c>
      <c r="EV193">
        <f>IF(DL193=1,5,IF(DL193=2,4,IF(DL193=3,3,IF(DL193=4,2,IF(DL193=5,1,IF(DL193&gt;5,"Inválido",0))))))</f>
        <v>2</v>
      </c>
      <c r="EW193" s="7">
        <f>SUM(DO193,DP193,DQ193,DR193,DS193,DT193,DU193,DV193,DW193,DX193)</f>
        <v>23</v>
      </c>
      <c r="EX193" s="7">
        <f>(EW193-10)/20*100</f>
        <v>65</v>
      </c>
      <c r="EY193">
        <f>SUM(DY193,DZ193,EA193,EB193)</f>
        <v>5</v>
      </c>
      <c r="EZ193">
        <f>(_2022___Atividade_física__sintomas_de_ansiedade_e_depressão_e_qualidade_de_vida_e[[#This Row],[Aspecto físico]]-4)/4*100</f>
        <v>25</v>
      </c>
      <c r="FA193">
        <f>SUM(EG193,EH193)</f>
        <v>7.2</v>
      </c>
      <c r="FB193">
        <f>(FA193-2)/10*100</f>
        <v>52</v>
      </c>
      <c r="FC193">
        <f>SUM(DM193,ES193,ET193,EU193,EV193)</f>
        <v>13.4</v>
      </c>
      <c r="FD193" s="7">
        <f>(FC193-5)/20*100</f>
        <v>42.000000000000007</v>
      </c>
      <c r="FE193">
        <f>SUM(EI193,EM193,EO193,EQ193)</f>
        <v>10</v>
      </c>
      <c r="FF193" s="7">
        <f>(FE193-4)/20*100</f>
        <v>30</v>
      </c>
      <c r="FG193">
        <f>SUM(EF193,ER193)</f>
        <v>4</v>
      </c>
      <c r="FH193">
        <f>(FG193-2)/8*100</f>
        <v>25</v>
      </c>
      <c r="FI193">
        <f>SUM(EC193,ED193,EE193)</f>
        <v>4</v>
      </c>
      <c r="FJ193" s="7">
        <f>(FI193-3)/3*100</f>
        <v>33.333333333333329</v>
      </c>
      <c r="FK193">
        <f>SUM(EJ193,EK193,EL193,EN193,EP193)</f>
        <v>15</v>
      </c>
      <c r="FL193">
        <f>(FK193-5)/25*100</f>
        <v>40</v>
      </c>
      <c r="FM193">
        <f t="shared" si="6"/>
        <v>3</v>
      </c>
      <c r="FN193" s="7">
        <f t="shared" si="7"/>
        <v>46</v>
      </c>
      <c r="FO193" s="7">
        <f t="shared" si="8"/>
        <v>32.083333333333329</v>
      </c>
    </row>
    <row r="194" spans="1:171" ht="15" thickBot="1" x14ac:dyDescent="0.35">
      <c r="A194" t="s">
        <v>453</v>
      </c>
      <c r="B194" t="s">
        <v>454</v>
      </c>
      <c r="C194" t="s">
        <v>68</v>
      </c>
      <c r="D194" s="5">
        <v>36901</v>
      </c>
      <c r="E194" s="5">
        <v>44682</v>
      </c>
      <c r="F194" s="1">
        <f>DATEDIF(D193,E193,"Y")</f>
        <v>40</v>
      </c>
      <c r="G194">
        <v>2</v>
      </c>
      <c r="H194">
        <v>2</v>
      </c>
      <c r="I194" t="s">
        <v>186</v>
      </c>
      <c r="J194">
        <v>7</v>
      </c>
      <c r="K194">
        <v>2</v>
      </c>
      <c r="L194" t="s">
        <v>100</v>
      </c>
      <c r="M194" s="1">
        <v>1</v>
      </c>
      <c r="N194">
        <v>1</v>
      </c>
      <c r="O194">
        <v>2</v>
      </c>
      <c r="P194">
        <v>1</v>
      </c>
      <c r="Q194" s="16">
        <v>1</v>
      </c>
      <c r="R194">
        <v>1</v>
      </c>
      <c r="S194">
        <v>1</v>
      </c>
      <c r="T194">
        <v>2</v>
      </c>
      <c r="U194" t="s">
        <v>86</v>
      </c>
      <c r="V194">
        <v>5</v>
      </c>
      <c r="W194">
        <v>20</v>
      </c>
      <c r="X19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94">
        <v>0</v>
      </c>
      <c r="Z194">
        <v>0</v>
      </c>
      <c r="AA19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94">
        <v>0</v>
      </c>
      <c r="AC194">
        <v>0</v>
      </c>
      <c r="AD19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4">
        <v>15</v>
      </c>
      <c r="AF194">
        <v>10</v>
      </c>
      <c r="AG194" s="1">
        <f>AVERAGE(_2022___Atividade_física__sintomas_de_ansiedade_e_depressão_e_qualidade_de_vida_e[[#This Row],[a.	Quantas horas no total você gasta sentado durante um dia de semana? ]:[b.	Quantas horas no total você gasta sentado durante um dia de fim de semana?]])</f>
        <v>12.5</v>
      </c>
      <c r="AH194" s="1">
        <f>_2022___Atividade_física__sintomas_de_ansiedade_e_depressão_e_qualidade_de_vida_e[[#This Row],[AFV por semana]]+_2022___Atividade_física__sintomas_de_ansiedade_e_depressão_e_qualidade_de_vida_e[[#This Row],[Média AFM na semana]]</f>
        <v>0</v>
      </c>
      <c r="AI194">
        <v>0</v>
      </c>
      <c r="AJ194">
        <v>2</v>
      </c>
      <c r="AK194">
        <v>0</v>
      </c>
      <c r="AL194">
        <v>3</v>
      </c>
      <c r="AM194">
        <v>3</v>
      </c>
      <c r="AN194">
        <v>2</v>
      </c>
      <c r="AO194">
        <v>2</v>
      </c>
      <c r="AP194">
        <v>0</v>
      </c>
      <c r="AQ194">
        <v>3</v>
      </c>
      <c r="AR194">
        <v>3</v>
      </c>
      <c r="AS194">
        <v>2</v>
      </c>
      <c r="AT194">
        <v>1</v>
      </c>
      <c r="AU194">
        <v>1</v>
      </c>
      <c r="AV194">
        <v>3</v>
      </c>
      <c r="AW194">
        <v>2</v>
      </c>
      <c r="AX194">
        <v>3</v>
      </c>
      <c r="AY194">
        <v>3</v>
      </c>
      <c r="AZ194">
        <v>3</v>
      </c>
      <c r="BA194">
        <v>0</v>
      </c>
      <c r="BB194">
        <v>0</v>
      </c>
      <c r="BC194">
        <v>0</v>
      </c>
      <c r="BD19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36</v>
      </c>
      <c r="BE194">
        <v>2</v>
      </c>
      <c r="BF194">
        <v>1</v>
      </c>
      <c r="BG194">
        <v>1</v>
      </c>
      <c r="BH194">
        <v>3</v>
      </c>
      <c r="BI194">
        <v>3</v>
      </c>
      <c r="BJ194">
        <v>2</v>
      </c>
      <c r="BK194">
        <v>2</v>
      </c>
      <c r="BL194">
        <v>3</v>
      </c>
      <c r="BM194">
        <v>1</v>
      </c>
      <c r="BN194">
        <v>3</v>
      </c>
      <c r="BO194">
        <v>0</v>
      </c>
      <c r="BP194">
        <v>2</v>
      </c>
      <c r="BQ194">
        <v>2</v>
      </c>
      <c r="BR194">
        <v>3</v>
      </c>
      <c r="BS194">
        <v>3</v>
      </c>
      <c r="BT194">
        <v>1</v>
      </c>
      <c r="BU194">
        <v>3</v>
      </c>
      <c r="BV194">
        <v>2</v>
      </c>
      <c r="BW194">
        <v>0</v>
      </c>
      <c r="BX194">
        <v>1</v>
      </c>
      <c r="BY194">
        <v>0</v>
      </c>
      <c r="BZ194">
        <v>1</v>
      </c>
      <c r="CA194">
        <v>1</v>
      </c>
      <c r="CB194" s="1">
        <f>SUM(BE194:BV194,_2022___Atividade_física__sintomas_de_ansiedade_e_depressão_e_qualidade_de_vida_e[[#This Row],[18 considerar essa]:[_20]])</f>
        <v>39</v>
      </c>
      <c r="CC194">
        <v>3</v>
      </c>
      <c r="CD194">
        <v>3</v>
      </c>
      <c r="CE194">
        <v>3</v>
      </c>
      <c r="CF194">
        <v>3</v>
      </c>
      <c r="CG194">
        <v>3</v>
      </c>
      <c r="CH194">
        <v>3</v>
      </c>
      <c r="CI194">
        <v>3</v>
      </c>
      <c r="CJ194">
        <v>1</v>
      </c>
      <c r="CK194">
        <v>2</v>
      </c>
      <c r="CL194">
        <v>2</v>
      </c>
      <c r="CM194">
        <v>2</v>
      </c>
      <c r="CN194">
        <v>3</v>
      </c>
      <c r="CO194">
        <v>1</v>
      </c>
      <c r="CP194">
        <v>1</v>
      </c>
      <c r="CQ194">
        <v>2</v>
      </c>
      <c r="CR194">
        <v>1</v>
      </c>
      <c r="CS194">
        <v>1</v>
      </c>
      <c r="CT194">
        <v>1</v>
      </c>
      <c r="CU194">
        <v>1</v>
      </c>
      <c r="CV194">
        <v>5</v>
      </c>
      <c r="CW194">
        <v>3</v>
      </c>
      <c r="CX194">
        <v>3</v>
      </c>
      <c r="CY194">
        <v>5</v>
      </c>
      <c r="CZ194">
        <v>3</v>
      </c>
      <c r="DA194">
        <v>1</v>
      </c>
      <c r="DB194">
        <v>3</v>
      </c>
      <c r="DC194">
        <v>6</v>
      </c>
      <c r="DD194">
        <v>1</v>
      </c>
      <c r="DE194">
        <v>1</v>
      </c>
      <c r="DF194">
        <v>5</v>
      </c>
      <c r="DG194">
        <v>1</v>
      </c>
      <c r="DH194">
        <v>1</v>
      </c>
      <c r="DI194">
        <v>1</v>
      </c>
      <c r="DJ194">
        <v>5</v>
      </c>
      <c r="DK194">
        <v>1</v>
      </c>
      <c r="DL194">
        <v>3</v>
      </c>
      <c r="DM194">
        <f>IF(CC194=1,5,IF(CC194=2,4.4,IF(CC194=3,3.4,IF(CC194=4,2,IF(CC194=5,1,IF(CC194&gt;5,"Inválido",0))))))</f>
        <v>3.4</v>
      </c>
      <c r="DN194">
        <f>IF(CD194&gt;5,"Inválido",CD194)</f>
        <v>3</v>
      </c>
      <c r="DO194" s="7">
        <f>IF(CE194&gt;3,"Inválido",CE194)</f>
        <v>3</v>
      </c>
      <c r="DP194" s="7">
        <f>IF(CF194&gt;3,"Inválido",CF194)</f>
        <v>3</v>
      </c>
      <c r="DQ194" s="6">
        <f>IF(CG194&gt;3,"Inválido",CG194)</f>
        <v>3</v>
      </c>
      <c r="DR194" s="6">
        <f>IF(CH194&gt;3,"Inválido",CH194)</f>
        <v>3</v>
      </c>
      <c r="DS194" s="6">
        <f>IF(CI194&gt;3,"Inválido",CI194)</f>
        <v>3</v>
      </c>
      <c r="DT194" s="6">
        <f>IF(CJ194&gt;3,"Inválido",CJ194)</f>
        <v>1</v>
      </c>
      <c r="DU194" s="6">
        <f>IF(CK194&gt;3,"Inválido",CK194)</f>
        <v>2</v>
      </c>
      <c r="DV194" s="6">
        <f>IF(CL194&gt;3,"Inválido",CL194)</f>
        <v>2</v>
      </c>
      <c r="DW194" s="6">
        <f>IF(CM194&gt;3,"Inválido",CM194)</f>
        <v>2</v>
      </c>
      <c r="DX194" s="6">
        <f>IF(CN194&gt;3,"Inválido",CN194)</f>
        <v>3</v>
      </c>
      <c r="DY194" s="8">
        <f>IF(CO194&gt;5, "INVALIDO",CO194)</f>
        <v>1</v>
      </c>
      <c r="DZ194" s="8">
        <f>IF(CP194&gt;5, "INVALIDO",CP194)</f>
        <v>1</v>
      </c>
      <c r="EA194" s="8">
        <f>IF(CQ194&gt;5, "INVALIDO",CQ194)</f>
        <v>2</v>
      </c>
      <c r="EB194" s="8">
        <f>IF(CR194&gt;5, "INVALIDO",CR194)</f>
        <v>1</v>
      </c>
      <c r="EC194" s="7">
        <f>IF(CR194&gt;5, "INVALIDO",CR194)</f>
        <v>1</v>
      </c>
      <c r="ED19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4">
        <f>IF(CC194=1,5,IF(CC194=2,4,IF(CC194=3,3,IF(CC194=4,2,IF(CC194=5,1,IF(CC194&gt;5,"Inválido",0))))))</f>
        <v>3</v>
      </c>
      <c r="EG194">
        <f>IF(CW194=1,6,IF(CW194=2,5.4,IF(CW194=3,4.2,IF(CW194=4,3.1,IF(CW194=5,2.2,IF(CW194=6,1,IF(CW194&gt;6,"Inválido",0)))))))</f>
        <v>4.2</v>
      </c>
      <c r="EH194">
        <f>IF(AND(CX194=1,CW194=1),6,IF(AND(CX194=1,CW194&lt;7),5,IF(AND(CX194&gt;1,CW194=1),"Inválido",IF(AND(CX194=2,CW194&lt;7),4,IF(AND(CX194=3,CW194&lt;7),3,IF(AND(CX194=4,CW194&lt;7),2,IF(AND(CX194=5,CW194&lt;7),1,0)))))))</f>
        <v>3</v>
      </c>
      <c r="EI194">
        <f>IF(CV194=1,6,IF(CV194=2,5,IF(CV194=3,3,IF(CV194=4,3,IF(CV194=5,2,IF(CV194=6,1,IF(CV194&gt;6,"iNVÁLIDO",0)))))))</f>
        <v>2</v>
      </c>
      <c r="EJ194" s="7">
        <f>IF(CZ194&gt;6,"Inválido",CZ194)</f>
        <v>3</v>
      </c>
      <c r="EK194" s="7">
        <f>IF(DA194&gt;6,"Inválido",DA194)</f>
        <v>1</v>
      </c>
      <c r="EL194">
        <f>IF(DB194=1,6,IF(DB194=2,5,IF(DB194=3,3,IF(DB194=4,3,IF(DB194=5,2,IF(DB194=6,1,IF(DB194&gt;6,"iNVÁLIDO",0)))))))</f>
        <v>3</v>
      </c>
      <c r="EM194">
        <f>IF(DC194=1,6,IF(DC194=2,5,IF(DC194=3,3,IF(DC194=4,3,IF(DC194=5,2,IF(DC194=6,1,IF(DC194&gt;6,"iNVÁLIDO",0)))))))</f>
        <v>1</v>
      </c>
      <c r="EN194" s="7">
        <f>IF(DD194&gt;6,"Inválido",DD194)</f>
        <v>1</v>
      </c>
      <c r="EO194">
        <f>IF(DE194&gt;6,"Inválido",DE194)</f>
        <v>1</v>
      </c>
      <c r="EP194">
        <f>IF(DF194=1,6,IF(DF194=2,5,IF(DF194=3,3,IF(DF194=4,3,IF(DF194=5,2,IF(DF194=6,1,IF(DF194&gt;6,"iNVÁLIDO",0)))))))</f>
        <v>2</v>
      </c>
      <c r="EQ194" s="7">
        <f>IF(DG194&gt;6,"Inválido",DG194)</f>
        <v>1</v>
      </c>
      <c r="ER194">
        <f>IF(DH194&gt;5,"Inválido",DH194)</f>
        <v>1</v>
      </c>
      <c r="ES194">
        <f>IF(DI194&gt;5,"Inválido",DI194)</f>
        <v>1</v>
      </c>
      <c r="ET194">
        <f>IF(DJ194=1,5,IF(DJ194=2,4,IF(DJ194=3,3,IF(DJ194=4,2,IF(DJ194=5,1,IF(DJ194&gt;5,"Inválido",0))))))</f>
        <v>1</v>
      </c>
      <c r="EU194">
        <f>IF(DK194&gt;5,"Inválido",DK194)</f>
        <v>1</v>
      </c>
      <c r="EV194">
        <f>IF(DL194=1,5,IF(DL194=2,4,IF(DL194=3,3,IF(DL194=4,2,IF(DL194=5,1,IF(DL194&gt;5,"Inválido",0))))))</f>
        <v>3</v>
      </c>
      <c r="EW194" s="7">
        <f>SUM(DO194,DP194,DQ194,DR194,DS194,DT194,DU194,DV194,DW194,DX194)</f>
        <v>25</v>
      </c>
      <c r="EX194" s="7">
        <f>(EW194-10)/20*100</f>
        <v>75</v>
      </c>
      <c r="EY194">
        <f>SUM(DY194,DZ194,EA194,EB194)</f>
        <v>5</v>
      </c>
      <c r="EZ194">
        <f>(_2022___Atividade_física__sintomas_de_ansiedade_e_depressão_e_qualidade_de_vida_e[[#This Row],[Aspecto físico]]-4)/4*100</f>
        <v>25</v>
      </c>
      <c r="FA194">
        <f>SUM(EG194,EH194)</f>
        <v>7.2</v>
      </c>
      <c r="FB194">
        <f>(FA194-2)/10*100</f>
        <v>52</v>
      </c>
      <c r="FC194">
        <f>SUM(DM194,ES194,ET194,EU194,EV194)</f>
        <v>9.4</v>
      </c>
      <c r="FD194" s="7">
        <f>(FC194-5)/20*100</f>
        <v>22.000000000000004</v>
      </c>
      <c r="FE194">
        <f>SUM(EI194,EM194,EO194,EQ194)</f>
        <v>5</v>
      </c>
      <c r="FF194" s="7">
        <f>(FE194-4)/20*100</f>
        <v>5</v>
      </c>
      <c r="FG194">
        <f>SUM(EF194,ER194)</f>
        <v>4</v>
      </c>
      <c r="FH194">
        <f>(FG194-2)/8*100</f>
        <v>25</v>
      </c>
      <c r="FI194">
        <f>SUM(EC194,ED194,EE194)</f>
        <v>3</v>
      </c>
      <c r="FJ194" s="7">
        <f>(FI194-3)/3*100</f>
        <v>0</v>
      </c>
      <c r="FK194">
        <f>SUM(EJ194,EK194,EL194,EN194,EP194)</f>
        <v>10</v>
      </c>
      <c r="FL194">
        <f>(FK194-5)/25*100</f>
        <v>20</v>
      </c>
      <c r="FM194">
        <f t="shared" si="6"/>
        <v>3</v>
      </c>
      <c r="FN194" s="7">
        <f t="shared" si="7"/>
        <v>43.5</v>
      </c>
      <c r="FO194" s="7">
        <f t="shared" si="8"/>
        <v>12.5</v>
      </c>
    </row>
    <row r="195" spans="1:171" ht="15" thickBot="1" x14ac:dyDescent="0.35">
      <c r="A195" t="s">
        <v>455</v>
      </c>
      <c r="B195" t="s">
        <v>456</v>
      </c>
      <c r="C195" t="s">
        <v>68</v>
      </c>
      <c r="D195" s="5">
        <v>28836</v>
      </c>
      <c r="E195" s="5">
        <v>44682</v>
      </c>
      <c r="F195" s="1">
        <f>DATEDIF(D194,E194,"Y")</f>
        <v>21</v>
      </c>
      <c r="G195">
        <v>1</v>
      </c>
      <c r="H195">
        <v>4</v>
      </c>
      <c r="I195" t="s">
        <v>200</v>
      </c>
      <c r="J195">
        <v>12</v>
      </c>
      <c r="K195">
        <v>2</v>
      </c>
      <c r="L195" t="s">
        <v>100</v>
      </c>
      <c r="M195" s="1">
        <v>1</v>
      </c>
      <c r="N195">
        <v>1</v>
      </c>
      <c r="O195">
        <v>3</v>
      </c>
      <c r="P195">
        <v>1</v>
      </c>
      <c r="Q195" s="16">
        <v>2</v>
      </c>
      <c r="R195">
        <v>2</v>
      </c>
      <c r="S195">
        <v>1</v>
      </c>
      <c r="T195">
        <v>1</v>
      </c>
      <c r="U195" t="s">
        <v>115</v>
      </c>
      <c r="V195">
        <v>4</v>
      </c>
      <c r="W195">
        <v>59</v>
      </c>
      <c r="X19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236</v>
      </c>
      <c r="Y195">
        <v>3</v>
      </c>
      <c r="Z195">
        <v>59</v>
      </c>
      <c r="AA19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195">
        <v>0</v>
      </c>
      <c r="AC195">
        <v>0</v>
      </c>
      <c r="AD19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5">
        <v>6</v>
      </c>
      <c r="AF195">
        <v>6</v>
      </c>
      <c r="AG195" s="1">
        <f>AVERAGE(_2022___Atividade_física__sintomas_de_ansiedade_e_depressão_e_qualidade_de_vida_e[[#This Row],[a.	Quantas horas no total você gasta sentado durante um dia de semana? ]:[b.	Quantas horas no total você gasta sentado durante um dia de fim de semana?]])</f>
        <v>6</v>
      </c>
      <c r="AH195" s="1">
        <f>_2022___Atividade_física__sintomas_de_ansiedade_e_depressão_e_qualidade_de_vida_e[[#This Row],[AFV por semana]]+_2022___Atividade_física__sintomas_de_ansiedade_e_depressão_e_qualidade_de_vida_e[[#This Row],[Média AFM na semana]]</f>
        <v>177</v>
      </c>
      <c r="AI195">
        <v>1</v>
      </c>
      <c r="AJ195">
        <v>1</v>
      </c>
      <c r="AK195">
        <v>1</v>
      </c>
      <c r="AL195">
        <v>0</v>
      </c>
      <c r="AM195">
        <v>1</v>
      </c>
      <c r="AN195">
        <v>1</v>
      </c>
      <c r="AO195">
        <v>1</v>
      </c>
      <c r="AP195">
        <v>1</v>
      </c>
      <c r="AQ195">
        <v>1</v>
      </c>
      <c r="AR195">
        <v>1</v>
      </c>
      <c r="AS195">
        <v>1</v>
      </c>
      <c r="AT195">
        <v>0</v>
      </c>
      <c r="AU195">
        <v>0</v>
      </c>
      <c r="AV195">
        <v>0</v>
      </c>
      <c r="AW195">
        <v>0</v>
      </c>
      <c r="AX195">
        <v>1</v>
      </c>
      <c r="AY195">
        <v>1</v>
      </c>
      <c r="AZ195">
        <v>1</v>
      </c>
      <c r="BA195">
        <v>1</v>
      </c>
      <c r="BB195">
        <v>0</v>
      </c>
      <c r="BC195">
        <v>1</v>
      </c>
      <c r="BD19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195">
        <v>0</v>
      </c>
      <c r="BF195">
        <v>1</v>
      </c>
      <c r="BG195">
        <v>0</v>
      </c>
      <c r="BH195">
        <v>0</v>
      </c>
      <c r="BI195">
        <v>0</v>
      </c>
      <c r="BJ195">
        <v>0</v>
      </c>
      <c r="BK195">
        <v>0</v>
      </c>
      <c r="BL195">
        <v>0</v>
      </c>
      <c r="BM195">
        <v>0</v>
      </c>
      <c r="BN195">
        <v>0</v>
      </c>
      <c r="BO195">
        <v>0</v>
      </c>
      <c r="BP195">
        <v>0</v>
      </c>
      <c r="BQ195">
        <v>0</v>
      </c>
      <c r="BR195">
        <v>0</v>
      </c>
      <c r="BS195">
        <v>1</v>
      </c>
      <c r="BT195">
        <v>1</v>
      </c>
      <c r="BU195">
        <v>1</v>
      </c>
      <c r="BV195">
        <v>0</v>
      </c>
      <c r="BW195">
        <v>0</v>
      </c>
      <c r="BX195">
        <v>1</v>
      </c>
      <c r="BY195">
        <v>0</v>
      </c>
      <c r="BZ195">
        <v>3</v>
      </c>
      <c r="CA195">
        <v>2</v>
      </c>
      <c r="CB195" s="1">
        <f>SUM(BE195:BV195,_2022___Atividade_física__sintomas_de_ansiedade_e_depressão_e_qualidade_de_vida_e[[#This Row],[18 considerar essa]:[_20]])</f>
        <v>9</v>
      </c>
      <c r="CC195">
        <v>4</v>
      </c>
      <c r="CD195">
        <v>4</v>
      </c>
      <c r="CE195">
        <v>2</v>
      </c>
      <c r="CF195">
        <v>2</v>
      </c>
      <c r="CG195">
        <v>2</v>
      </c>
      <c r="CH195">
        <v>3</v>
      </c>
      <c r="CI195">
        <v>3</v>
      </c>
      <c r="CJ195">
        <v>1</v>
      </c>
      <c r="CK195">
        <v>1</v>
      </c>
      <c r="CL195">
        <v>1</v>
      </c>
      <c r="CM195">
        <v>1</v>
      </c>
      <c r="CN195">
        <v>1</v>
      </c>
      <c r="CO195">
        <v>2</v>
      </c>
      <c r="CP195">
        <v>1</v>
      </c>
      <c r="CQ195">
        <v>1</v>
      </c>
      <c r="CR195">
        <v>2</v>
      </c>
      <c r="CS195">
        <v>2</v>
      </c>
      <c r="CT195">
        <v>1</v>
      </c>
      <c r="CU195">
        <v>2</v>
      </c>
      <c r="CV195">
        <v>3</v>
      </c>
      <c r="CW195">
        <v>5</v>
      </c>
      <c r="CX195">
        <v>4</v>
      </c>
      <c r="CY195">
        <v>2</v>
      </c>
      <c r="CZ195">
        <v>3</v>
      </c>
      <c r="DA195">
        <v>3</v>
      </c>
      <c r="DB195">
        <v>2</v>
      </c>
      <c r="DC195">
        <v>3</v>
      </c>
      <c r="DD195">
        <v>2</v>
      </c>
      <c r="DE195">
        <v>2</v>
      </c>
      <c r="DF195">
        <v>2</v>
      </c>
      <c r="DG195">
        <v>2</v>
      </c>
      <c r="DH195">
        <v>4</v>
      </c>
      <c r="DI195">
        <v>2</v>
      </c>
      <c r="DJ195">
        <v>2</v>
      </c>
      <c r="DK195">
        <v>1</v>
      </c>
      <c r="DL195">
        <v>2</v>
      </c>
      <c r="DM195">
        <f>IF(CC195=1,5,IF(CC195=2,4.4,IF(CC195=3,3.4,IF(CC195=4,2,IF(CC195=5,1,IF(CC195&gt;5,"Inválido",0))))))</f>
        <v>2</v>
      </c>
      <c r="DN195">
        <f>IF(CD195&gt;5,"Inválido",CD195)</f>
        <v>4</v>
      </c>
      <c r="DO195" s="7">
        <f>IF(CE195&gt;3,"Inválido",CE195)</f>
        <v>2</v>
      </c>
      <c r="DP195" s="7">
        <f>IF(CF195&gt;3,"Inválido",CF195)</f>
        <v>2</v>
      </c>
      <c r="DQ195" s="6">
        <f>IF(CG195&gt;3,"Inválido",CG195)</f>
        <v>2</v>
      </c>
      <c r="DR195" s="6">
        <f>IF(CH195&gt;3,"Inválido",CH195)</f>
        <v>3</v>
      </c>
      <c r="DS195" s="6">
        <f>IF(CI195&gt;3,"Inválido",CI195)</f>
        <v>3</v>
      </c>
      <c r="DT195" s="6">
        <f>IF(CJ195&gt;3,"Inválido",CJ195)</f>
        <v>1</v>
      </c>
      <c r="DU195" s="6">
        <f>IF(CK195&gt;3,"Inválido",CK195)</f>
        <v>1</v>
      </c>
      <c r="DV195" s="6">
        <f>IF(CL195&gt;3,"Inválido",CL195)</f>
        <v>1</v>
      </c>
      <c r="DW195" s="6">
        <f>IF(CM195&gt;3,"Inválido",CM195)</f>
        <v>1</v>
      </c>
      <c r="DX195" s="6">
        <f>IF(CN195&gt;3,"Inválido",CN195)</f>
        <v>1</v>
      </c>
      <c r="DY195" s="8">
        <f>IF(CO195&gt;5, "INVALIDO",CO195)</f>
        <v>2</v>
      </c>
      <c r="DZ195" s="8">
        <f>IF(CP195&gt;5, "INVALIDO",CP195)</f>
        <v>1</v>
      </c>
      <c r="EA195" s="8">
        <f>IF(CQ195&gt;5, "INVALIDO",CQ195)</f>
        <v>1</v>
      </c>
      <c r="EB195" s="8">
        <f>IF(CR195&gt;5, "INVALIDO",CR195)</f>
        <v>2</v>
      </c>
      <c r="EC195" s="7">
        <f>IF(CR195&gt;5, "INVALIDO",CR195)</f>
        <v>2</v>
      </c>
      <c r="ED19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95">
        <f>IF(CC195=1,5,IF(CC195=2,4,IF(CC195=3,3,IF(CC195=4,2,IF(CC195=5,1,IF(CC195&gt;5,"Inválido",0))))))</f>
        <v>2</v>
      </c>
      <c r="EG195">
        <f>IF(CW195=1,6,IF(CW195=2,5.4,IF(CW195=3,4.2,IF(CW195=4,3.1,IF(CW195=5,2.2,IF(CW195=6,1,IF(CW195&gt;6,"Inválido",0)))))))</f>
        <v>2.2000000000000002</v>
      </c>
      <c r="EH195">
        <f>IF(AND(CX195=1,CW195=1),6,IF(AND(CX195=1,CW195&lt;7),5,IF(AND(CX195&gt;1,CW195=1),"Inválido",IF(AND(CX195=2,CW195&lt;7),4,IF(AND(CX195=3,CW195&lt;7),3,IF(AND(CX195=4,CW195&lt;7),2,IF(AND(CX195=5,CW195&lt;7),1,0)))))))</f>
        <v>2</v>
      </c>
      <c r="EI195">
        <f>IF(CV195=1,6,IF(CV195=2,5,IF(CV195=3,3,IF(CV195=4,3,IF(CV195=5,2,IF(CV195=6,1,IF(CV195&gt;6,"iNVÁLIDO",0)))))))</f>
        <v>3</v>
      </c>
      <c r="EJ195" s="7">
        <f>IF(CZ195&gt;6,"Inválido",CZ195)</f>
        <v>3</v>
      </c>
      <c r="EK195" s="7">
        <f>IF(DA195&gt;6,"Inválido",DA195)</f>
        <v>3</v>
      </c>
      <c r="EL195">
        <f>IF(DB195=1,6,IF(DB195=2,5,IF(DB195=3,3,IF(DB195=4,3,IF(DB195=5,2,IF(DB195=6,1,IF(DB195&gt;6,"iNVÁLIDO",0)))))))</f>
        <v>5</v>
      </c>
      <c r="EM195">
        <f>IF(DC195=1,6,IF(DC195=2,5,IF(DC195=3,3,IF(DC195=4,3,IF(DC195=5,2,IF(DC195=6,1,IF(DC195&gt;6,"iNVÁLIDO",0)))))))</f>
        <v>3</v>
      </c>
      <c r="EN195" s="7">
        <f>IF(DD195&gt;6,"Inválido",DD195)</f>
        <v>2</v>
      </c>
      <c r="EO195">
        <f>IF(DE195&gt;6,"Inválido",DE195)</f>
        <v>2</v>
      </c>
      <c r="EP195">
        <f>IF(DF195=1,6,IF(DF195=2,5,IF(DF195=3,3,IF(DF195=4,3,IF(DF195=5,2,IF(DF195=6,1,IF(DF195&gt;6,"iNVÁLIDO",0)))))))</f>
        <v>5</v>
      </c>
      <c r="EQ195" s="7">
        <f>IF(DG195&gt;6,"Inválido",DG195)</f>
        <v>2</v>
      </c>
      <c r="ER195">
        <f>IF(DH195&gt;5,"Inválido",DH195)</f>
        <v>4</v>
      </c>
      <c r="ES195">
        <f>IF(DI195&gt;5,"Inválido",DI195)</f>
        <v>2</v>
      </c>
      <c r="ET195">
        <f>IF(DJ195=1,5,IF(DJ195=2,4,IF(DJ195=3,3,IF(DJ195=4,2,IF(DJ195=5,1,IF(DJ195&gt;5,"Inválido",0))))))</f>
        <v>4</v>
      </c>
      <c r="EU195">
        <f>IF(DK195&gt;5,"Inválido",DK195)</f>
        <v>1</v>
      </c>
      <c r="EV195">
        <f>IF(DL195=1,5,IF(DL195=2,4,IF(DL195=3,3,IF(DL195=4,2,IF(DL195=5,1,IF(DL195&gt;5,"Inválido",0))))))</f>
        <v>4</v>
      </c>
      <c r="EW195" s="7">
        <f>SUM(DO195,DP195,DQ195,DR195,DS195,DT195,DU195,DV195,DW195,DX195)</f>
        <v>17</v>
      </c>
      <c r="EX195" s="7">
        <f>(EW195-10)/20*100</f>
        <v>35</v>
      </c>
      <c r="EY195">
        <f>SUM(DY195,DZ195,EA195,EB195)</f>
        <v>6</v>
      </c>
      <c r="EZ195">
        <f>(_2022___Atividade_física__sintomas_de_ansiedade_e_depressão_e_qualidade_de_vida_e[[#This Row],[Aspecto físico]]-4)/4*100</f>
        <v>50</v>
      </c>
      <c r="FA195">
        <f>SUM(EG195,EH195)</f>
        <v>4.2</v>
      </c>
      <c r="FB195">
        <f>(FA195-2)/10*100</f>
        <v>22.000000000000004</v>
      </c>
      <c r="FC195">
        <f>SUM(DM195,ES195,ET195,EU195,EV195)</f>
        <v>13</v>
      </c>
      <c r="FD195" s="7">
        <f>(FC195-5)/20*100</f>
        <v>40</v>
      </c>
      <c r="FE195">
        <f>SUM(EI195,EM195,EO195,EQ195)</f>
        <v>10</v>
      </c>
      <c r="FF195" s="7">
        <f>(FE195-4)/20*100</f>
        <v>30</v>
      </c>
      <c r="FG195">
        <f>SUM(EF195,ER195)</f>
        <v>6</v>
      </c>
      <c r="FH195">
        <f>(FG195-2)/8*100</f>
        <v>50</v>
      </c>
      <c r="FI195">
        <f>SUM(EC195,ED195,EE195)</f>
        <v>5</v>
      </c>
      <c r="FJ195" s="7">
        <f>(FI195-3)/3*100</f>
        <v>66.666666666666657</v>
      </c>
      <c r="FK195">
        <f>SUM(EJ195,EK195,EL195,EN195,EP195)</f>
        <v>18</v>
      </c>
      <c r="FL195">
        <f>(FK195-5)/25*100</f>
        <v>52</v>
      </c>
      <c r="FM195">
        <f t="shared" ref="FM195:FM258" si="9">DN195</f>
        <v>4</v>
      </c>
      <c r="FN195" s="7">
        <f t="shared" ref="FN195:FN258" si="10">SUM(EX195,EZ195,FB195,FD195)/4</f>
        <v>36.75</v>
      </c>
      <c r="FO195" s="7">
        <f t="shared" ref="FO195:FO258" si="11">SUM(FF195,FH195,FJ195,FL195)/4</f>
        <v>49.666666666666664</v>
      </c>
    </row>
    <row r="196" spans="1:171" ht="15" thickBot="1" x14ac:dyDescent="0.35">
      <c r="A196" t="s">
        <v>457</v>
      </c>
      <c r="B196" t="s">
        <v>458</v>
      </c>
      <c r="C196" t="s">
        <v>68</v>
      </c>
      <c r="D196" s="5">
        <v>29573</v>
      </c>
      <c r="E196" s="5">
        <v>44682</v>
      </c>
      <c r="F196" s="1">
        <f>DATEDIF(D195,E195,"Y")</f>
        <v>43</v>
      </c>
      <c r="G196">
        <v>1</v>
      </c>
      <c r="H196">
        <v>4</v>
      </c>
      <c r="I196" t="s">
        <v>182</v>
      </c>
      <c r="J196">
        <v>9</v>
      </c>
      <c r="K196">
        <v>3</v>
      </c>
      <c r="L196" t="s">
        <v>459</v>
      </c>
      <c r="M196" s="1">
        <v>2</v>
      </c>
      <c r="N196">
        <v>2</v>
      </c>
      <c r="O196">
        <v>2</v>
      </c>
      <c r="P196">
        <v>1</v>
      </c>
      <c r="Q196" s="16">
        <v>2</v>
      </c>
      <c r="R196">
        <v>2</v>
      </c>
      <c r="S196">
        <v>2</v>
      </c>
      <c r="T196">
        <v>1</v>
      </c>
      <c r="U196" t="s">
        <v>71</v>
      </c>
      <c r="V196">
        <v>0</v>
      </c>
      <c r="W196">
        <v>0</v>
      </c>
      <c r="X19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96">
        <v>0</v>
      </c>
      <c r="Z196">
        <v>0</v>
      </c>
      <c r="AA19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96">
        <v>0</v>
      </c>
      <c r="AC196">
        <v>0</v>
      </c>
      <c r="AD19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6">
        <v>6</v>
      </c>
      <c r="AF196">
        <v>6</v>
      </c>
      <c r="AG196" s="1">
        <f>AVERAGE(_2022___Atividade_física__sintomas_de_ansiedade_e_depressão_e_qualidade_de_vida_e[[#This Row],[a.	Quantas horas no total você gasta sentado durante um dia de semana? ]:[b.	Quantas horas no total você gasta sentado durante um dia de fim de semana?]])</f>
        <v>6</v>
      </c>
      <c r="AH196" s="1">
        <f>_2022___Atividade_física__sintomas_de_ansiedade_e_depressão_e_qualidade_de_vida_e[[#This Row],[AFV por semana]]+_2022___Atividade_física__sintomas_de_ansiedade_e_depressão_e_qualidade_de_vida_e[[#This Row],[Média AFM na semana]]</f>
        <v>0</v>
      </c>
      <c r="AI196">
        <v>1</v>
      </c>
      <c r="AJ196">
        <v>2</v>
      </c>
      <c r="AK196">
        <v>2</v>
      </c>
      <c r="AL196">
        <v>2</v>
      </c>
      <c r="AM196">
        <v>2</v>
      </c>
      <c r="AN196">
        <v>1</v>
      </c>
      <c r="AO196">
        <v>0</v>
      </c>
      <c r="AP196">
        <v>1</v>
      </c>
      <c r="AQ196">
        <v>1</v>
      </c>
      <c r="AR196">
        <v>2</v>
      </c>
      <c r="AS196">
        <v>1</v>
      </c>
      <c r="AT196">
        <v>1</v>
      </c>
      <c r="AU196">
        <v>1</v>
      </c>
      <c r="AV196">
        <v>1</v>
      </c>
      <c r="AW196">
        <v>0</v>
      </c>
      <c r="AX196">
        <v>0</v>
      </c>
      <c r="AY196">
        <v>0</v>
      </c>
      <c r="AZ196">
        <v>1</v>
      </c>
      <c r="BA196">
        <v>0</v>
      </c>
      <c r="BB196">
        <v>0</v>
      </c>
      <c r="BC196">
        <v>1</v>
      </c>
      <c r="BD19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196">
        <v>1</v>
      </c>
      <c r="BF196">
        <v>1</v>
      </c>
      <c r="BG196">
        <v>0</v>
      </c>
      <c r="BH196">
        <v>1</v>
      </c>
      <c r="BI196">
        <v>0</v>
      </c>
      <c r="BJ196">
        <v>0</v>
      </c>
      <c r="BK196">
        <v>1</v>
      </c>
      <c r="BL196">
        <v>1</v>
      </c>
      <c r="BM196">
        <v>0</v>
      </c>
      <c r="BN196">
        <v>1</v>
      </c>
      <c r="BO196">
        <v>1</v>
      </c>
      <c r="BP196">
        <v>1</v>
      </c>
      <c r="BQ196">
        <v>1</v>
      </c>
      <c r="BR196">
        <v>1</v>
      </c>
      <c r="BS196">
        <v>0</v>
      </c>
      <c r="BT196">
        <v>1</v>
      </c>
      <c r="BU196">
        <v>1</v>
      </c>
      <c r="BV196">
        <v>0</v>
      </c>
      <c r="BW196">
        <v>1</v>
      </c>
      <c r="BX196">
        <v>1</v>
      </c>
      <c r="BY196">
        <v>0</v>
      </c>
      <c r="BZ196">
        <v>1</v>
      </c>
      <c r="CA196">
        <v>2</v>
      </c>
      <c r="CB196" s="1">
        <f>SUM(BE196:BV196,_2022___Atividade_física__sintomas_de_ansiedade_e_depressão_e_qualidade_de_vida_e[[#This Row],[18 considerar essa]:[_20]])</f>
        <v>15</v>
      </c>
      <c r="CC196">
        <v>3</v>
      </c>
      <c r="CD196">
        <v>4</v>
      </c>
      <c r="CE196">
        <v>1</v>
      </c>
      <c r="CF196">
        <v>3</v>
      </c>
      <c r="CG196">
        <v>3</v>
      </c>
      <c r="CH196">
        <v>1</v>
      </c>
      <c r="CI196">
        <v>1</v>
      </c>
      <c r="CJ196">
        <v>1</v>
      </c>
      <c r="CK196">
        <v>1</v>
      </c>
      <c r="CL196">
        <v>1</v>
      </c>
      <c r="CM196">
        <v>1</v>
      </c>
      <c r="CN196">
        <v>3</v>
      </c>
      <c r="CO196">
        <v>1</v>
      </c>
      <c r="CP196">
        <v>1</v>
      </c>
      <c r="CQ196">
        <v>1</v>
      </c>
      <c r="CR196">
        <v>1</v>
      </c>
      <c r="CS196">
        <v>2</v>
      </c>
      <c r="CT196">
        <v>2</v>
      </c>
      <c r="CU196">
        <v>2</v>
      </c>
      <c r="CV196">
        <v>1</v>
      </c>
      <c r="CW196">
        <v>3</v>
      </c>
      <c r="CX196">
        <v>2</v>
      </c>
      <c r="CY196">
        <v>4</v>
      </c>
      <c r="CZ196">
        <v>4</v>
      </c>
      <c r="DA196">
        <v>5</v>
      </c>
      <c r="DB196">
        <v>5</v>
      </c>
      <c r="DC196">
        <v>5</v>
      </c>
      <c r="DD196">
        <v>4</v>
      </c>
      <c r="DE196">
        <v>4</v>
      </c>
      <c r="DF196">
        <v>5</v>
      </c>
      <c r="DG196">
        <v>4</v>
      </c>
      <c r="DH196">
        <v>5</v>
      </c>
      <c r="DI196">
        <v>4</v>
      </c>
      <c r="DJ196">
        <v>4</v>
      </c>
      <c r="DK196">
        <v>4</v>
      </c>
      <c r="DL196">
        <v>4</v>
      </c>
      <c r="DM196">
        <f>IF(CC196=1,5,IF(CC196=2,4.4,IF(CC196=3,3.4,IF(CC196=4,2,IF(CC196=5,1,IF(CC196&gt;5,"Inválido",0))))))</f>
        <v>3.4</v>
      </c>
      <c r="DN196">
        <f>IF(CD196&gt;5,"Inválido",CD196)</f>
        <v>4</v>
      </c>
      <c r="DO196" s="7">
        <f>IF(CE196&gt;3,"Inválido",CE196)</f>
        <v>1</v>
      </c>
      <c r="DP196" s="7">
        <f>IF(CF196&gt;3,"Inválido",CF196)</f>
        <v>3</v>
      </c>
      <c r="DQ196" s="6">
        <f>IF(CG196&gt;3,"Inválido",CG196)</f>
        <v>3</v>
      </c>
      <c r="DR196" s="6">
        <f>IF(CH196&gt;3,"Inválido",CH196)</f>
        <v>1</v>
      </c>
      <c r="DS196" s="6">
        <f>IF(CI196&gt;3,"Inválido",CI196)</f>
        <v>1</v>
      </c>
      <c r="DT196" s="6">
        <f>IF(CJ196&gt;3,"Inválido",CJ196)</f>
        <v>1</v>
      </c>
      <c r="DU196" s="6">
        <f>IF(CK196&gt;3,"Inválido",CK196)</f>
        <v>1</v>
      </c>
      <c r="DV196" s="6">
        <f>IF(CL196&gt;3,"Inválido",CL196)</f>
        <v>1</v>
      </c>
      <c r="DW196" s="6">
        <f>IF(CM196&gt;3,"Inválido",CM196)</f>
        <v>1</v>
      </c>
      <c r="DX196" s="6">
        <f>IF(CN196&gt;3,"Inválido",CN196)</f>
        <v>3</v>
      </c>
      <c r="DY196" s="8">
        <f>IF(CO196&gt;5, "INVALIDO",CO196)</f>
        <v>1</v>
      </c>
      <c r="DZ196" s="8">
        <f>IF(CP196&gt;5, "INVALIDO",CP196)</f>
        <v>1</v>
      </c>
      <c r="EA196" s="8">
        <f>IF(CQ196&gt;5, "INVALIDO",CQ196)</f>
        <v>1</v>
      </c>
      <c r="EB196" s="8">
        <f>IF(CR196&gt;5, "INVALIDO",CR196)</f>
        <v>1</v>
      </c>
      <c r="EC196" s="7">
        <f>IF(CR196&gt;5, "INVALIDO",CR196)</f>
        <v>1</v>
      </c>
      <c r="ED19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9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96">
        <f>IF(CC196=1,5,IF(CC196=2,4,IF(CC196=3,3,IF(CC196=4,2,IF(CC196=5,1,IF(CC196&gt;5,"Inválido",0))))))</f>
        <v>3</v>
      </c>
      <c r="EG196">
        <f>IF(CW196=1,6,IF(CW196=2,5.4,IF(CW196=3,4.2,IF(CW196=4,3.1,IF(CW196=5,2.2,IF(CW196=6,1,IF(CW196&gt;6,"Inválido",0)))))))</f>
        <v>4.2</v>
      </c>
      <c r="EH196">
        <f>IF(AND(CX196=1,CW196=1),6,IF(AND(CX196=1,CW196&lt;7),5,IF(AND(CX196&gt;1,CW196=1),"Inválido",IF(AND(CX196=2,CW196&lt;7),4,IF(AND(CX196=3,CW196&lt;7),3,IF(AND(CX196=4,CW196&lt;7),2,IF(AND(CX196=5,CW196&lt;7),1,0)))))))</f>
        <v>4</v>
      </c>
      <c r="EI196">
        <f>IF(CV196=1,6,IF(CV196=2,5,IF(CV196=3,3,IF(CV196=4,3,IF(CV196=5,2,IF(CV196=6,1,IF(CV196&gt;6,"iNVÁLIDO",0)))))))</f>
        <v>6</v>
      </c>
      <c r="EJ196" s="7">
        <f>IF(CZ196&gt;6,"Inválido",CZ196)</f>
        <v>4</v>
      </c>
      <c r="EK196" s="7">
        <f>IF(DA196&gt;6,"Inválido",DA196)</f>
        <v>5</v>
      </c>
      <c r="EL196">
        <f>IF(DB196=1,6,IF(DB196=2,5,IF(DB196=3,3,IF(DB196=4,3,IF(DB196=5,2,IF(DB196=6,1,IF(DB196&gt;6,"iNVÁLIDO",0)))))))</f>
        <v>2</v>
      </c>
      <c r="EM196">
        <f>IF(DC196=1,6,IF(DC196=2,5,IF(DC196=3,3,IF(DC196=4,3,IF(DC196=5,2,IF(DC196=6,1,IF(DC196&gt;6,"iNVÁLIDO",0)))))))</f>
        <v>2</v>
      </c>
      <c r="EN196" s="7">
        <f>IF(DD196&gt;6,"Inválido",DD196)</f>
        <v>4</v>
      </c>
      <c r="EO196">
        <f>IF(DE196&gt;6,"Inválido",DE196)</f>
        <v>4</v>
      </c>
      <c r="EP196">
        <f>IF(DF196=1,6,IF(DF196=2,5,IF(DF196=3,3,IF(DF196=4,3,IF(DF196=5,2,IF(DF196=6,1,IF(DF196&gt;6,"iNVÁLIDO",0)))))))</f>
        <v>2</v>
      </c>
      <c r="EQ196" s="7">
        <f>IF(DG196&gt;6,"Inválido",DG196)</f>
        <v>4</v>
      </c>
      <c r="ER196">
        <f>IF(DH196&gt;5,"Inválido",DH196)</f>
        <v>5</v>
      </c>
      <c r="ES196">
        <f>IF(DI196&gt;5,"Inválido",DI196)</f>
        <v>4</v>
      </c>
      <c r="ET196">
        <f>IF(DJ196=1,5,IF(DJ196=2,4,IF(DJ196=3,3,IF(DJ196=4,2,IF(DJ196=5,1,IF(DJ196&gt;5,"Inválido",0))))))</f>
        <v>2</v>
      </c>
      <c r="EU196">
        <f>IF(DK196&gt;5,"Inválido",DK196)</f>
        <v>4</v>
      </c>
      <c r="EV196">
        <f>IF(DL196=1,5,IF(DL196=2,4,IF(DL196=3,3,IF(DL196=4,2,IF(DL196=5,1,IF(DL196&gt;5,"Inválido",0))))))</f>
        <v>2</v>
      </c>
      <c r="EW196" s="7">
        <f>SUM(DO196,DP196,DQ196,DR196,DS196,DT196,DU196,DV196,DW196,DX196)</f>
        <v>16</v>
      </c>
      <c r="EX196" s="7">
        <f>(EW196-10)/20*100</f>
        <v>30</v>
      </c>
      <c r="EY196">
        <f>SUM(DY196,DZ196,EA196,EB196)</f>
        <v>4</v>
      </c>
      <c r="EZ196">
        <f>(_2022___Atividade_física__sintomas_de_ansiedade_e_depressão_e_qualidade_de_vida_e[[#This Row],[Aspecto físico]]-4)/4*100</f>
        <v>0</v>
      </c>
      <c r="FA196">
        <f>SUM(EG196,EH196)</f>
        <v>8.1999999999999993</v>
      </c>
      <c r="FB196">
        <f>(FA196-2)/10*100</f>
        <v>61.999999999999986</v>
      </c>
      <c r="FC196">
        <f>SUM(DM196,ES196,ET196,EU196,EV196)</f>
        <v>15.4</v>
      </c>
      <c r="FD196" s="7">
        <f>(FC196-5)/20*100</f>
        <v>52</v>
      </c>
      <c r="FE196">
        <f>SUM(EI196,EM196,EO196,EQ196)</f>
        <v>16</v>
      </c>
      <c r="FF196" s="7">
        <f>(FE196-4)/20*100</f>
        <v>60</v>
      </c>
      <c r="FG196">
        <f>SUM(EF196,ER196)</f>
        <v>8</v>
      </c>
      <c r="FH196">
        <f>(FG196-2)/8*100</f>
        <v>75</v>
      </c>
      <c r="FI196">
        <f>SUM(EC196,ED196,EE196)</f>
        <v>5</v>
      </c>
      <c r="FJ196" s="7">
        <f>(FI196-3)/3*100</f>
        <v>66.666666666666657</v>
      </c>
      <c r="FK196">
        <f>SUM(EJ196,EK196,EL196,EN196,EP196)</f>
        <v>17</v>
      </c>
      <c r="FL196">
        <f>(FK196-5)/25*100</f>
        <v>48</v>
      </c>
      <c r="FM196">
        <f t="shared" si="9"/>
        <v>4</v>
      </c>
      <c r="FN196" s="7">
        <f t="shared" si="10"/>
        <v>36</v>
      </c>
      <c r="FO196" s="7">
        <f t="shared" si="11"/>
        <v>62.416666666666664</v>
      </c>
    </row>
    <row r="197" spans="1:171" ht="15" thickBot="1" x14ac:dyDescent="0.35">
      <c r="A197" t="s">
        <v>460</v>
      </c>
      <c r="B197" t="s">
        <v>461</v>
      </c>
      <c r="C197" t="s">
        <v>68</v>
      </c>
      <c r="D197" s="5">
        <v>34854</v>
      </c>
      <c r="E197" s="5">
        <v>44682</v>
      </c>
      <c r="F197" s="1">
        <f>DATEDIF(D196,E196,"Y")</f>
        <v>41</v>
      </c>
      <c r="G197">
        <v>2</v>
      </c>
      <c r="H197">
        <v>2</v>
      </c>
      <c r="I197" t="s">
        <v>74</v>
      </c>
      <c r="J197">
        <v>3</v>
      </c>
      <c r="K197">
        <v>2</v>
      </c>
      <c r="L197" t="s">
        <v>1102</v>
      </c>
      <c r="M197" s="1">
        <v>2</v>
      </c>
      <c r="N197">
        <v>2</v>
      </c>
      <c r="O197">
        <v>3</v>
      </c>
      <c r="P197">
        <v>1</v>
      </c>
      <c r="Q197" s="16">
        <v>2</v>
      </c>
      <c r="R197">
        <v>2</v>
      </c>
      <c r="S197">
        <v>2</v>
      </c>
      <c r="T197">
        <v>2</v>
      </c>
      <c r="U197" t="s">
        <v>86</v>
      </c>
      <c r="V197">
        <v>2</v>
      </c>
      <c r="W197">
        <v>15</v>
      </c>
      <c r="X19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97">
        <v>0</v>
      </c>
      <c r="Z197">
        <v>0</v>
      </c>
      <c r="AA19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97">
        <v>0</v>
      </c>
      <c r="AC197">
        <v>0</v>
      </c>
      <c r="AD19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7">
        <v>8</v>
      </c>
      <c r="AF197">
        <v>9</v>
      </c>
      <c r="AG197" s="1">
        <f>AVERAGE(_2022___Atividade_física__sintomas_de_ansiedade_e_depressão_e_qualidade_de_vida_e[[#This Row],[a.	Quantas horas no total você gasta sentado durante um dia de semana? ]:[b.	Quantas horas no total você gasta sentado durante um dia de fim de semana?]])</f>
        <v>8.5</v>
      </c>
      <c r="AH197" s="1">
        <f>_2022___Atividade_física__sintomas_de_ansiedade_e_depressão_e_qualidade_de_vida_e[[#This Row],[AFV por semana]]+_2022___Atividade_física__sintomas_de_ansiedade_e_depressão_e_qualidade_de_vida_e[[#This Row],[Média AFM na semana]]</f>
        <v>0</v>
      </c>
      <c r="AI197">
        <v>1</v>
      </c>
      <c r="AJ197">
        <v>1</v>
      </c>
      <c r="AK197">
        <v>0</v>
      </c>
      <c r="AL197">
        <v>0</v>
      </c>
      <c r="AM197">
        <v>0</v>
      </c>
      <c r="AN197">
        <v>0</v>
      </c>
      <c r="AO197">
        <v>0</v>
      </c>
      <c r="AP197">
        <v>0</v>
      </c>
      <c r="AQ197">
        <v>0</v>
      </c>
      <c r="AR197">
        <v>1</v>
      </c>
      <c r="AS197">
        <v>0</v>
      </c>
      <c r="AT197">
        <v>0</v>
      </c>
      <c r="AU197">
        <v>0</v>
      </c>
      <c r="AV197">
        <v>0</v>
      </c>
      <c r="AW197">
        <v>0</v>
      </c>
      <c r="AX197">
        <v>0</v>
      </c>
      <c r="AY197">
        <v>0</v>
      </c>
      <c r="AZ197">
        <v>0</v>
      </c>
      <c r="BA197">
        <v>0</v>
      </c>
      <c r="BB197">
        <v>0</v>
      </c>
      <c r="BC197">
        <v>0</v>
      </c>
      <c r="BD19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197">
        <v>0</v>
      </c>
      <c r="BF197">
        <v>0</v>
      </c>
      <c r="BG197">
        <v>0</v>
      </c>
      <c r="BH197">
        <v>0</v>
      </c>
      <c r="BI197">
        <v>0</v>
      </c>
      <c r="BJ197">
        <v>0</v>
      </c>
      <c r="BK197">
        <v>0</v>
      </c>
      <c r="BL197">
        <v>1</v>
      </c>
      <c r="BM197">
        <v>1</v>
      </c>
      <c r="BN197">
        <v>0</v>
      </c>
      <c r="BO197">
        <v>1</v>
      </c>
      <c r="BP197">
        <v>0</v>
      </c>
      <c r="BQ197">
        <v>0</v>
      </c>
      <c r="BR197">
        <v>0</v>
      </c>
      <c r="BS197">
        <v>0</v>
      </c>
      <c r="BT197">
        <v>0</v>
      </c>
      <c r="BU197">
        <v>1</v>
      </c>
      <c r="BV197">
        <v>0</v>
      </c>
      <c r="BW197">
        <v>0</v>
      </c>
      <c r="BX197">
        <v>1</v>
      </c>
      <c r="BY197">
        <v>0</v>
      </c>
      <c r="BZ197">
        <v>0</v>
      </c>
      <c r="CA197">
        <v>0</v>
      </c>
      <c r="CB197" s="1">
        <f>SUM(BE197:BV197,_2022___Atividade_física__sintomas_de_ansiedade_e_depressão_e_qualidade_de_vida_e[[#This Row],[18 considerar essa]:[_20]])</f>
        <v>4</v>
      </c>
      <c r="CC197">
        <v>3</v>
      </c>
      <c r="CD197">
        <v>4</v>
      </c>
      <c r="CE197">
        <v>1</v>
      </c>
      <c r="CF197">
        <v>3</v>
      </c>
      <c r="CG197">
        <v>3</v>
      </c>
      <c r="CH197">
        <v>1</v>
      </c>
      <c r="CI197">
        <v>2</v>
      </c>
      <c r="CJ197">
        <v>3</v>
      </c>
      <c r="CK197">
        <v>3</v>
      </c>
      <c r="CL197">
        <v>1</v>
      </c>
      <c r="CM197">
        <v>2</v>
      </c>
      <c r="CN197">
        <v>3</v>
      </c>
      <c r="CO197">
        <v>2</v>
      </c>
      <c r="CP197">
        <v>2</v>
      </c>
      <c r="CQ197">
        <v>2</v>
      </c>
      <c r="CR197">
        <v>1</v>
      </c>
      <c r="CS197">
        <v>2</v>
      </c>
      <c r="CT197">
        <v>1</v>
      </c>
      <c r="CU197">
        <v>2</v>
      </c>
      <c r="CV197">
        <v>1</v>
      </c>
      <c r="CW197">
        <v>3</v>
      </c>
      <c r="CX197">
        <v>1</v>
      </c>
      <c r="CY197">
        <v>5</v>
      </c>
      <c r="CZ197">
        <v>4</v>
      </c>
      <c r="DA197">
        <v>5</v>
      </c>
      <c r="DB197">
        <v>3</v>
      </c>
      <c r="DC197">
        <v>5</v>
      </c>
      <c r="DD197">
        <v>5</v>
      </c>
      <c r="DE197">
        <v>4</v>
      </c>
      <c r="DF197">
        <v>3</v>
      </c>
      <c r="DG197">
        <v>4</v>
      </c>
      <c r="DH197">
        <v>4</v>
      </c>
      <c r="DI197">
        <v>5</v>
      </c>
      <c r="DJ197">
        <v>1</v>
      </c>
      <c r="DK197">
        <v>4</v>
      </c>
      <c r="DL197">
        <v>2</v>
      </c>
      <c r="DM197">
        <f>IF(CC197=1,5,IF(CC197=2,4.4,IF(CC197=3,3.4,IF(CC197=4,2,IF(CC197=5,1,IF(CC197&gt;5,"Inválido",0))))))</f>
        <v>3.4</v>
      </c>
      <c r="DN197">
        <f>IF(CD197&gt;5,"Inválido",CD197)</f>
        <v>4</v>
      </c>
      <c r="DO197" s="7">
        <f>IF(CE197&gt;3,"Inválido",CE197)</f>
        <v>1</v>
      </c>
      <c r="DP197" s="7">
        <f>IF(CF197&gt;3,"Inválido",CF197)</f>
        <v>3</v>
      </c>
      <c r="DQ197" s="6">
        <f>IF(CG197&gt;3,"Inválido",CG197)</f>
        <v>3</v>
      </c>
      <c r="DR197" s="6">
        <f>IF(CH197&gt;3,"Inválido",CH197)</f>
        <v>1</v>
      </c>
      <c r="DS197" s="6">
        <f>IF(CI197&gt;3,"Inválido",CI197)</f>
        <v>2</v>
      </c>
      <c r="DT197" s="6">
        <f>IF(CJ197&gt;3,"Inválido",CJ197)</f>
        <v>3</v>
      </c>
      <c r="DU197" s="6">
        <f>IF(CK197&gt;3,"Inválido",CK197)</f>
        <v>3</v>
      </c>
      <c r="DV197" s="6">
        <f>IF(CL197&gt;3,"Inválido",CL197)</f>
        <v>1</v>
      </c>
      <c r="DW197" s="6">
        <f>IF(CM197&gt;3,"Inválido",CM197)</f>
        <v>2</v>
      </c>
      <c r="DX197" s="6">
        <f>IF(CN197&gt;3,"Inválido",CN197)</f>
        <v>3</v>
      </c>
      <c r="DY197" s="8">
        <f>IF(CO197&gt;5, "INVALIDO",CO197)</f>
        <v>2</v>
      </c>
      <c r="DZ197" s="8">
        <f>IF(CP197&gt;5, "INVALIDO",CP197)</f>
        <v>2</v>
      </c>
      <c r="EA197" s="8">
        <f>IF(CQ197&gt;5, "INVALIDO",CQ197)</f>
        <v>2</v>
      </c>
      <c r="EB197" s="8">
        <f>IF(CR197&gt;5, "INVALIDO",CR197)</f>
        <v>1</v>
      </c>
      <c r="EC197" s="7">
        <f>IF(CR197&gt;5, "INVALIDO",CR197)</f>
        <v>1</v>
      </c>
      <c r="ED19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97">
        <f>IF(CC197=1,5,IF(CC197=2,4,IF(CC197=3,3,IF(CC197=4,2,IF(CC197=5,1,IF(CC197&gt;5,"Inválido",0))))))</f>
        <v>3</v>
      </c>
      <c r="EG197">
        <f>IF(CW197=1,6,IF(CW197=2,5.4,IF(CW197=3,4.2,IF(CW197=4,3.1,IF(CW197=5,2.2,IF(CW197=6,1,IF(CW197&gt;6,"Inválido",0)))))))</f>
        <v>4.2</v>
      </c>
      <c r="EH197">
        <f>IF(AND(CX197=1,CW197=1),6,IF(AND(CX197=1,CW197&lt;7),5,IF(AND(CX197&gt;1,CW197=1),"Inválido",IF(AND(CX197=2,CW197&lt;7),4,IF(AND(CX197=3,CW197&lt;7),3,IF(AND(CX197=4,CW197&lt;7),2,IF(AND(CX197=5,CW197&lt;7),1,0)))))))</f>
        <v>5</v>
      </c>
      <c r="EI197">
        <f>IF(CV197=1,6,IF(CV197=2,5,IF(CV197=3,3,IF(CV197=4,3,IF(CV197=5,2,IF(CV197=6,1,IF(CV197&gt;6,"iNVÁLIDO",0)))))))</f>
        <v>6</v>
      </c>
      <c r="EJ197" s="7">
        <f>IF(CZ197&gt;6,"Inválido",CZ197)</f>
        <v>4</v>
      </c>
      <c r="EK197" s="7">
        <f>IF(DA197&gt;6,"Inválido",DA197)</f>
        <v>5</v>
      </c>
      <c r="EL197">
        <f>IF(DB197=1,6,IF(DB197=2,5,IF(DB197=3,3,IF(DB197=4,3,IF(DB197=5,2,IF(DB197=6,1,IF(DB197&gt;6,"iNVÁLIDO",0)))))))</f>
        <v>3</v>
      </c>
      <c r="EM197">
        <f>IF(DC197=1,6,IF(DC197=2,5,IF(DC197=3,3,IF(DC197=4,3,IF(DC197=5,2,IF(DC197=6,1,IF(DC197&gt;6,"iNVÁLIDO",0)))))))</f>
        <v>2</v>
      </c>
      <c r="EN197" s="7">
        <f>IF(DD197&gt;6,"Inválido",DD197)</f>
        <v>5</v>
      </c>
      <c r="EO197">
        <f>IF(DE197&gt;6,"Inválido",DE197)</f>
        <v>4</v>
      </c>
      <c r="EP197">
        <f>IF(DF197=1,6,IF(DF197=2,5,IF(DF197=3,3,IF(DF197=4,3,IF(DF197=5,2,IF(DF197=6,1,IF(DF197&gt;6,"iNVÁLIDO",0)))))))</f>
        <v>3</v>
      </c>
      <c r="EQ197" s="7">
        <f>IF(DG197&gt;6,"Inválido",DG197)</f>
        <v>4</v>
      </c>
      <c r="ER197">
        <f>IF(DH197&gt;5,"Inválido",DH197)</f>
        <v>4</v>
      </c>
      <c r="ES197">
        <f>IF(DI197&gt;5,"Inválido",DI197)</f>
        <v>5</v>
      </c>
      <c r="ET197">
        <f>IF(DJ197=1,5,IF(DJ197=2,4,IF(DJ197=3,3,IF(DJ197=4,2,IF(DJ197=5,1,IF(DJ197&gt;5,"Inválido",0))))))</f>
        <v>5</v>
      </c>
      <c r="EU197">
        <f>IF(DK197&gt;5,"Inválido",DK197)</f>
        <v>4</v>
      </c>
      <c r="EV197">
        <f>IF(DL197=1,5,IF(DL197=2,4,IF(DL197=3,3,IF(DL197=4,2,IF(DL197=5,1,IF(DL197&gt;5,"Inválido",0))))))</f>
        <v>4</v>
      </c>
      <c r="EW197" s="7">
        <f>SUM(DO197,DP197,DQ197,DR197,DS197,DT197,DU197,DV197,DW197,DX197)</f>
        <v>22</v>
      </c>
      <c r="EX197" s="7">
        <f>(EW197-10)/20*100</f>
        <v>60</v>
      </c>
      <c r="EY197">
        <f>SUM(DY197,DZ197,EA197,EB197)</f>
        <v>7</v>
      </c>
      <c r="EZ197">
        <f>(_2022___Atividade_física__sintomas_de_ansiedade_e_depressão_e_qualidade_de_vida_e[[#This Row],[Aspecto físico]]-4)/4*100</f>
        <v>75</v>
      </c>
      <c r="FA197">
        <f>SUM(EG197,EH197)</f>
        <v>9.1999999999999993</v>
      </c>
      <c r="FB197">
        <f>(FA197-2)/10*100</f>
        <v>72</v>
      </c>
      <c r="FC197">
        <f>SUM(DM197,ES197,ET197,EU197,EV197)</f>
        <v>21.4</v>
      </c>
      <c r="FD197" s="7">
        <f>(FC197-5)/20*100</f>
        <v>82</v>
      </c>
      <c r="FE197">
        <f>SUM(EI197,EM197,EO197,EQ197)</f>
        <v>16</v>
      </c>
      <c r="FF197" s="7">
        <f>(FE197-4)/20*100</f>
        <v>60</v>
      </c>
      <c r="FG197">
        <f>SUM(EF197,ER197)</f>
        <v>7</v>
      </c>
      <c r="FH197">
        <f>(FG197-2)/8*100</f>
        <v>62.5</v>
      </c>
      <c r="FI197">
        <f>SUM(EC197,ED197,EE197)</f>
        <v>4</v>
      </c>
      <c r="FJ197" s="7">
        <f>(FI197-3)/3*100</f>
        <v>33.333333333333329</v>
      </c>
      <c r="FK197">
        <f>SUM(EJ197,EK197,EL197,EN197,EP197)</f>
        <v>20</v>
      </c>
      <c r="FL197">
        <f>(FK197-5)/25*100</f>
        <v>60</v>
      </c>
      <c r="FM197">
        <f t="shared" si="9"/>
        <v>4</v>
      </c>
      <c r="FN197" s="7">
        <f t="shared" si="10"/>
        <v>72.25</v>
      </c>
      <c r="FO197" s="7">
        <f t="shared" si="11"/>
        <v>53.958333333333329</v>
      </c>
    </row>
    <row r="198" spans="1:171" ht="15" thickBot="1" x14ac:dyDescent="0.35">
      <c r="A198" t="s">
        <v>464</v>
      </c>
      <c r="B198" t="s">
        <v>465</v>
      </c>
      <c r="C198" t="s">
        <v>68</v>
      </c>
      <c r="D198" s="5">
        <v>25831</v>
      </c>
      <c r="E198" s="5">
        <v>44682</v>
      </c>
      <c r="F198" s="1">
        <f>DATEDIF(D197,E197,"Y")</f>
        <v>26</v>
      </c>
      <c r="G198">
        <v>2</v>
      </c>
      <c r="H198">
        <v>2</v>
      </c>
      <c r="I198" t="s">
        <v>247</v>
      </c>
      <c r="J198">
        <v>7</v>
      </c>
      <c r="K198">
        <v>2</v>
      </c>
      <c r="L198" t="s">
        <v>100</v>
      </c>
      <c r="M198" s="1">
        <v>1</v>
      </c>
      <c r="N198">
        <v>1</v>
      </c>
      <c r="O198">
        <v>1</v>
      </c>
      <c r="P198">
        <v>1</v>
      </c>
      <c r="Q198" s="16">
        <v>3</v>
      </c>
      <c r="R198">
        <v>2</v>
      </c>
      <c r="S198">
        <v>1</v>
      </c>
      <c r="T198">
        <v>2</v>
      </c>
      <c r="U198" t="s">
        <v>86</v>
      </c>
      <c r="V198">
        <v>7</v>
      </c>
      <c r="W198">
        <v>60</v>
      </c>
      <c r="X19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98">
        <v>7</v>
      </c>
      <c r="Z198">
        <v>60</v>
      </c>
      <c r="AA19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98">
        <v>6</v>
      </c>
      <c r="AC198">
        <v>60</v>
      </c>
      <c r="AD19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360</v>
      </c>
      <c r="AE198">
        <v>8</v>
      </c>
      <c r="AF198">
        <v>15</v>
      </c>
      <c r="AG198" s="1">
        <f>AVERAGE(_2022___Atividade_física__sintomas_de_ansiedade_e_depressão_e_qualidade_de_vida_e[[#This Row],[a.	Quantas horas no total você gasta sentado durante um dia de semana? ]:[b.	Quantas horas no total você gasta sentado durante um dia de fim de semana?]])</f>
        <v>11.5</v>
      </c>
      <c r="AH198" s="1">
        <f>_2022___Atividade_física__sintomas_de_ansiedade_e_depressão_e_qualidade_de_vida_e[[#This Row],[AFV por semana]]+_2022___Atividade_física__sintomas_de_ansiedade_e_depressão_e_qualidade_de_vida_e[[#This Row],[Média AFM na semana]]</f>
        <v>780</v>
      </c>
      <c r="AI198">
        <v>0</v>
      </c>
      <c r="AJ198">
        <v>1</v>
      </c>
      <c r="AK198">
        <v>0</v>
      </c>
      <c r="AL198">
        <v>1</v>
      </c>
      <c r="AM198">
        <v>0</v>
      </c>
      <c r="AN198">
        <v>0</v>
      </c>
      <c r="AO198">
        <v>1</v>
      </c>
      <c r="AP198">
        <v>0</v>
      </c>
      <c r="AQ198">
        <v>0</v>
      </c>
      <c r="AR198">
        <v>1</v>
      </c>
      <c r="AS198">
        <v>0</v>
      </c>
      <c r="AT198">
        <v>0</v>
      </c>
      <c r="AU198">
        <v>0</v>
      </c>
      <c r="AV198">
        <v>0</v>
      </c>
      <c r="AW198">
        <v>0</v>
      </c>
      <c r="AX198">
        <v>0</v>
      </c>
      <c r="AY198">
        <v>1</v>
      </c>
      <c r="AZ198">
        <v>0</v>
      </c>
      <c r="BA198">
        <v>0</v>
      </c>
      <c r="BB198">
        <v>0</v>
      </c>
      <c r="BC198">
        <v>0</v>
      </c>
      <c r="BD19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98">
        <v>0</v>
      </c>
      <c r="BF198">
        <v>0</v>
      </c>
      <c r="BG198">
        <v>1</v>
      </c>
      <c r="BH198">
        <v>0</v>
      </c>
      <c r="BI198">
        <v>0</v>
      </c>
      <c r="BJ198">
        <v>0</v>
      </c>
      <c r="BK198">
        <v>0</v>
      </c>
      <c r="BL198">
        <v>1</v>
      </c>
      <c r="BM198">
        <v>0</v>
      </c>
      <c r="BN198">
        <v>0</v>
      </c>
      <c r="BO198">
        <v>0</v>
      </c>
      <c r="BP198">
        <v>0</v>
      </c>
      <c r="BQ198">
        <v>1</v>
      </c>
      <c r="BR198">
        <v>0</v>
      </c>
      <c r="BS198">
        <v>0</v>
      </c>
      <c r="BT198">
        <v>2</v>
      </c>
      <c r="BU198">
        <v>0</v>
      </c>
      <c r="BV198">
        <v>0</v>
      </c>
      <c r="BW198">
        <v>1</v>
      </c>
      <c r="BX198">
        <v>1</v>
      </c>
      <c r="BY198">
        <v>0</v>
      </c>
      <c r="BZ198">
        <v>0</v>
      </c>
      <c r="CA198">
        <v>1</v>
      </c>
      <c r="CB198" s="1">
        <f>SUM(BE198:BV198,_2022___Atividade_física__sintomas_de_ansiedade_e_depressão_e_qualidade_de_vida_e[[#This Row],[18 considerar essa]:[_20]])</f>
        <v>6</v>
      </c>
      <c r="CC198">
        <v>3</v>
      </c>
      <c r="CD198">
        <v>3</v>
      </c>
      <c r="CE198">
        <v>3</v>
      </c>
      <c r="CF198">
        <v>3</v>
      </c>
      <c r="CG198">
        <v>3</v>
      </c>
      <c r="CH198">
        <v>3</v>
      </c>
      <c r="CI198">
        <v>3</v>
      </c>
      <c r="CJ198">
        <v>3</v>
      </c>
      <c r="CK198">
        <v>3</v>
      </c>
      <c r="CL198">
        <v>3</v>
      </c>
      <c r="CM198">
        <v>3</v>
      </c>
      <c r="CN198">
        <v>3</v>
      </c>
      <c r="CO198">
        <v>2</v>
      </c>
      <c r="CP198">
        <v>2</v>
      </c>
      <c r="CQ198">
        <v>2</v>
      </c>
      <c r="CR198">
        <v>2</v>
      </c>
      <c r="CS198">
        <v>2</v>
      </c>
      <c r="CT198">
        <v>2</v>
      </c>
      <c r="CU198">
        <v>2</v>
      </c>
      <c r="CV198">
        <v>2</v>
      </c>
      <c r="CW198">
        <v>3</v>
      </c>
      <c r="CX198">
        <v>3</v>
      </c>
      <c r="CY198">
        <v>3</v>
      </c>
      <c r="CZ198">
        <v>5</v>
      </c>
      <c r="DA198">
        <v>6</v>
      </c>
      <c r="DB198">
        <v>2</v>
      </c>
      <c r="DC198">
        <v>3</v>
      </c>
      <c r="DD198">
        <v>5</v>
      </c>
      <c r="DE198">
        <v>5</v>
      </c>
      <c r="DF198">
        <v>3</v>
      </c>
      <c r="DG198">
        <v>4</v>
      </c>
      <c r="DH198">
        <v>4</v>
      </c>
      <c r="DI198">
        <v>5</v>
      </c>
      <c r="DJ198">
        <v>3</v>
      </c>
      <c r="DK198">
        <v>5</v>
      </c>
      <c r="DL198">
        <v>2</v>
      </c>
      <c r="DM198">
        <f>IF(CC198=1,5,IF(CC198=2,4.4,IF(CC198=3,3.4,IF(CC198=4,2,IF(CC198=5,1,IF(CC198&gt;5,"Inválido",0))))))</f>
        <v>3.4</v>
      </c>
      <c r="DN198">
        <f>IF(CD198&gt;5,"Inválido",CD198)</f>
        <v>3</v>
      </c>
      <c r="DO198" s="7">
        <f>IF(CE198&gt;3,"Inválido",CE198)</f>
        <v>3</v>
      </c>
      <c r="DP198" s="7">
        <f>IF(CF198&gt;3,"Inválido",CF198)</f>
        <v>3</v>
      </c>
      <c r="DQ198" s="6">
        <f>IF(CG198&gt;3,"Inválido",CG198)</f>
        <v>3</v>
      </c>
      <c r="DR198" s="6">
        <f>IF(CH198&gt;3,"Inválido",CH198)</f>
        <v>3</v>
      </c>
      <c r="DS198" s="6">
        <f>IF(CI198&gt;3,"Inválido",CI198)</f>
        <v>3</v>
      </c>
      <c r="DT198" s="6">
        <f>IF(CJ198&gt;3,"Inválido",CJ198)</f>
        <v>3</v>
      </c>
      <c r="DU198" s="6">
        <f>IF(CK198&gt;3,"Inválido",CK198)</f>
        <v>3</v>
      </c>
      <c r="DV198" s="6">
        <f>IF(CL198&gt;3,"Inválido",CL198)</f>
        <v>3</v>
      </c>
      <c r="DW198" s="6">
        <f>IF(CM198&gt;3,"Inválido",CM198)</f>
        <v>3</v>
      </c>
      <c r="DX198" s="6">
        <f>IF(CN198&gt;3,"Inválido",CN198)</f>
        <v>3</v>
      </c>
      <c r="DY198" s="8">
        <f>IF(CO198&gt;5, "INVALIDO",CO198)</f>
        <v>2</v>
      </c>
      <c r="DZ198" s="8">
        <f>IF(CP198&gt;5, "INVALIDO",CP198)</f>
        <v>2</v>
      </c>
      <c r="EA198" s="8">
        <f>IF(CQ198&gt;5, "INVALIDO",CQ198)</f>
        <v>2</v>
      </c>
      <c r="EB198" s="8">
        <f>IF(CR198&gt;5, "INVALIDO",CR198)</f>
        <v>2</v>
      </c>
      <c r="EC198" s="7">
        <f>IF(CR198&gt;5, "INVALIDO",CR198)</f>
        <v>2</v>
      </c>
      <c r="ED19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9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98">
        <f>IF(CC198=1,5,IF(CC198=2,4,IF(CC198=3,3,IF(CC198=4,2,IF(CC198=5,1,IF(CC198&gt;5,"Inválido",0))))))</f>
        <v>3</v>
      </c>
      <c r="EG198">
        <f>IF(CW198=1,6,IF(CW198=2,5.4,IF(CW198=3,4.2,IF(CW198=4,3.1,IF(CW198=5,2.2,IF(CW198=6,1,IF(CW198&gt;6,"Inválido",0)))))))</f>
        <v>4.2</v>
      </c>
      <c r="EH198">
        <f>IF(AND(CX198=1,CW198=1),6,IF(AND(CX198=1,CW198&lt;7),5,IF(AND(CX198&gt;1,CW198=1),"Inválido",IF(AND(CX198=2,CW198&lt;7),4,IF(AND(CX198=3,CW198&lt;7),3,IF(AND(CX198=4,CW198&lt;7),2,IF(AND(CX198=5,CW198&lt;7),1,0)))))))</f>
        <v>3</v>
      </c>
      <c r="EI198">
        <f>IF(CV198=1,6,IF(CV198=2,5,IF(CV198=3,3,IF(CV198=4,3,IF(CV198=5,2,IF(CV198=6,1,IF(CV198&gt;6,"iNVÁLIDO",0)))))))</f>
        <v>5</v>
      </c>
      <c r="EJ198" s="7">
        <f>IF(CZ198&gt;6,"Inválido",CZ198)</f>
        <v>5</v>
      </c>
      <c r="EK198" s="7">
        <f>IF(DA198&gt;6,"Inválido",DA198)</f>
        <v>6</v>
      </c>
      <c r="EL198">
        <f>IF(DB198=1,6,IF(DB198=2,5,IF(DB198=3,3,IF(DB198=4,3,IF(DB198=5,2,IF(DB198=6,1,IF(DB198&gt;6,"iNVÁLIDO",0)))))))</f>
        <v>5</v>
      </c>
      <c r="EM198">
        <f>IF(DC198=1,6,IF(DC198=2,5,IF(DC198=3,3,IF(DC198=4,3,IF(DC198=5,2,IF(DC198=6,1,IF(DC198&gt;6,"iNVÁLIDO",0)))))))</f>
        <v>3</v>
      </c>
      <c r="EN198" s="7">
        <f>IF(DD198&gt;6,"Inválido",DD198)</f>
        <v>5</v>
      </c>
      <c r="EO198">
        <f>IF(DE198&gt;6,"Inválido",DE198)</f>
        <v>5</v>
      </c>
      <c r="EP198">
        <f>IF(DF198=1,6,IF(DF198=2,5,IF(DF198=3,3,IF(DF198=4,3,IF(DF198=5,2,IF(DF198=6,1,IF(DF198&gt;6,"iNVÁLIDO",0)))))))</f>
        <v>3</v>
      </c>
      <c r="EQ198" s="7">
        <f>IF(DG198&gt;6,"Inválido",DG198)</f>
        <v>4</v>
      </c>
      <c r="ER198">
        <f>IF(DH198&gt;5,"Inválido",DH198)</f>
        <v>4</v>
      </c>
      <c r="ES198">
        <f>IF(DI198&gt;5,"Inválido",DI198)</f>
        <v>5</v>
      </c>
      <c r="ET198">
        <f>IF(DJ198=1,5,IF(DJ198=2,4,IF(DJ198=3,3,IF(DJ198=4,2,IF(DJ198=5,1,IF(DJ198&gt;5,"Inválido",0))))))</f>
        <v>3</v>
      </c>
      <c r="EU198">
        <f>IF(DK198&gt;5,"Inválido",DK198)</f>
        <v>5</v>
      </c>
      <c r="EV198">
        <f>IF(DL198=1,5,IF(DL198=2,4,IF(DL198=3,3,IF(DL198=4,2,IF(DL198=5,1,IF(DL198&gt;5,"Inválido",0))))))</f>
        <v>4</v>
      </c>
      <c r="EW198" s="7">
        <f>SUM(DO198,DP198,DQ198,DR198,DS198,DT198,DU198,DV198,DW198,DX198)</f>
        <v>30</v>
      </c>
      <c r="EX198" s="7">
        <f>(EW198-10)/20*100</f>
        <v>100</v>
      </c>
      <c r="EY198">
        <f>SUM(DY198,DZ198,EA198,EB198)</f>
        <v>8</v>
      </c>
      <c r="EZ198">
        <f>(_2022___Atividade_física__sintomas_de_ansiedade_e_depressão_e_qualidade_de_vida_e[[#This Row],[Aspecto físico]]-4)/4*100</f>
        <v>100</v>
      </c>
      <c r="FA198">
        <f>SUM(EG198,EH198)</f>
        <v>7.2</v>
      </c>
      <c r="FB198">
        <f>(FA198-2)/10*100</f>
        <v>52</v>
      </c>
      <c r="FC198">
        <f>SUM(DM198,ES198,ET198,EU198,EV198)</f>
        <v>20.399999999999999</v>
      </c>
      <c r="FD198" s="7">
        <f>(FC198-5)/20*100</f>
        <v>76.999999999999986</v>
      </c>
      <c r="FE198">
        <f>SUM(EI198,EM198,EO198,EQ198)</f>
        <v>17</v>
      </c>
      <c r="FF198" s="7">
        <f>(FE198-4)/20*100</f>
        <v>65</v>
      </c>
      <c r="FG198">
        <f>SUM(EF198,ER198)</f>
        <v>7</v>
      </c>
      <c r="FH198">
        <f>(FG198-2)/8*100</f>
        <v>62.5</v>
      </c>
      <c r="FI198">
        <f>SUM(EC198,ED198,EE198)</f>
        <v>6</v>
      </c>
      <c r="FJ198" s="7">
        <f>(FI198-3)/3*100</f>
        <v>100</v>
      </c>
      <c r="FK198">
        <f>SUM(EJ198,EK198,EL198,EN198,EP198)</f>
        <v>24</v>
      </c>
      <c r="FL198">
        <f>(FK198-5)/25*100</f>
        <v>76</v>
      </c>
      <c r="FM198">
        <f t="shared" si="9"/>
        <v>3</v>
      </c>
      <c r="FN198" s="7">
        <f t="shared" si="10"/>
        <v>82.25</v>
      </c>
      <c r="FO198" s="7">
        <f t="shared" si="11"/>
        <v>75.875</v>
      </c>
    </row>
    <row r="199" spans="1:171" ht="15" thickBot="1" x14ac:dyDescent="0.35">
      <c r="A199" t="s">
        <v>466</v>
      </c>
      <c r="B199" t="s">
        <v>467</v>
      </c>
      <c r="C199" t="s">
        <v>68</v>
      </c>
      <c r="D199" s="5">
        <v>29228</v>
      </c>
      <c r="E199" s="5">
        <v>44682</v>
      </c>
      <c r="F199" s="1">
        <f>DATEDIF(D198,E198,"Y")</f>
        <v>51</v>
      </c>
      <c r="G199">
        <v>2</v>
      </c>
      <c r="H199">
        <v>1</v>
      </c>
      <c r="I199" t="s">
        <v>312</v>
      </c>
      <c r="J199">
        <v>6</v>
      </c>
      <c r="K199">
        <v>2</v>
      </c>
      <c r="L199" t="s">
        <v>187</v>
      </c>
      <c r="M199" s="1">
        <v>2</v>
      </c>
      <c r="N199">
        <v>1</v>
      </c>
      <c r="O199">
        <v>3</v>
      </c>
      <c r="P199">
        <v>1</v>
      </c>
      <c r="Q199" s="16">
        <v>2</v>
      </c>
      <c r="R199">
        <v>2</v>
      </c>
      <c r="S199">
        <v>2</v>
      </c>
      <c r="T199">
        <v>2</v>
      </c>
      <c r="U199" t="s">
        <v>86</v>
      </c>
      <c r="V199">
        <v>7</v>
      </c>
      <c r="W199">
        <v>60</v>
      </c>
      <c r="X19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99">
        <v>0</v>
      </c>
      <c r="Z199">
        <v>0</v>
      </c>
      <c r="AA19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99">
        <v>0</v>
      </c>
      <c r="AC199">
        <v>0</v>
      </c>
      <c r="AD19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9">
        <v>3</v>
      </c>
      <c r="AF199">
        <v>4</v>
      </c>
      <c r="AG199" s="1">
        <f>AVERAGE(_2022___Atividade_física__sintomas_de_ansiedade_e_depressão_e_qualidade_de_vida_e[[#This Row],[a.	Quantas horas no total você gasta sentado durante um dia de semana? ]:[b.	Quantas horas no total você gasta sentado durante um dia de fim de semana?]])</f>
        <v>3.5</v>
      </c>
      <c r="AH199" s="1">
        <f>_2022___Atividade_física__sintomas_de_ansiedade_e_depressão_e_qualidade_de_vida_e[[#This Row],[AFV por semana]]+_2022___Atividade_física__sintomas_de_ansiedade_e_depressão_e_qualidade_de_vida_e[[#This Row],[Média AFM na semana]]</f>
        <v>0</v>
      </c>
      <c r="AI199">
        <v>2</v>
      </c>
      <c r="AJ199">
        <v>2</v>
      </c>
      <c r="AK199">
        <v>0</v>
      </c>
      <c r="AL199">
        <v>1</v>
      </c>
      <c r="AM199">
        <v>0</v>
      </c>
      <c r="AN199">
        <v>0</v>
      </c>
      <c r="AO199">
        <v>1</v>
      </c>
      <c r="AP199">
        <v>0</v>
      </c>
      <c r="AQ199">
        <v>0</v>
      </c>
      <c r="AR199">
        <v>1</v>
      </c>
      <c r="AS199">
        <v>0</v>
      </c>
      <c r="AT199">
        <v>0</v>
      </c>
      <c r="AU199">
        <v>0</v>
      </c>
      <c r="AV199">
        <v>1</v>
      </c>
      <c r="AW199">
        <v>0</v>
      </c>
      <c r="AX199">
        <v>0</v>
      </c>
      <c r="AY199">
        <v>0</v>
      </c>
      <c r="AZ199">
        <v>1</v>
      </c>
      <c r="BA199">
        <v>0</v>
      </c>
      <c r="BB199">
        <v>0</v>
      </c>
      <c r="BC199">
        <v>0</v>
      </c>
      <c r="BD19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199">
        <v>1</v>
      </c>
      <c r="BF199">
        <v>1</v>
      </c>
      <c r="BG199">
        <v>0</v>
      </c>
      <c r="BH199">
        <v>1</v>
      </c>
      <c r="BI199">
        <v>1</v>
      </c>
      <c r="BJ199">
        <v>0</v>
      </c>
      <c r="BK199">
        <v>1</v>
      </c>
      <c r="BL199">
        <v>1</v>
      </c>
      <c r="BM199">
        <v>0</v>
      </c>
      <c r="BN199">
        <v>0</v>
      </c>
      <c r="BO199">
        <v>1</v>
      </c>
      <c r="BP199">
        <v>1</v>
      </c>
      <c r="BQ199">
        <v>2</v>
      </c>
      <c r="BR199">
        <v>0</v>
      </c>
      <c r="BS199">
        <v>1</v>
      </c>
      <c r="BT199">
        <v>1</v>
      </c>
      <c r="BU199">
        <v>1</v>
      </c>
      <c r="BV199">
        <v>0</v>
      </c>
      <c r="BW199">
        <v>0</v>
      </c>
      <c r="BX199">
        <v>1</v>
      </c>
      <c r="BY199">
        <v>0</v>
      </c>
      <c r="BZ199">
        <v>0</v>
      </c>
      <c r="CA199">
        <v>2</v>
      </c>
      <c r="CB199" s="1">
        <f>SUM(BE199:BV199,_2022___Atividade_física__sintomas_de_ansiedade_e_depressão_e_qualidade_de_vida_e[[#This Row],[18 considerar essa]:[_20]])</f>
        <v>15</v>
      </c>
      <c r="CC199">
        <v>3</v>
      </c>
      <c r="CD199">
        <v>3</v>
      </c>
      <c r="CE199">
        <v>2</v>
      </c>
      <c r="CF199">
        <v>3</v>
      </c>
      <c r="CG199">
        <v>3</v>
      </c>
      <c r="CH199">
        <v>3</v>
      </c>
      <c r="CI199">
        <v>3</v>
      </c>
      <c r="CJ199">
        <v>3</v>
      </c>
      <c r="CK199">
        <v>2</v>
      </c>
      <c r="CL199">
        <v>2</v>
      </c>
      <c r="CM199">
        <v>2</v>
      </c>
      <c r="CN199">
        <v>3</v>
      </c>
      <c r="CO199">
        <v>2</v>
      </c>
      <c r="CP199">
        <v>2</v>
      </c>
      <c r="CQ199">
        <v>2</v>
      </c>
      <c r="CR199">
        <v>2</v>
      </c>
      <c r="CS199">
        <v>1</v>
      </c>
      <c r="CT199">
        <v>1</v>
      </c>
      <c r="CU199">
        <v>1</v>
      </c>
      <c r="CV199">
        <v>4</v>
      </c>
      <c r="CW199">
        <v>3</v>
      </c>
      <c r="CX199">
        <v>2</v>
      </c>
      <c r="CY199">
        <v>5</v>
      </c>
      <c r="CZ199">
        <v>5</v>
      </c>
      <c r="DA199">
        <v>5</v>
      </c>
      <c r="DB199">
        <v>5</v>
      </c>
      <c r="DC199">
        <v>5</v>
      </c>
      <c r="DD199">
        <v>5</v>
      </c>
      <c r="DE199">
        <v>3</v>
      </c>
      <c r="DF199">
        <v>5</v>
      </c>
      <c r="DG199">
        <v>3</v>
      </c>
      <c r="DH199">
        <v>1</v>
      </c>
      <c r="DI199">
        <v>4</v>
      </c>
      <c r="DJ199">
        <v>4</v>
      </c>
      <c r="DK199">
        <v>4</v>
      </c>
      <c r="DL199">
        <v>3</v>
      </c>
      <c r="DM199">
        <f>IF(CC199=1,5,IF(CC199=2,4.4,IF(CC199=3,3.4,IF(CC199=4,2,IF(CC199=5,1,IF(CC199&gt;5,"Inválido",0))))))</f>
        <v>3.4</v>
      </c>
      <c r="DN199">
        <f>IF(CD199&gt;5,"Inválido",CD199)</f>
        <v>3</v>
      </c>
      <c r="DO199" s="7">
        <f>IF(CE199&gt;3,"Inválido",CE199)</f>
        <v>2</v>
      </c>
      <c r="DP199" s="7">
        <f>IF(CF199&gt;3,"Inválido",CF199)</f>
        <v>3</v>
      </c>
      <c r="DQ199" s="6">
        <f>IF(CG199&gt;3,"Inválido",CG199)</f>
        <v>3</v>
      </c>
      <c r="DR199" s="6">
        <f>IF(CH199&gt;3,"Inválido",CH199)</f>
        <v>3</v>
      </c>
      <c r="DS199" s="6">
        <f>IF(CI199&gt;3,"Inválido",CI199)</f>
        <v>3</v>
      </c>
      <c r="DT199" s="6">
        <f>IF(CJ199&gt;3,"Inválido",CJ199)</f>
        <v>3</v>
      </c>
      <c r="DU199" s="6">
        <f>IF(CK199&gt;3,"Inválido",CK199)</f>
        <v>2</v>
      </c>
      <c r="DV199" s="6">
        <f>IF(CL199&gt;3,"Inválido",CL199)</f>
        <v>2</v>
      </c>
      <c r="DW199" s="6">
        <f>IF(CM199&gt;3,"Inválido",CM199)</f>
        <v>2</v>
      </c>
      <c r="DX199" s="6">
        <f>IF(CN199&gt;3,"Inválido",CN199)</f>
        <v>3</v>
      </c>
      <c r="DY199" s="8">
        <f>IF(CO199&gt;5, "INVALIDO",CO199)</f>
        <v>2</v>
      </c>
      <c r="DZ199" s="8">
        <f>IF(CP199&gt;5, "INVALIDO",CP199)</f>
        <v>2</v>
      </c>
      <c r="EA199" s="8">
        <f>IF(CQ199&gt;5, "INVALIDO",CQ199)</f>
        <v>2</v>
      </c>
      <c r="EB199" s="8">
        <f>IF(CR199&gt;5, "INVALIDO",CR199)</f>
        <v>2</v>
      </c>
      <c r="EC199" s="7">
        <f>IF(CR199&gt;5, "INVALIDO",CR199)</f>
        <v>2</v>
      </c>
      <c r="ED19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9">
        <f>IF(CC199=1,5,IF(CC199=2,4,IF(CC199=3,3,IF(CC199=4,2,IF(CC199=5,1,IF(CC199&gt;5,"Inválido",0))))))</f>
        <v>3</v>
      </c>
      <c r="EG199">
        <f>IF(CW199=1,6,IF(CW199=2,5.4,IF(CW199=3,4.2,IF(CW199=4,3.1,IF(CW199=5,2.2,IF(CW199=6,1,IF(CW199&gt;6,"Inválido",0)))))))</f>
        <v>4.2</v>
      </c>
      <c r="EH199">
        <f>IF(AND(CX199=1,CW199=1),6,IF(AND(CX199=1,CW199&lt;7),5,IF(AND(CX199&gt;1,CW199=1),"Inválido",IF(AND(CX199=2,CW199&lt;7),4,IF(AND(CX199=3,CW199&lt;7),3,IF(AND(CX199=4,CW199&lt;7),2,IF(AND(CX199=5,CW199&lt;7),1,0)))))))</f>
        <v>4</v>
      </c>
      <c r="EI199">
        <f>IF(CV199=1,6,IF(CV199=2,5,IF(CV199=3,3,IF(CV199=4,3,IF(CV199=5,2,IF(CV199=6,1,IF(CV199&gt;6,"iNVÁLIDO",0)))))))</f>
        <v>3</v>
      </c>
      <c r="EJ199" s="7">
        <f>IF(CZ199&gt;6,"Inválido",CZ199)</f>
        <v>5</v>
      </c>
      <c r="EK199" s="7">
        <f>IF(DA199&gt;6,"Inválido",DA199)</f>
        <v>5</v>
      </c>
      <c r="EL199">
        <f>IF(DB199=1,6,IF(DB199=2,5,IF(DB199=3,3,IF(DB199=4,3,IF(DB199=5,2,IF(DB199=6,1,IF(DB199&gt;6,"iNVÁLIDO",0)))))))</f>
        <v>2</v>
      </c>
      <c r="EM199">
        <f>IF(DC199=1,6,IF(DC199=2,5,IF(DC199=3,3,IF(DC199=4,3,IF(DC199=5,2,IF(DC199=6,1,IF(DC199&gt;6,"iNVÁLIDO",0)))))))</f>
        <v>2</v>
      </c>
      <c r="EN199" s="7">
        <f>IF(DD199&gt;6,"Inválido",DD199)</f>
        <v>5</v>
      </c>
      <c r="EO199">
        <f>IF(DE199&gt;6,"Inválido",DE199)</f>
        <v>3</v>
      </c>
      <c r="EP199">
        <f>IF(DF199=1,6,IF(DF199=2,5,IF(DF199=3,3,IF(DF199=4,3,IF(DF199=5,2,IF(DF199=6,1,IF(DF199&gt;6,"iNVÁLIDO",0)))))))</f>
        <v>2</v>
      </c>
      <c r="EQ199" s="7">
        <f>IF(DG199&gt;6,"Inválido",DG199)</f>
        <v>3</v>
      </c>
      <c r="ER199">
        <f>IF(DH199&gt;5,"Inválido",DH199)</f>
        <v>1</v>
      </c>
      <c r="ES199">
        <f>IF(DI199&gt;5,"Inválido",DI199)</f>
        <v>4</v>
      </c>
      <c r="ET199">
        <f>IF(DJ199=1,5,IF(DJ199=2,4,IF(DJ199=3,3,IF(DJ199=4,2,IF(DJ199=5,1,IF(DJ199&gt;5,"Inválido",0))))))</f>
        <v>2</v>
      </c>
      <c r="EU199">
        <f>IF(DK199&gt;5,"Inválido",DK199)</f>
        <v>4</v>
      </c>
      <c r="EV199">
        <f>IF(DL199=1,5,IF(DL199=2,4,IF(DL199=3,3,IF(DL199=4,2,IF(DL199=5,1,IF(DL199&gt;5,"Inválido",0))))))</f>
        <v>3</v>
      </c>
      <c r="EW199" s="7">
        <f>SUM(DO199,DP199,DQ199,DR199,DS199,DT199,DU199,DV199,DW199,DX199)</f>
        <v>26</v>
      </c>
      <c r="EX199" s="7">
        <f>(EW199-10)/20*100</f>
        <v>80</v>
      </c>
      <c r="EY199">
        <f>SUM(DY199,DZ199,EA199,EB199)</f>
        <v>8</v>
      </c>
      <c r="EZ199">
        <f>(_2022___Atividade_física__sintomas_de_ansiedade_e_depressão_e_qualidade_de_vida_e[[#This Row],[Aspecto físico]]-4)/4*100</f>
        <v>100</v>
      </c>
      <c r="FA199">
        <f>SUM(EG199,EH199)</f>
        <v>8.1999999999999993</v>
      </c>
      <c r="FB199">
        <f>(FA199-2)/10*100</f>
        <v>61.999999999999986</v>
      </c>
      <c r="FC199">
        <f>SUM(DM199,ES199,ET199,EU199,EV199)</f>
        <v>16.399999999999999</v>
      </c>
      <c r="FD199" s="7">
        <f>(FC199-5)/20*100</f>
        <v>56.999999999999993</v>
      </c>
      <c r="FE199">
        <f>SUM(EI199,EM199,EO199,EQ199)</f>
        <v>11</v>
      </c>
      <c r="FF199" s="7">
        <f>(FE199-4)/20*100</f>
        <v>35</v>
      </c>
      <c r="FG199">
        <f>SUM(EF199,ER199)</f>
        <v>4</v>
      </c>
      <c r="FH199">
        <f>(FG199-2)/8*100</f>
        <v>25</v>
      </c>
      <c r="FI199">
        <f>SUM(EC199,ED199,EE199)</f>
        <v>4</v>
      </c>
      <c r="FJ199" s="7">
        <f>(FI199-3)/3*100</f>
        <v>33.333333333333329</v>
      </c>
      <c r="FK199">
        <f>SUM(EJ199,EK199,EL199,EN199,EP199)</f>
        <v>19</v>
      </c>
      <c r="FL199">
        <f>(FK199-5)/25*100</f>
        <v>56.000000000000007</v>
      </c>
      <c r="FM199">
        <f t="shared" si="9"/>
        <v>3</v>
      </c>
      <c r="FN199" s="7">
        <f t="shared" si="10"/>
        <v>74.75</v>
      </c>
      <c r="FO199" s="7">
        <f t="shared" si="11"/>
        <v>37.333333333333336</v>
      </c>
    </row>
    <row r="200" spans="1:171" ht="15" thickBot="1" x14ac:dyDescent="0.35">
      <c r="A200" t="s">
        <v>468</v>
      </c>
      <c r="B200" t="s">
        <v>469</v>
      </c>
      <c r="C200" t="s">
        <v>68</v>
      </c>
      <c r="D200" s="5">
        <v>37315</v>
      </c>
      <c r="E200" s="5">
        <v>44682</v>
      </c>
      <c r="F200" s="1">
        <f>DATEDIF(D199,E199,"Y")</f>
        <v>42</v>
      </c>
      <c r="G200">
        <v>2</v>
      </c>
      <c r="H200">
        <v>1</v>
      </c>
      <c r="I200" t="s">
        <v>276</v>
      </c>
      <c r="J200">
        <v>1</v>
      </c>
      <c r="K200">
        <v>3</v>
      </c>
      <c r="L200" t="s">
        <v>100</v>
      </c>
      <c r="M200" s="1">
        <v>1</v>
      </c>
      <c r="N200">
        <v>1</v>
      </c>
      <c r="O200">
        <v>1</v>
      </c>
      <c r="P200">
        <v>1</v>
      </c>
      <c r="Q200" s="16">
        <v>2</v>
      </c>
      <c r="R200">
        <v>1</v>
      </c>
      <c r="S200">
        <v>2</v>
      </c>
      <c r="T200">
        <v>2</v>
      </c>
      <c r="U200" t="s">
        <v>86</v>
      </c>
      <c r="V200">
        <v>7</v>
      </c>
      <c r="W200">
        <v>20</v>
      </c>
      <c r="X20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200">
        <v>0</v>
      </c>
      <c r="Z200">
        <v>0</v>
      </c>
      <c r="AA20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00">
        <v>0</v>
      </c>
      <c r="AC200">
        <v>0</v>
      </c>
      <c r="AD20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0">
        <v>12</v>
      </c>
      <c r="AF200">
        <v>3</v>
      </c>
      <c r="AG200" s="1">
        <f>AVERAGE(_2022___Atividade_física__sintomas_de_ansiedade_e_depressão_e_qualidade_de_vida_e[[#This Row],[a.	Quantas horas no total você gasta sentado durante um dia de semana? ]:[b.	Quantas horas no total você gasta sentado durante um dia de fim de semana?]])</f>
        <v>7.5</v>
      </c>
      <c r="AH200" s="1">
        <f>_2022___Atividade_física__sintomas_de_ansiedade_e_depressão_e_qualidade_de_vida_e[[#This Row],[AFV por semana]]+_2022___Atividade_física__sintomas_de_ansiedade_e_depressão_e_qualidade_de_vida_e[[#This Row],[Média AFM na semana]]</f>
        <v>0</v>
      </c>
      <c r="AI200">
        <v>0</v>
      </c>
      <c r="AJ200">
        <v>0</v>
      </c>
      <c r="AK200">
        <v>0</v>
      </c>
      <c r="AL200">
        <v>1</v>
      </c>
      <c r="AM200">
        <v>0</v>
      </c>
      <c r="AN200">
        <v>0</v>
      </c>
      <c r="AO200">
        <v>1</v>
      </c>
      <c r="AP200">
        <v>0</v>
      </c>
      <c r="AQ200">
        <v>0</v>
      </c>
      <c r="AR200">
        <v>1</v>
      </c>
      <c r="AS200">
        <v>1</v>
      </c>
      <c r="AT200">
        <v>1</v>
      </c>
      <c r="AU200">
        <v>1</v>
      </c>
      <c r="AV200">
        <v>0</v>
      </c>
      <c r="AW200">
        <v>0</v>
      </c>
      <c r="AX200">
        <v>1</v>
      </c>
      <c r="AY200">
        <v>0</v>
      </c>
      <c r="AZ200">
        <v>0</v>
      </c>
      <c r="BA200">
        <v>0</v>
      </c>
      <c r="BB200">
        <v>1</v>
      </c>
      <c r="BC200">
        <v>0</v>
      </c>
      <c r="BD20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200">
        <v>0</v>
      </c>
      <c r="BF200">
        <v>0</v>
      </c>
      <c r="BG200">
        <v>0</v>
      </c>
      <c r="BH200">
        <v>0</v>
      </c>
      <c r="BI200">
        <v>0</v>
      </c>
      <c r="BJ200">
        <v>0</v>
      </c>
      <c r="BK200">
        <v>0</v>
      </c>
      <c r="BL200">
        <v>0</v>
      </c>
      <c r="BM200">
        <v>0</v>
      </c>
      <c r="BN200">
        <v>0</v>
      </c>
      <c r="BO200">
        <v>0</v>
      </c>
      <c r="BP200">
        <v>0</v>
      </c>
      <c r="BQ200">
        <v>0</v>
      </c>
      <c r="BR200">
        <v>0</v>
      </c>
      <c r="BS200">
        <v>0</v>
      </c>
      <c r="BT200">
        <v>1</v>
      </c>
      <c r="BU200">
        <v>0</v>
      </c>
      <c r="BV200">
        <v>0</v>
      </c>
      <c r="BW200">
        <v>0</v>
      </c>
      <c r="BX200">
        <v>2</v>
      </c>
      <c r="BY200">
        <f>_2022___Atividade_física__sintomas_de_ansiedade_e_depressão_e_qualidade_de_vida_e[[#This Row],[_18]]</f>
        <v>0</v>
      </c>
      <c r="BZ200">
        <v>0</v>
      </c>
      <c r="CA200">
        <v>0</v>
      </c>
      <c r="CB200" s="1">
        <f>SUM(BE200:BV200,_2022___Atividade_física__sintomas_de_ansiedade_e_depressão_e_qualidade_de_vida_e[[#This Row],[18 considerar essa]:[_20]])</f>
        <v>1</v>
      </c>
      <c r="CC200">
        <v>3</v>
      </c>
      <c r="CD200">
        <v>2</v>
      </c>
      <c r="CE200">
        <v>1</v>
      </c>
      <c r="CF200">
        <v>2</v>
      </c>
      <c r="CG200">
        <v>3</v>
      </c>
      <c r="CH200">
        <v>2</v>
      </c>
      <c r="CI200">
        <v>3</v>
      </c>
      <c r="CJ200">
        <v>3</v>
      </c>
      <c r="CK200">
        <v>2</v>
      </c>
      <c r="CL200">
        <v>2</v>
      </c>
      <c r="CM200">
        <v>3</v>
      </c>
      <c r="CN200">
        <v>3</v>
      </c>
      <c r="CO200">
        <v>2</v>
      </c>
      <c r="CP200">
        <v>2</v>
      </c>
      <c r="CQ200">
        <v>2</v>
      </c>
      <c r="CR200">
        <v>2</v>
      </c>
      <c r="CS200">
        <v>2</v>
      </c>
      <c r="CT200">
        <v>1</v>
      </c>
      <c r="CU200">
        <v>2</v>
      </c>
      <c r="CV200">
        <v>2</v>
      </c>
      <c r="CW200">
        <v>2</v>
      </c>
      <c r="CX200">
        <v>1</v>
      </c>
      <c r="CY200">
        <v>5</v>
      </c>
      <c r="CZ200">
        <v>5</v>
      </c>
      <c r="DA200">
        <v>6</v>
      </c>
      <c r="DB200">
        <v>4</v>
      </c>
      <c r="DC200">
        <v>5</v>
      </c>
      <c r="DD200">
        <v>5</v>
      </c>
      <c r="DE200">
        <v>4</v>
      </c>
      <c r="DF200">
        <v>2</v>
      </c>
      <c r="DG200">
        <v>3</v>
      </c>
      <c r="DH200">
        <v>5</v>
      </c>
      <c r="DI200">
        <v>5</v>
      </c>
      <c r="DJ200">
        <v>5</v>
      </c>
      <c r="DK200">
        <v>3</v>
      </c>
      <c r="DL200">
        <v>3</v>
      </c>
      <c r="DM200">
        <f>IF(CC200=1,5,IF(CC200=2,4.4,IF(CC200=3,3.4,IF(CC200=4,2,IF(CC200=5,1,IF(CC200&gt;5,"Inválido",0))))))</f>
        <v>3.4</v>
      </c>
      <c r="DN200">
        <f>IF(CD200&gt;5,"Inválido",CD200)</f>
        <v>2</v>
      </c>
      <c r="DO200" s="7">
        <f>IF(CE200&gt;3,"Inválido",CE200)</f>
        <v>1</v>
      </c>
      <c r="DP200" s="7">
        <f>IF(CF200&gt;3,"Inválido",CF200)</f>
        <v>2</v>
      </c>
      <c r="DQ200" s="6">
        <f>IF(CG200&gt;3,"Inválido",CG200)</f>
        <v>3</v>
      </c>
      <c r="DR200" s="6">
        <f>IF(CH200&gt;3,"Inválido",CH200)</f>
        <v>2</v>
      </c>
      <c r="DS200" s="6">
        <f>IF(CI200&gt;3,"Inválido",CI200)</f>
        <v>3</v>
      </c>
      <c r="DT200" s="6">
        <f>IF(CJ200&gt;3,"Inválido",CJ200)</f>
        <v>3</v>
      </c>
      <c r="DU200" s="6">
        <f>IF(CK200&gt;3,"Inválido",CK200)</f>
        <v>2</v>
      </c>
      <c r="DV200" s="6">
        <f>IF(CL200&gt;3,"Inválido",CL200)</f>
        <v>2</v>
      </c>
      <c r="DW200" s="6">
        <f>IF(CM200&gt;3,"Inválido",CM200)</f>
        <v>3</v>
      </c>
      <c r="DX200" s="6">
        <f>IF(CN200&gt;3,"Inválido",CN200)</f>
        <v>3</v>
      </c>
      <c r="DY200" s="8">
        <f>IF(CO200&gt;5, "INVALIDO",CO200)</f>
        <v>2</v>
      </c>
      <c r="DZ200" s="8">
        <f>IF(CP200&gt;5, "INVALIDO",CP200)</f>
        <v>2</v>
      </c>
      <c r="EA200" s="8">
        <f>IF(CQ200&gt;5, "INVALIDO",CQ200)</f>
        <v>2</v>
      </c>
      <c r="EB200" s="8">
        <f>IF(CR200&gt;5, "INVALIDO",CR200)</f>
        <v>2</v>
      </c>
      <c r="EC200" s="7">
        <f>IF(CR200&gt;5, "INVALIDO",CR200)</f>
        <v>2</v>
      </c>
      <c r="ED20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0">
        <f>IF(CC200=1,5,IF(CC200=2,4,IF(CC200=3,3,IF(CC200=4,2,IF(CC200=5,1,IF(CC200&gt;5,"Inválido",0))))))</f>
        <v>3</v>
      </c>
      <c r="EG200">
        <f>IF(CW200=1,6,IF(CW200=2,5.4,IF(CW200=3,4.2,IF(CW200=4,3.1,IF(CW200=5,2.2,IF(CW200=6,1,IF(CW200&gt;6,"Inválido",0)))))))</f>
        <v>5.4</v>
      </c>
      <c r="EH200">
        <f>IF(AND(CX200=1,CW200=1),6,IF(AND(CX200=1,CW200&lt;7),5,IF(AND(CX200&gt;1,CW200=1),"Inválido",IF(AND(CX200=2,CW200&lt;7),4,IF(AND(CX200=3,CW200&lt;7),3,IF(AND(CX200=4,CW200&lt;7),2,IF(AND(CX200=5,CW200&lt;7),1,0)))))))</f>
        <v>5</v>
      </c>
      <c r="EI200">
        <f>IF(CV200=1,6,IF(CV200=2,5,IF(CV200=3,3,IF(CV200=4,3,IF(CV200=5,2,IF(CV200=6,1,IF(CV200&gt;6,"iNVÁLIDO",0)))))))</f>
        <v>5</v>
      </c>
      <c r="EJ200" s="7">
        <f>IF(CZ200&gt;6,"Inválido",CZ200)</f>
        <v>5</v>
      </c>
      <c r="EK200" s="7">
        <f>IF(DA200&gt;6,"Inválido",DA200)</f>
        <v>6</v>
      </c>
      <c r="EL200">
        <f>IF(DB200=1,6,IF(DB200=2,5,IF(DB200=3,3,IF(DB200=4,3,IF(DB200=5,2,IF(DB200=6,1,IF(DB200&gt;6,"iNVÁLIDO",0)))))))</f>
        <v>3</v>
      </c>
      <c r="EM200">
        <f>IF(DC200=1,6,IF(DC200=2,5,IF(DC200=3,3,IF(DC200=4,3,IF(DC200=5,2,IF(DC200=6,1,IF(DC200&gt;6,"iNVÁLIDO",0)))))))</f>
        <v>2</v>
      </c>
      <c r="EN200" s="7">
        <f>IF(DD200&gt;6,"Inválido",DD200)</f>
        <v>5</v>
      </c>
      <c r="EO200">
        <f>IF(DE200&gt;6,"Inválido",DE200)</f>
        <v>4</v>
      </c>
      <c r="EP200">
        <f>IF(DF200=1,6,IF(DF200=2,5,IF(DF200=3,3,IF(DF200=4,3,IF(DF200=5,2,IF(DF200=6,1,IF(DF200&gt;6,"iNVÁLIDO",0)))))))</f>
        <v>5</v>
      </c>
      <c r="EQ200" s="7">
        <f>IF(DG200&gt;6,"Inválido",DG200)</f>
        <v>3</v>
      </c>
      <c r="ER200">
        <f>IF(DH200&gt;5,"Inválido",DH200)</f>
        <v>5</v>
      </c>
      <c r="ES200">
        <f>IF(DI200&gt;5,"Inválido",DI200)</f>
        <v>5</v>
      </c>
      <c r="ET200">
        <f>IF(DJ200=1,5,IF(DJ200=2,4,IF(DJ200=3,3,IF(DJ200=4,2,IF(DJ200=5,1,IF(DJ200&gt;5,"Inválido",0))))))</f>
        <v>1</v>
      </c>
      <c r="EU200">
        <f>IF(DK200&gt;5,"Inválido",DK200)</f>
        <v>3</v>
      </c>
      <c r="EV200">
        <f>IF(DL200=1,5,IF(DL200=2,4,IF(DL200=3,3,IF(DL200=4,2,IF(DL200=5,1,IF(DL200&gt;5,"Inválido",0))))))</f>
        <v>3</v>
      </c>
      <c r="EW200" s="7">
        <f>SUM(DO200,DP200,DQ200,DR200,DS200,DT200,DU200,DV200,DW200,DX200)</f>
        <v>24</v>
      </c>
      <c r="EX200" s="7">
        <f>(EW200-10)/20*100</f>
        <v>70</v>
      </c>
      <c r="EY200">
        <f>SUM(DY200,DZ200,EA200,EB200)</f>
        <v>8</v>
      </c>
      <c r="EZ200">
        <f>(_2022___Atividade_física__sintomas_de_ansiedade_e_depressão_e_qualidade_de_vida_e[[#This Row],[Aspecto físico]]-4)/4*100</f>
        <v>100</v>
      </c>
      <c r="FA200">
        <f>SUM(EG200,EH200)</f>
        <v>10.4</v>
      </c>
      <c r="FB200">
        <f>(FA200-2)/10*100</f>
        <v>84.000000000000014</v>
      </c>
      <c r="FC200">
        <f>SUM(DM200,ES200,ET200,EU200,EV200)</f>
        <v>15.4</v>
      </c>
      <c r="FD200" s="7">
        <f>(FC200-5)/20*100</f>
        <v>52</v>
      </c>
      <c r="FE200">
        <f>SUM(EI200,EM200,EO200,EQ200)</f>
        <v>14</v>
      </c>
      <c r="FF200" s="7">
        <f>(FE200-4)/20*100</f>
        <v>50</v>
      </c>
      <c r="FG200">
        <f>SUM(EF200,ER200)</f>
        <v>8</v>
      </c>
      <c r="FH200">
        <f>(FG200-2)/8*100</f>
        <v>75</v>
      </c>
      <c r="FI200">
        <f>SUM(EC200,ED200,EE200)</f>
        <v>5</v>
      </c>
      <c r="FJ200" s="7">
        <f>(FI200-3)/3*100</f>
        <v>66.666666666666657</v>
      </c>
      <c r="FK200">
        <f>SUM(EJ200,EK200,EL200,EN200,EP200)</f>
        <v>24</v>
      </c>
      <c r="FL200">
        <f>(FK200-5)/25*100</f>
        <v>76</v>
      </c>
      <c r="FM200">
        <f t="shared" si="9"/>
        <v>2</v>
      </c>
      <c r="FN200" s="7">
        <f t="shared" si="10"/>
        <v>76.5</v>
      </c>
      <c r="FO200" s="7">
        <f t="shared" si="11"/>
        <v>66.916666666666657</v>
      </c>
    </row>
    <row r="201" spans="1:171" ht="15" thickBot="1" x14ac:dyDescent="0.35">
      <c r="A201" t="s">
        <v>470</v>
      </c>
      <c r="B201" t="s">
        <v>471</v>
      </c>
      <c r="C201" t="s">
        <v>68</v>
      </c>
      <c r="D201" s="5">
        <v>26352</v>
      </c>
      <c r="E201" s="5">
        <v>44682</v>
      </c>
      <c r="F201" s="1">
        <f>DATEDIF(D200,E200,"Y")</f>
        <v>20</v>
      </c>
      <c r="G201">
        <v>2</v>
      </c>
      <c r="H201">
        <v>2</v>
      </c>
      <c r="I201" t="s">
        <v>247</v>
      </c>
      <c r="J201">
        <v>3</v>
      </c>
      <c r="K201">
        <v>2</v>
      </c>
      <c r="L201" t="s">
        <v>472</v>
      </c>
      <c r="M201" s="1">
        <v>2</v>
      </c>
      <c r="N201">
        <v>2</v>
      </c>
      <c r="O201">
        <v>3</v>
      </c>
      <c r="P201">
        <v>1</v>
      </c>
      <c r="Q201" s="16">
        <v>2</v>
      </c>
      <c r="R201">
        <v>2</v>
      </c>
      <c r="S201">
        <v>1</v>
      </c>
      <c r="T201">
        <v>1</v>
      </c>
      <c r="U201" t="s">
        <v>71</v>
      </c>
      <c r="V201">
        <v>3</v>
      </c>
      <c r="W201">
        <v>20</v>
      </c>
      <c r="X20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201">
        <v>2</v>
      </c>
      <c r="Z201">
        <v>20</v>
      </c>
      <c r="AA20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01">
        <v>2</v>
      </c>
      <c r="AC201">
        <v>20</v>
      </c>
      <c r="AD20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40</v>
      </c>
      <c r="AE201">
        <v>5</v>
      </c>
      <c r="AF201">
        <v>7</v>
      </c>
      <c r="AG201" s="1">
        <f>AVERAGE(_2022___Atividade_física__sintomas_de_ansiedade_e_depressão_e_qualidade_de_vida_e[[#This Row],[a.	Quantas horas no total você gasta sentado durante um dia de semana? ]:[b.	Quantas horas no total você gasta sentado durante um dia de fim de semana?]])</f>
        <v>6</v>
      </c>
      <c r="AH201" s="1">
        <f>_2022___Atividade_física__sintomas_de_ansiedade_e_depressão_e_qualidade_de_vida_e[[#This Row],[AFV por semana]]+_2022___Atividade_física__sintomas_de_ansiedade_e_depressão_e_qualidade_de_vida_e[[#This Row],[Média AFM na semana]]</f>
        <v>80</v>
      </c>
      <c r="AI201">
        <v>1</v>
      </c>
      <c r="AJ201">
        <v>2</v>
      </c>
      <c r="AK201">
        <v>0</v>
      </c>
      <c r="AL201">
        <v>2</v>
      </c>
      <c r="AM201">
        <v>2</v>
      </c>
      <c r="AN201">
        <v>1</v>
      </c>
      <c r="AO201">
        <v>1</v>
      </c>
      <c r="AP201">
        <v>1</v>
      </c>
      <c r="AQ201">
        <v>2</v>
      </c>
      <c r="AR201">
        <v>2</v>
      </c>
      <c r="AS201">
        <v>1</v>
      </c>
      <c r="AT201">
        <v>1</v>
      </c>
      <c r="AU201">
        <v>1</v>
      </c>
      <c r="AV201">
        <v>1</v>
      </c>
      <c r="AW201">
        <v>1</v>
      </c>
      <c r="AX201">
        <v>2</v>
      </c>
      <c r="AY201">
        <v>1</v>
      </c>
      <c r="AZ201">
        <v>1</v>
      </c>
      <c r="BA201">
        <v>1</v>
      </c>
      <c r="BB201">
        <v>2</v>
      </c>
      <c r="BC201">
        <v>2</v>
      </c>
      <c r="BD20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201">
        <v>1</v>
      </c>
      <c r="BF201">
        <v>2</v>
      </c>
      <c r="BG201">
        <v>2</v>
      </c>
      <c r="BH201">
        <v>1</v>
      </c>
      <c r="BI201">
        <v>1</v>
      </c>
      <c r="BJ201">
        <v>1</v>
      </c>
      <c r="BK201">
        <v>1</v>
      </c>
      <c r="BL201">
        <v>1</v>
      </c>
      <c r="BM201">
        <v>1</v>
      </c>
      <c r="BN201">
        <v>1</v>
      </c>
      <c r="BO201">
        <v>1</v>
      </c>
      <c r="BP201">
        <v>1</v>
      </c>
      <c r="BQ201">
        <v>1</v>
      </c>
      <c r="BR201">
        <v>1</v>
      </c>
      <c r="BS201">
        <v>1</v>
      </c>
      <c r="BT201">
        <v>1</v>
      </c>
      <c r="BU201">
        <v>1</v>
      </c>
      <c r="BV201">
        <v>1</v>
      </c>
      <c r="BW201">
        <v>1</v>
      </c>
      <c r="BX201">
        <v>2</v>
      </c>
      <c r="BY201">
        <f>_2022___Atividade_física__sintomas_de_ansiedade_e_depressão_e_qualidade_de_vida_e[[#This Row],[_18]]</f>
        <v>1</v>
      </c>
      <c r="BZ201">
        <v>2</v>
      </c>
      <c r="CA201">
        <v>1</v>
      </c>
      <c r="CB201" s="1">
        <f>SUM(BE201:BV201,_2022___Atividade_física__sintomas_de_ansiedade_e_depressão_e_qualidade_de_vida_e[[#This Row],[18 considerar essa]:[_20]])</f>
        <v>24</v>
      </c>
      <c r="CC201">
        <v>4</v>
      </c>
      <c r="CD201">
        <v>3</v>
      </c>
      <c r="CE201">
        <v>1</v>
      </c>
      <c r="CF201">
        <v>2</v>
      </c>
      <c r="CG201">
        <v>2</v>
      </c>
      <c r="CH201">
        <v>1</v>
      </c>
      <c r="CI201">
        <v>1</v>
      </c>
      <c r="CJ201">
        <v>1</v>
      </c>
      <c r="CK201">
        <v>1</v>
      </c>
      <c r="CL201">
        <v>1</v>
      </c>
      <c r="CM201">
        <v>1</v>
      </c>
      <c r="CN201">
        <v>1</v>
      </c>
      <c r="CO201">
        <v>1</v>
      </c>
      <c r="CP201">
        <v>1</v>
      </c>
      <c r="CQ201">
        <v>1</v>
      </c>
      <c r="CR201">
        <v>1</v>
      </c>
      <c r="CS201">
        <v>1</v>
      </c>
      <c r="CT201">
        <v>1</v>
      </c>
      <c r="CU201">
        <v>2</v>
      </c>
      <c r="CV201">
        <v>4</v>
      </c>
      <c r="CW201">
        <v>3</v>
      </c>
      <c r="CX201">
        <v>2</v>
      </c>
      <c r="CY201">
        <v>5</v>
      </c>
      <c r="CZ201">
        <v>5</v>
      </c>
      <c r="DA201">
        <v>4</v>
      </c>
      <c r="DB201">
        <v>6</v>
      </c>
      <c r="DC201">
        <v>6</v>
      </c>
      <c r="DD201">
        <v>4</v>
      </c>
      <c r="DE201">
        <v>4</v>
      </c>
      <c r="DF201">
        <v>5</v>
      </c>
      <c r="DG201">
        <v>6</v>
      </c>
      <c r="DH201">
        <v>1</v>
      </c>
      <c r="DI201">
        <v>4</v>
      </c>
      <c r="DJ201">
        <v>4</v>
      </c>
      <c r="DK201">
        <v>4</v>
      </c>
      <c r="DL201">
        <v>5</v>
      </c>
      <c r="DM201">
        <f>IF(CC201=1,5,IF(CC201=2,4.4,IF(CC201=3,3.4,IF(CC201=4,2,IF(CC201=5,1,IF(CC201&gt;5,"Inválido",0))))))</f>
        <v>2</v>
      </c>
      <c r="DN201">
        <f>IF(CD201&gt;5,"Inválido",CD201)</f>
        <v>3</v>
      </c>
      <c r="DO201" s="7">
        <f>IF(CE201&gt;3,"Inválido",CE201)</f>
        <v>1</v>
      </c>
      <c r="DP201" s="7">
        <f>IF(CF201&gt;3,"Inválido",CF201)</f>
        <v>2</v>
      </c>
      <c r="DQ201" s="6">
        <f>IF(CG201&gt;3,"Inválido",CG201)</f>
        <v>2</v>
      </c>
      <c r="DR201" s="6">
        <f>IF(CH201&gt;3,"Inválido",CH201)</f>
        <v>1</v>
      </c>
      <c r="DS201" s="6">
        <f>IF(CI201&gt;3,"Inválido",CI201)</f>
        <v>1</v>
      </c>
      <c r="DT201" s="6">
        <f>IF(CJ201&gt;3,"Inválido",CJ201)</f>
        <v>1</v>
      </c>
      <c r="DU201" s="6">
        <f>IF(CK201&gt;3,"Inválido",CK201)</f>
        <v>1</v>
      </c>
      <c r="DV201" s="6">
        <f>IF(CL201&gt;3,"Inválido",CL201)</f>
        <v>1</v>
      </c>
      <c r="DW201" s="6">
        <f>IF(CM201&gt;3,"Inválido",CM201)</f>
        <v>1</v>
      </c>
      <c r="DX201" s="6">
        <f>IF(CN201&gt;3,"Inválido",CN201)</f>
        <v>1</v>
      </c>
      <c r="DY201" s="8">
        <f>IF(CO201&gt;5, "INVALIDO",CO201)</f>
        <v>1</v>
      </c>
      <c r="DZ201" s="8">
        <f>IF(CP201&gt;5, "INVALIDO",CP201)</f>
        <v>1</v>
      </c>
      <c r="EA201" s="8">
        <f>IF(CQ201&gt;5, "INVALIDO",CQ201)</f>
        <v>1</v>
      </c>
      <c r="EB201" s="8">
        <f>IF(CR201&gt;5, "INVALIDO",CR201)</f>
        <v>1</v>
      </c>
      <c r="EC201" s="7">
        <f>IF(CR201&gt;5, "INVALIDO",CR201)</f>
        <v>1</v>
      </c>
      <c r="ED20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1">
        <f>IF(CC201=1,5,IF(CC201=2,4,IF(CC201=3,3,IF(CC201=4,2,IF(CC201=5,1,IF(CC201&gt;5,"Inválido",0))))))</f>
        <v>2</v>
      </c>
      <c r="EG201">
        <f>IF(CW201=1,6,IF(CW201=2,5.4,IF(CW201=3,4.2,IF(CW201=4,3.1,IF(CW201=5,2.2,IF(CW201=6,1,IF(CW201&gt;6,"Inválido",0)))))))</f>
        <v>4.2</v>
      </c>
      <c r="EH201">
        <f>IF(AND(CX201=1,CW201=1),6,IF(AND(CX201=1,CW201&lt;7),5,IF(AND(CX201&gt;1,CW201=1),"Inválido",IF(AND(CX201=2,CW201&lt;7),4,IF(AND(CX201=3,CW201&lt;7),3,IF(AND(CX201=4,CW201&lt;7),2,IF(AND(CX201=5,CW201&lt;7),1,0)))))))</f>
        <v>4</v>
      </c>
      <c r="EI201">
        <f>IF(CV201=1,6,IF(CV201=2,5,IF(CV201=3,3,IF(CV201=4,3,IF(CV201=5,2,IF(CV201=6,1,IF(CV201&gt;6,"iNVÁLIDO",0)))))))</f>
        <v>3</v>
      </c>
      <c r="EJ201" s="7">
        <f>IF(CZ201&gt;6,"Inválido",CZ201)</f>
        <v>5</v>
      </c>
      <c r="EK201" s="7">
        <f>IF(DA201&gt;6,"Inválido",DA201)</f>
        <v>4</v>
      </c>
      <c r="EL201">
        <f>IF(DB201=1,6,IF(DB201=2,5,IF(DB201=3,3,IF(DB201=4,3,IF(DB201=5,2,IF(DB201=6,1,IF(DB201&gt;6,"iNVÁLIDO",0)))))))</f>
        <v>1</v>
      </c>
      <c r="EM201">
        <f>IF(DC201=1,6,IF(DC201=2,5,IF(DC201=3,3,IF(DC201=4,3,IF(DC201=5,2,IF(DC201=6,1,IF(DC201&gt;6,"iNVÁLIDO",0)))))))</f>
        <v>1</v>
      </c>
      <c r="EN201" s="7">
        <f>IF(DD201&gt;6,"Inválido",DD201)</f>
        <v>4</v>
      </c>
      <c r="EO201">
        <f>IF(DE201&gt;6,"Inválido",DE201)</f>
        <v>4</v>
      </c>
      <c r="EP201">
        <f>IF(DF201=1,6,IF(DF201=2,5,IF(DF201=3,3,IF(DF201=4,3,IF(DF201=5,2,IF(DF201=6,1,IF(DF201&gt;6,"iNVÁLIDO",0)))))))</f>
        <v>2</v>
      </c>
      <c r="EQ201" s="7">
        <f>IF(DG201&gt;6,"Inválido",DG201)</f>
        <v>6</v>
      </c>
      <c r="ER201">
        <f>IF(DH201&gt;5,"Inválido",DH201)</f>
        <v>1</v>
      </c>
      <c r="ES201">
        <f>IF(DI201&gt;5,"Inválido",DI201)</f>
        <v>4</v>
      </c>
      <c r="ET201">
        <f>IF(DJ201=1,5,IF(DJ201=2,4,IF(DJ201=3,3,IF(DJ201=4,2,IF(DJ201=5,1,IF(DJ201&gt;5,"Inválido",0))))))</f>
        <v>2</v>
      </c>
      <c r="EU201">
        <f>IF(DK201&gt;5,"Inválido",DK201)</f>
        <v>4</v>
      </c>
      <c r="EV201">
        <f>IF(DL201=1,5,IF(DL201=2,4,IF(DL201=3,3,IF(DL201=4,2,IF(DL201=5,1,IF(DL201&gt;5,"Inválido",0))))))</f>
        <v>1</v>
      </c>
      <c r="EW201" s="7">
        <f>SUM(DO201,DP201,DQ201,DR201,DS201,DT201,DU201,DV201,DW201,DX201)</f>
        <v>12</v>
      </c>
      <c r="EX201" s="7">
        <f>(EW201-10)/20*100</f>
        <v>10</v>
      </c>
      <c r="EY201">
        <f>SUM(DY201,DZ201,EA201,EB201)</f>
        <v>4</v>
      </c>
      <c r="EZ201">
        <f>(_2022___Atividade_física__sintomas_de_ansiedade_e_depressão_e_qualidade_de_vida_e[[#This Row],[Aspecto físico]]-4)/4*100</f>
        <v>0</v>
      </c>
      <c r="FA201">
        <f>SUM(EG201,EH201)</f>
        <v>8.1999999999999993</v>
      </c>
      <c r="FB201">
        <f>(FA201-2)/10*100</f>
        <v>61.999999999999986</v>
      </c>
      <c r="FC201">
        <f>SUM(DM201,ES201,ET201,EU201,EV201)</f>
        <v>13</v>
      </c>
      <c r="FD201" s="7">
        <f>(FC201-5)/20*100</f>
        <v>40</v>
      </c>
      <c r="FE201">
        <f>SUM(EI201,EM201,EO201,EQ201)</f>
        <v>14</v>
      </c>
      <c r="FF201" s="7">
        <f>(FE201-4)/20*100</f>
        <v>50</v>
      </c>
      <c r="FG201">
        <f>SUM(EF201,ER201)</f>
        <v>3</v>
      </c>
      <c r="FH201">
        <f>(FG201-2)/8*100</f>
        <v>12.5</v>
      </c>
      <c r="FI201">
        <f>SUM(EC201,ED201,EE201)</f>
        <v>4</v>
      </c>
      <c r="FJ201" s="7">
        <f>(FI201-3)/3*100</f>
        <v>33.333333333333329</v>
      </c>
      <c r="FK201">
        <f>SUM(EJ201,EK201,EL201,EN201,EP201)</f>
        <v>16</v>
      </c>
      <c r="FL201">
        <f>(FK201-5)/25*100</f>
        <v>44</v>
      </c>
      <c r="FM201">
        <f t="shared" si="9"/>
        <v>3</v>
      </c>
      <c r="FN201" s="7">
        <f t="shared" si="10"/>
        <v>27.999999999999996</v>
      </c>
      <c r="FO201" s="7">
        <f t="shared" si="11"/>
        <v>34.958333333333329</v>
      </c>
    </row>
    <row r="202" spans="1:171" ht="15" thickBot="1" x14ac:dyDescent="0.35">
      <c r="A202" t="s">
        <v>473</v>
      </c>
      <c r="B202" t="s">
        <v>474</v>
      </c>
      <c r="C202" t="s">
        <v>68</v>
      </c>
      <c r="D202" s="5">
        <v>37596</v>
      </c>
      <c r="E202" s="5">
        <v>44682</v>
      </c>
      <c r="F202" s="1">
        <f>DATEDIF(D201,E201,"Y")</f>
        <v>50</v>
      </c>
      <c r="G202">
        <v>2</v>
      </c>
      <c r="H202">
        <v>1</v>
      </c>
      <c r="I202" t="s">
        <v>162</v>
      </c>
      <c r="J202">
        <v>3</v>
      </c>
      <c r="K202">
        <v>2</v>
      </c>
      <c r="L202" t="s">
        <v>197</v>
      </c>
      <c r="M202" s="1">
        <v>2</v>
      </c>
      <c r="N202">
        <v>2</v>
      </c>
      <c r="O202">
        <v>3</v>
      </c>
      <c r="P202">
        <v>1</v>
      </c>
      <c r="Q202" s="16">
        <v>2</v>
      </c>
      <c r="R202">
        <v>1</v>
      </c>
      <c r="S202">
        <v>1</v>
      </c>
      <c r="T202">
        <v>1</v>
      </c>
      <c r="U202" t="s">
        <v>164</v>
      </c>
      <c r="V202">
        <v>7</v>
      </c>
      <c r="W202">
        <v>60</v>
      </c>
      <c r="X20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202">
        <v>1</v>
      </c>
      <c r="Z202">
        <v>29</v>
      </c>
      <c r="AA20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v>
      </c>
      <c r="AB202">
        <v>0</v>
      </c>
      <c r="AC202">
        <v>0</v>
      </c>
      <c r="AD20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2">
        <v>5</v>
      </c>
      <c r="AF202">
        <v>6</v>
      </c>
      <c r="AG202" s="1">
        <f>AVERAGE(_2022___Atividade_física__sintomas_de_ansiedade_e_depressão_e_qualidade_de_vida_e[[#This Row],[a.	Quantas horas no total você gasta sentado durante um dia de semana? ]:[b.	Quantas horas no total você gasta sentado durante um dia de fim de semana?]])</f>
        <v>5.5</v>
      </c>
      <c r="AH202" s="1">
        <f>_2022___Atividade_física__sintomas_de_ansiedade_e_depressão_e_qualidade_de_vida_e[[#This Row],[AFV por semana]]+_2022___Atividade_física__sintomas_de_ansiedade_e_depressão_e_qualidade_de_vida_e[[#This Row],[Média AFM na semana]]</f>
        <v>29</v>
      </c>
      <c r="AI202">
        <v>2</v>
      </c>
      <c r="AJ202">
        <v>1</v>
      </c>
      <c r="AK202">
        <v>2</v>
      </c>
      <c r="AL202">
        <v>3</v>
      </c>
      <c r="AM202">
        <v>2</v>
      </c>
      <c r="AN202">
        <v>1</v>
      </c>
      <c r="AO202">
        <v>2</v>
      </c>
      <c r="AP202">
        <v>1</v>
      </c>
      <c r="AQ202">
        <v>1</v>
      </c>
      <c r="AR202">
        <v>3</v>
      </c>
      <c r="AS202">
        <v>1</v>
      </c>
      <c r="AT202">
        <v>2</v>
      </c>
      <c r="AU202">
        <v>2</v>
      </c>
      <c r="AV202">
        <v>2</v>
      </c>
      <c r="AW202">
        <v>1</v>
      </c>
      <c r="AX202">
        <v>1</v>
      </c>
      <c r="AY202">
        <v>0</v>
      </c>
      <c r="AZ202">
        <v>3</v>
      </c>
      <c r="BA202">
        <v>2</v>
      </c>
      <c r="BB202">
        <v>1</v>
      </c>
      <c r="BC202">
        <v>2</v>
      </c>
      <c r="BD20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202">
        <v>1</v>
      </c>
      <c r="BF202">
        <v>2</v>
      </c>
      <c r="BG202">
        <v>1</v>
      </c>
      <c r="BH202">
        <v>1</v>
      </c>
      <c r="BI202">
        <v>3</v>
      </c>
      <c r="BJ202">
        <v>1</v>
      </c>
      <c r="BK202">
        <v>1</v>
      </c>
      <c r="BL202">
        <v>2</v>
      </c>
      <c r="BM202">
        <v>1</v>
      </c>
      <c r="BN202">
        <v>1</v>
      </c>
      <c r="BO202">
        <v>1</v>
      </c>
      <c r="BP202">
        <v>1</v>
      </c>
      <c r="BQ202">
        <v>3</v>
      </c>
      <c r="BR202">
        <v>3</v>
      </c>
      <c r="BS202">
        <v>1</v>
      </c>
      <c r="BT202">
        <v>0</v>
      </c>
      <c r="BU202">
        <v>1</v>
      </c>
      <c r="BV202">
        <v>1</v>
      </c>
      <c r="BW202">
        <v>2</v>
      </c>
      <c r="BX202">
        <v>2</v>
      </c>
      <c r="BY202">
        <f>_2022___Atividade_física__sintomas_de_ansiedade_e_depressão_e_qualidade_de_vida_e[[#This Row],[_18]]</f>
        <v>2</v>
      </c>
      <c r="BZ202">
        <v>2</v>
      </c>
      <c r="CA202">
        <v>1</v>
      </c>
      <c r="CB202" s="1">
        <f>SUM(BE202:BV202,_2022___Atividade_física__sintomas_de_ansiedade_e_depressão_e_qualidade_de_vida_e[[#This Row],[18 considerar essa]:[_20]])</f>
        <v>30</v>
      </c>
      <c r="CC202">
        <v>4</v>
      </c>
      <c r="CD202">
        <v>5</v>
      </c>
      <c r="CE202">
        <v>2</v>
      </c>
      <c r="CF202">
        <v>3</v>
      </c>
      <c r="CG202">
        <v>3</v>
      </c>
      <c r="CH202">
        <v>2</v>
      </c>
      <c r="CI202">
        <v>3</v>
      </c>
      <c r="CJ202">
        <v>2</v>
      </c>
      <c r="CK202">
        <v>3</v>
      </c>
      <c r="CL202">
        <v>3</v>
      </c>
      <c r="CM202">
        <v>3</v>
      </c>
      <c r="CN202">
        <v>3</v>
      </c>
      <c r="CO202">
        <v>1</v>
      </c>
      <c r="CP202">
        <v>1</v>
      </c>
      <c r="CQ202">
        <v>1</v>
      </c>
      <c r="CR202">
        <v>1</v>
      </c>
      <c r="CS202">
        <v>1</v>
      </c>
      <c r="CT202">
        <v>1</v>
      </c>
      <c r="CU202">
        <v>2</v>
      </c>
      <c r="CV202">
        <v>4</v>
      </c>
      <c r="CW202">
        <v>5</v>
      </c>
      <c r="CX202">
        <v>5</v>
      </c>
      <c r="CY202">
        <v>5</v>
      </c>
      <c r="CZ202">
        <v>3</v>
      </c>
      <c r="DA202">
        <v>2</v>
      </c>
      <c r="DB202">
        <v>5</v>
      </c>
      <c r="DC202">
        <v>4</v>
      </c>
      <c r="DD202">
        <v>3</v>
      </c>
      <c r="DE202">
        <v>2</v>
      </c>
      <c r="DF202">
        <v>5</v>
      </c>
      <c r="DG202">
        <v>3</v>
      </c>
      <c r="DH202">
        <v>4</v>
      </c>
      <c r="DI202">
        <v>5</v>
      </c>
      <c r="DJ202">
        <v>4</v>
      </c>
      <c r="DK202">
        <v>1</v>
      </c>
      <c r="DL202">
        <v>4</v>
      </c>
      <c r="DM202">
        <f>IF(CC202=1,5,IF(CC202=2,4.4,IF(CC202=3,3.4,IF(CC202=4,2,IF(CC202=5,1,IF(CC202&gt;5,"Inválido",0))))))</f>
        <v>2</v>
      </c>
      <c r="DN202">
        <f>IF(CD202&gt;5,"Inválido",CD202)</f>
        <v>5</v>
      </c>
      <c r="DO202" s="7">
        <f>IF(CE202&gt;3,"Inválido",CE202)</f>
        <v>2</v>
      </c>
      <c r="DP202" s="7">
        <f>IF(CF202&gt;3,"Inválido",CF202)</f>
        <v>3</v>
      </c>
      <c r="DQ202" s="6">
        <f>IF(CG202&gt;3,"Inválido",CG202)</f>
        <v>3</v>
      </c>
      <c r="DR202" s="6">
        <f>IF(CH202&gt;3,"Inválido",CH202)</f>
        <v>2</v>
      </c>
      <c r="DS202" s="6">
        <f>IF(CI202&gt;3,"Inválido",CI202)</f>
        <v>3</v>
      </c>
      <c r="DT202" s="6">
        <f>IF(CJ202&gt;3,"Inválido",CJ202)</f>
        <v>2</v>
      </c>
      <c r="DU202" s="6">
        <f>IF(CK202&gt;3,"Inválido",CK202)</f>
        <v>3</v>
      </c>
      <c r="DV202" s="6">
        <f>IF(CL202&gt;3,"Inválido",CL202)</f>
        <v>3</v>
      </c>
      <c r="DW202" s="6">
        <f>IF(CM202&gt;3,"Inválido",CM202)</f>
        <v>3</v>
      </c>
      <c r="DX202" s="6">
        <f>IF(CN202&gt;3,"Inválido",CN202)</f>
        <v>3</v>
      </c>
      <c r="DY202" s="8">
        <f>IF(CO202&gt;5, "INVALIDO",CO202)</f>
        <v>1</v>
      </c>
      <c r="DZ202" s="8">
        <f>IF(CP202&gt;5, "INVALIDO",CP202)</f>
        <v>1</v>
      </c>
      <c r="EA202" s="8">
        <f>IF(CQ202&gt;5, "INVALIDO",CQ202)</f>
        <v>1</v>
      </c>
      <c r="EB202" s="8">
        <f>IF(CR202&gt;5, "INVALIDO",CR202)</f>
        <v>1</v>
      </c>
      <c r="EC202" s="7">
        <f>IF(CR202&gt;5, "INVALIDO",CR202)</f>
        <v>1</v>
      </c>
      <c r="ED20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2">
        <f>IF(CC202=1,5,IF(CC202=2,4,IF(CC202=3,3,IF(CC202=4,2,IF(CC202=5,1,IF(CC202&gt;5,"Inválido",0))))))</f>
        <v>2</v>
      </c>
      <c r="EG202">
        <f>IF(CW202=1,6,IF(CW202=2,5.4,IF(CW202=3,4.2,IF(CW202=4,3.1,IF(CW202=5,2.2,IF(CW202=6,1,IF(CW202&gt;6,"Inválido",0)))))))</f>
        <v>2.2000000000000002</v>
      </c>
      <c r="EH202">
        <f>IF(AND(CX202=1,CW202=1),6,IF(AND(CX202=1,CW202&lt;7),5,IF(AND(CX202&gt;1,CW202=1),"Inválido",IF(AND(CX202=2,CW202&lt;7),4,IF(AND(CX202=3,CW202&lt;7),3,IF(AND(CX202=4,CW202&lt;7),2,IF(AND(CX202=5,CW202&lt;7),1,0)))))))</f>
        <v>1</v>
      </c>
      <c r="EI202">
        <f>IF(CV202=1,6,IF(CV202=2,5,IF(CV202=3,3,IF(CV202=4,3,IF(CV202=5,2,IF(CV202=6,1,IF(CV202&gt;6,"iNVÁLIDO",0)))))))</f>
        <v>3</v>
      </c>
      <c r="EJ202" s="7">
        <f>IF(CZ202&gt;6,"Inválido",CZ202)</f>
        <v>3</v>
      </c>
      <c r="EK202" s="7">
        <f>IF(DA202&gt;6,"Inválido",DA202)</f>
        <v>2</v>
      </c>
      <c r="EL202">
        <f>IF(DB202=1,6,IF(DB202=2,5,IF(DB202=3,3,IF(DB202=4,3,IF(DB202=5,2,IF(DB202=6,1,IF(DB202&gt;6,"iNVÁLIDO",0)))))))</f>
        <v>2</v>
      </c>
      <c r="EM202">
        <f>IF(DC202=1,6,IF(DC202=2,5,IF(DC202=3,3,IF(DC202=4,3,IF(DC202=5,2,IF(DC202=6,1,IF(DC202&gt;6,"iNVÁLIDO",0)))))))</f>
        <v>3</v>
      </c>
      <c r="EN202" s="7">
        <f>IF(DD202&gt;6,"Inválido",DD202)</f>
        <v>3</v>
      </c>
      <c r="EO202">
        <f>IF(DE202&gt;6,"Inválido",DE202)</f>
        <v>2</v>
      </c>
      <c r="EP202">
        <f>IF(DF202=1,6,IF(DF202=2,5,IF(DF202=3,3,IF(DF202=4,3,IF(DF202=5,2,IF(DF202=6,1,IF(DF202&gt;6,"iNVÁLIDO",0)))))))</f>
        <v>2</v>
      </c>
      <c r="EQ202" s="7">
        <f>IF(DG202&gt;6,"Inválido",DG202)</f>
        <v>3</v>
      </c>
      <c r="ER202">
        <f>IF(DH202&gt;5,"Inválido",DH202)</f>
        <v>4</v>
      </c>
      <c r="ES202">
        <f>IF(DI202&gt;5,"Inválido",DI202)</f>
        <v>5</v>
      </c>
      <c r="ET202">
        <f>IF(DJ202=1,5,IF(DJ202=2,4,IF(DJ202=3,3,IF(DJ202=4,2,IF(DJ202=5,1,IF(DJ202&gt;5,"Inválido",0))))))</f>
        <v>2</v>
      </c>
      <c r="EU202">
        <f>IF(DK202&gt;5,"Inválido",DK202)</f>
        <v>1</v>
      </c>
      <c r="EV202">
        <f>IF(DL202=1,5,IF(DL202=2,4,IF(DL202=3,3,IF(DL202=4,2,IF(DL202=5,1,IF(DL202&gt;5,"Inválido",0))))))</f>
        <v>2</v>
      </c>
      <c r="EW202" s="7">
        <f>SUM(DO202,DP202,DQ202,DR202,DS202,DT202,DU202,DV202,DW202,DX202)</f>
        <v>27</v>
      </c>
      <c r="EX202" s="7">
        <f>(EW202-10)/20*100</f>
        <v>85</v>
      </c>
      <c r="EY202">
        <f>SUM(DY202,DZ202,EA202,EB202)</f>
        <v>4</v>
      </c>
      <c r="EZ202">
        <f>(_2022___Atividade_física__sintomas_de_ansiedade_e_depressão_e_qualidade_de_vida_e[[#This Row],[Aspecto físico]]-4)/4*100</f>
        <v>0</v>
      </c>
      <c r="FA202">
        <f>SUM(EG202,EH202)</f>
        <v>3.2</v>
      </c>
      <c r="FB202">
        <f>(FA202-2)/10*100</f>
        <v>12.000000000000002</v>
      </c>
      <c r="FC202">
        <f>SUM(DM202,ES202,ET202,EU202,EV202)</f>
        <v>12</v>
      </c>
      <c r="FD202" s="7">
        <f>(FC202-5)/20*100</f>
        <v>35</v>
      </c>
      <c r="FE202">
        <f>SUM(EI202,EM202,EO202,EQ202)</f>
        <v>11</v>
      </c>
      <c r="FF202" s="7">
        <f>(FE202-4)/20*100</f>
        <v>35</v>
      </c>
      <c r="FG202">
        <f>SUM(EF202,ER202)</f>
        <v>6</v>
      </c>
      <c r="FH202">
        <f>(FG202-2)/8*100</f>
        <v>50</v>
      </c>
      <c r="FI202">
        <f>SUM(EC202,ED202,EE202)</f>
        <v>4</v>
      </c>
      <c r="FJ202" s="7">
        <f>(FI202-3)/3*100</f>
        <v>33.333333333333329</v>
      </c>
      <c r="FK202">
        <f>SUM(EJ202,EK202,EL202,EN202,EP202)</f>
        <v>12</v>
      </c>
      <c r="FL202">
        <f>(FK202-5)/25*100</f>
        <v>28.000000000000004</v>
      </c>
      <c r="FM202">
        <f t="shared" si="9"/>
        <v>5</v>
      </c>
      <c r="FN202" s="7">
        <f t="shared" si="10"/>
        <v>33</v>
      </c>
      <c r="FO202" s="7">
        <f t="shared" si="11"/>
        <v>36.583333333333336</v>
      </c>
    </row>
    <row r="203" spans="1:171" ht="15" thickBot="1" x14ac:dyDescent="0.35">
      <c r="A203" t="s">
        <v>480</v>
      </c>
      <c r="B203" t="s">
        <v>481</v>
      </c>
      <c r="C203" t="s">
        <v>68</v>
      </c>
      <c r="D203" s="5">
        <v>37398</v>
      </c>
      <c r="E203" s="5">
        <v>44682</v>
      </c>
      <c r="F203" s="1">
        <f>DATEDIF(D202,E202,"Y")</f>
        <v>19</v>
      </c>
      <c r="G203">
        <v>2</v>
      </c>
      <c r="H203">
        <v>1</v>
      </c>
      <c r="I203" t="s">
        <v>108</v>
      </c>
      <c r="J203">
        <v>5</v>
      </c>
      <c r="K203">
        <v>1</v>
      </c>
      <c r="L203" t="s">
        <v>100</v>
      </c>
      <c r="M203" s="1">
        <v>1</v>
      </c>
      <c r="N203">
        <v>1</v>
      </c>
      <c r="O203">
        <v>1</v>
      </c>
      <c r="P203">
        <v>1</v>
      </c>
      <c r="Q203" s="16">
        <v>2</v>
      </c>
      <c r="R203">
        <v>1</v>
      </c>
      <c r="S203">
        <v>2</v>
      </c>
      <c r="T203">
        <v>2</v>
      </c>
      <c r="U203" t="s">
        <v>86</v>
      </c>
      <c r="V203">
        <v>0</v>
      </c>
      <c r="W203">
        <v>0</v>
      </c>
      <c r="X20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03">
        <v>0</v>
      </c>
      <c r="Z203">
        <v>0</v>
      </c>
      <c r="AA20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03">
        <v>0</v>
      </c>
      <c r="AC203">
        <v>0</v>
      </c>
      <c r="AD20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3">
        <v>9</v>
      </c>
      <c r="AF203">
        <v>8</v>
      </c>
      <c r="AG203" s="1">
        <f>AVERAGE(_2022___Atividade_física__sintomas_de_ansiedade_e_depressão_e_qualidade_de_vida_e[[#This Row],[a.	Quantas horas no total você gasta sentado durante um dia de semana? ]:[b.	Quantas horas no total você gasta sentado durante um dia de fim de semana?]])</f>
        <v>8.5</v>
      </c>
      <c r="AH203" s="1">
        <f>_2022___Atividade_física__sintomas_de_ansiedade_e_depressão_e_qualidade_de_vida_e[[#This Row],[AFV por semana]]+_2022___Atividade_física__sintomas_de_ansiedade_e_depressão_e_qualidade_de_vida_e[[#This Row],[Média AFM na semana]]</f>
        <v>0</v>
      </c>
      <c r="AI203">
        <v>0</v>
      </c>
      <c r="AJ203">
        <v>2</v>
      </c>
      <c r="AK203">
        <v>0</v>
      </c>
      <c r="AL203">
        <v>2</v>
      </c>
      <c r="AM203">
        <v>3</v>
      </c>
      <c r="AN203">
        <v>3</v>
      </c>
      <c r="AO203">
        <v>0</v>
      </c>
      <c r="AP203">
        <v>0</v>
      </c>
      <c r="AQ203">
        <v>0</v>
      </c>
      <c r="AR203">
        <v>3</v>
      </c>
      <c r="AS203">
        <v>0</v>
      </c>
      <c r="AT203">
        <v>0</v>
      </c>
      <c r="AU203">
        <v>0</v>
      </c>
      <c r="AV203">
        <v>0</v>
      </c>
      <c r="AW203">
        <v>2</v>
      </c>
      <c r="AX203">
        <v>3</v>
      </c>
      <c r="AY203">
        <v>3</v>
      </c>
      <c r="AZ203">
        <v>3</v>
      </c>
      <c r="BA203">
        <v>3</v>
      </c>
      <c r="BB203">
        <v>0</v>
      </c>
      <c r="BC203">
        <v>3</v>
      </c>
      <c r="BD20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03">
        <v>1</v>
      </c>
      <c r="BF203">
        <v>1</v>
      </c>
      <c r="BG203">
        <v>0</v>
      </c>
      <c r="BH203">
        <v>2</v>
      </c>
      <c r="BI203">
        <v>0</v>
      </c>
      <c r="BJ203">
        <v>0</v>
      </c>
      <c r="BK203">
        <v>0</v>
      </c>
      <c r="BL203">
        <v>1</v>
      </c>
      <c r="BM203">
        <v>0</v>
      </c>
      <c r="BN203">
        <v>0</v>
      </c>
      <c r="BO203">
        <v>0</v>
      </c>
      <c r="BP203">
        <v>2</v>
      </c>
      <c r="BQ203">
        <v>1</v>
      </c>
      <c r="BR203">
        <v>0</v>
      </c>
      <c r="BS203">
        <v>1</v>
      </c>
      <c r="BT203">
        <v>0</v>
      </c>
      <c r="BU203">
        <v>1</v>
      </c>
      <c r="BV203">
        <v>3</v>
      </c>
      <c r="BW203">
        <v>1</v>
      </c>
      <c r="BX203">
        <v>2</v>
      </c>
      <c r="BY203">
        <f>_2022___Atividade_física__sintomas_de_ansiedade_e_depressão_e_qualidade_de_vida_e[[#This Row],[_18]]</f>
        <v>1</v>
      </c>
      <c r="BZ203">
        <v>0</v>
      </c>
      <c r="CA203">
        <v>1</v>
      </c>
      <c r="CB203" s="1">
        <f>SUM(BE203:BV203,_2022___Atividade_física__sintomas_de_ansiedade_e_depressão_e_qualidade_de_vida_e[[#This Row],[18 considerar essa]:[_20]])</f>
        <v>15</v>
      </c>
      <c r="CC203">
        <v>4</v>
      </c>
      <c r="CD203">
        <v>3</v>
      </c>
      <c r="CE203">
        <v>2</v>
      </c>
      <c r="CF203">
        <v>2</v>
      </c>
      <c r="CG203">
        <v>2</v>
      </c>
      <c r="CH203">
        <v>2</v>
      </c>
      <c r="CI203">
        <v>3</v>
      </c>
      <c r="CJ203">
        <v>3</v>
      </c>
      <c r="CK203">
        <v>2</v>
      </c>
      <c r="CL203">
        <v>3</v>
      </c>
      <c r="CM203">
        <v>2</v>
      </c>
      <c r="CN203">
        <v>3</v>
      </c>
      <c r="CO203">
        <v>2</v>
      </c>
      <c r="CP203">
        <v>2</v>
      </c>
      <c r="CQ203">
        <v>2</v>
      </c>
      <c r="CR203">
        <v>2</v>
      </c>
      <c r="CS203">
        <v>1</v>
      </c>
      <c r="CT203">
        <v>2</v>
      </c>
      <c r="CU203">
        <v>2</v>
      </c>
      <c r="CV203">
        <v>3</v>
      </c>
      <c r="CW203">
        <v>3</v>
      </c>
      <c r="CX203">
        <v>1</v>
      </c>
      <c r="CY203">
        <v>5</v>
      </c>
      <c r="CZ203">
        <v>4</v>
      </c>
      <c r="DA203">
        <v>5</v>
      </c>
      <c r="DB203">
        <v>5</v>
      </c>
      <c r="DC203">
        <v>6</v>
      </c>
      <c r="DD203">
        <v>5</v>
      </c>
      <c r="DE203">
        <v>5</v>
      </c>
      <c r="DF203">
        <v>4</v>
      </c>
      <c r="DG203">
        <v>5</v>
      </c>
      <c r="DH203">
        <v>4</v>
      </c>
      <c r="DI203">
        <v>5</v>
      </c>
      <c r="DJ203">
        <v>5</v>
      </c>
      <c r="DK203">
        <v>2</v>
      </c>
      <c r="DL203">
        <v>5</v>
      </c>
      <c r="DM203">
        <f>IF(CC203=1,5,IF(CC203=2,4.4,IF(CC203=3,3.4,IF(CC203=4,2,IF(CC203=5,1,IF(CC203&gt;5,"Inválido",0))))))</f>
        <v>2</v>
      </c>
      <c r="DN203">
        <f>IF(CD203&gt;5,"Inválido",CD203)</f>
        <v>3</v>
      </c>
      <c r="DO203" s="7">
        <f>IF(CE203&gt;3,"Inválido",CE203)</f>
        <v>2</v>
      </c>
      <c r="DP203" s="7">
        <f>IF(CF203&gt;3,"Inválido",CF203)</f>
        <v>2</v>
      </c>
      <c r="DQ203" s="6">
        <f>IF(CG203&gt;3,"Inválido",CG203)</f>
        <v>2</v>
      </c>
      <c r="DR203" s="6">
        <f>IF(CH203&gt;3,"Inválido",CH203)</f>
        <v>2</v>
      </c>
      <c r="DS203" s="6">
        <f>IF(CI203&gt;3,"Inválido",CI203)</f>
        <v>3</v>
      </c>
      <c r="DT203" s="6">
        <f>IF(CJ203&gt;3,"Inválido",CJ203)</f>
        <v>3</v>
      </c>
      <c r="DU203" s="6">
        <f>IF(CK203&gt;3,"Inválido",CK203)</f>
        <v>2</v>
      </c>
      <c r="DV203" s="6">
        <f>IF(CL203&gt;3,"Inválido",CL203)</f>
        <v>3</v>
      </c>
      <c r="DW203" s="6">
        <f>IF(CM203&gt;3,"Inválido",CM203)</f>
        <v>2</v>
      </c>
      <c r="DX203" s="6">
        <f>IF(CN203&gt;3,"Inválido",CN203)</f>
        <v>3</v>
      </c>
      <c r="DY203" s="8">
        <f>IF(CO203&gt;5, "INVALIDO",CO203)</f>
        <v>2</v>
      </c>
      <c r="DZ203" s="8">
        <f>IF(CP203&gt;5, "INVALIDO",CP203)</f>
        <v>2</v>
      </c>
      <c r="EA203" s="8">
        <f>IF(CQ203&gt;5, "INVALIDO",CQ203)</f>
        <v>2</v>
      </c>
      <c r="EB203" s="8">
        <f>IF(CR203&gt;5, "INVALIDO",CR203)</f>
        <v>2</v>
      </c>
      <c r="EC203" s="7">
        <f>IF(CR203&gt;5, "INVALIDO",CR203)</f>
        <v>2</v>
      </c>
      <c r="ED20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0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3">
        <f>IF(CC203=1,5,IF(CC203=2,4,IF(CC203=3,3,IF(CC203=4,2,IF(CC203=5,1,IF(CC203&gt;5,"Inválido",0))))))</f>
        <v>2</v>
      </c>
      <c r="EG203">
        <f>IF(CW203=1,6,IF(CW203=2,5.4,IF(CW203=3,4.2,IF(CW203=4,3.1,IF(CW203=5,2.2,IF(CW203=6,1,IF(CW203&gt;6,"Inválido",0)))))))</f>
        <v>4.2</v>
      </c>
      <c r="EH203">
        <f>IF(AND(CX203=1,CW203=1),6,IF(AND(CX203=1,CW203&lt;7),5,IF(AND(CX203&gt;1,CW203=1),"Inválido",IF(AND(CX203=2,CW203&lt;7),4,IF(AND(CX203=3,CW203&lt;7),3,IF(AND(CX203=4,CW203&lt;7),2,IF(AND(CX203=5,CW203&lt;7),1,0)))))))</f>
        <v>5</v>
      </c>
      <c r="EI203">
        <f>IF(CV203=1,6,IF(CV203=2,5,IF(CV203=3,3,IF(CV203=4,3,IF(CV203=5,2,IF(CV203=6,1,IF(CV203&gt;6,"iNVÁLIDO",0)))))))</f>
        <v>3</v>
      </c>
      <c r="EJ203" s="7">
        <f>IF(CZ203&gt;6,"Inválido",CZ203)</f>
        <v>4</v>
      </c>
      <c r="EK203" s="7">
        <f>IF(DA203&gt;6,"Inválido",DA203)</f>
        <v>5</v>
      </c>
      <c r="EL203">
        <f>IF(DB203=1,6,IF(DB203=2,5,IF(DB203=3,3,IF(DB203=4,3,IF(DB203=5,2,IF(DB203=6,1,IF(DB203&gt;6,"iNVÁLIDO",0)))))))</f>
        <v>2</v>
      </c>
      <c r="EM203">
        <f>IF(DC203=1,6,IF(DC203=2,5,IF(DC203=3,3,IF(DC203=4,3,IF(DC203=5,2,IF(DC203=6,1,IF(DC203&gt;6,"iNVÁLIDO",0)))))))</f>
        <v>1</v>
      </c>
      <c r="EN203" s="7">
        <f>IF(DD203&gt;6,"Inválido",DD203)</f>
        <v>5</v>
      </c>
      <c r="EO203">
        <f>IF(DE203&gt;6,"Inválido",DE203)</f>
        <v>5</v>
      </c>
      <c r="EP203">
        <f>IF(DF203=1,6,IF(DF203=2,5,IF(DF203=3,3,IF(DF203=4,3,IF(DF203=5,2,IF(DF203=6,1,IF(DF203&gt;6,"iNVÁLIDO",0)))))))</f>
        <v>3</v>
      </c>
      <c r="EQ203" s="7">
        <f>IF(DG203&gt;6,"Inválido",DG203)</f>
        <v>5</v>
      </c>
      <c r="ER203">
        <f>IF(DH203&gt;5,"Inválido",DH203)</f>
        <v>4</v>
      </c>
      <c r="ES203">
        <f>IF(DI203&gt;5,"Inválido",DI203)</f>
        <v>5</v>
      </c>
      <c r="ET203">
        <f>IF(DJ203=1,5,IF(DJ203=2,4,IF(DJ203=3,3,IF(DJ203=4,2,IF(DJ203=5,1,IF(DJ203&gt;5,"Inválido",0))))))</f>
        <v>1</v>
      </c>
      <c r="EU203">
        <f>IF(DK203&gt;5,"Inválido",DK203)</f>
        <v>2</v>
      </c>
      <c r="EV203">
        <f>IF(DL203=1,5,IF(DL203=2,4,IF(DL203=3,3,IF(DL203=4,2,IF(DL203=5,1,IF(DL203&gt;5,"Inválido",0))))))</f>
        <v>1</v>
      </c>
      <c r="EW203" s="7">
        <f>SUM(DO203,DP203,DQ203,DR203,DS203,DT203,DU203,DV203,DW203,DX203)</f>
        <v>24</v>
      </c>
      <c r="EX203" s="7">
        <f>(EW203-10)/20*100</f>
        <v>70</v>
      </c>
      <c r="EY203">
        <f>SUM(DY203,DZ203,EA203,EB203)</f>
        <v>8</v>
      </c>
      <c r="EZ203">
        <f>(_2022___Atividade_física__sintomas_de_ansiedade_e_depressão_e_qualidade_de_vida_e[[#This Row],[Aspecto físico]]-4)/4*100</f>
        <v>100</v>
      </c>
      <c r="FA203">
        <f>SUM(EG203,EH203)</f>
        <v>9.1999999999999993</v>
      </c>
      <c r="FB203">
        <f>(FA203-2)/10*100</f>
        <v>72</v>
      </c>
      <c r="FC203">
        <f>SUM(DM203,ES203,ET203,EU203,EV203)</f>
        <v>11</v>
      </c>
      <c r="FD203" s="7">
        <f>(FC203-5)/20*100</f>
        <v>30</v>
      </c>
      <c r="FE203">
        <f>SUM(EI203,EM203,EO203,EQ203)</f>
        <v>14</v>
      </c>
      <c r="FF203" s="7">
        <f>(FE203-4)/20*100</f>
        <v>50</v>
      </c>
      <c r="FG203">
        <f>SUM(EF203,ER203)</f>
        <v>6</v>
      </c>
      <c r="FH203">
        <f>(FG203-2)/8*100</f>
        <v>50</v>
      </c>
      <c r="FI203">
        <f>SUM(EC203,ED203,EE203)</f>
        <v>6</v>
      </c>
      <c r="FJ203" s="7">
        <f>(FI203-3)/3*100</f>
        <v>100</v>
      </c>
      <c r="FK203">
        <f>SUM(EJ203,EK203,EL203,EN203,EP203)</f>
        <v>19</v>
      </c>
      <c r="FL203">
        <f>(FK203-5)/25*100</f>
        <v>56.000000000000007</v>
      </c>
      <c r="FM203">
        <f t="shared" si="9"/>
        <v>3</v>
      </c>
      <c r="FN203" s="7">
        <f t="shared" si="10"/>
        <v>68</v>
      </c>
      <c r="FO203" s="7">
        <f t="shared" si="11"/>
        <v>64</v>
      </c>
    </row>
    <row r="204" spans="1:171" ht="15" thickBot="1" x14ac:dyDescent="0.35">
      <c r="A204" t="s">
        <v>482</v>
      </c>
      <c r="B204" t="s">
        <v>483</v>
      </c>
      <c r="C204" t="s">
        <v>68</v>
      </c>
      <c r="D204" s="5">
        <v>30989</v>
      </c>
      <c r="E204" s="5">
        <v>44682</v>
      </c>
      <c r="F204" s="1">
        <f>DATEDIF(D203,E203,"Y")</f>
        <v>19</v>
      </c>
      <c r="G204">
        <v>1</v>
      </c>
      <c r="H204">
        <v>1</v>
      </c>
      <c r="I204" t="s">
        <v>269</v>
      </c>
      <c r="J204">
        <v>1</v>
      </c>
      <c r="K204">
        <v>1</v>
      </c>
      <c r="L204" t="s">
        <v>100</v>
      </c>
      <c r="M204" s="1">
        <v>1</v>
      </c>
      <c r="N204">
        <v>2</v>
      </c>
      <c r="O204">
        <v>3</v>
      </c>
      <c r="P204">
        <v>1</v>
      </c>
      <c r="Q204" s="16">
        <v>2</v>
      </c>
      <c r="R204">
        <v>1</v>
      </c>
      <c r="S204">
        <v>2</v>
      </c>
      <c r="T204">
        <v>1</v>
      </c>
      <c r="U204" t="s">
        <v>71</v>
      </c>
      <c r="V204">
        <v>5</v>
      </c>
      <c r="W204">
        <v>20</v>
      </c>
      <c r="X20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04">
        <v>0</v>
      </c>
      <c r="Z204">
        <v>0</v>
      </c>
      <c r="AA20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04">
        <v>0</v>
      </c>
      <c r="AC204">
        <v>0</v>
      </c>
      <c r="AD20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4">
        <v>6</v>
      </c>
      <c r="AF204">
        <v>4</v>
      </c>
      <c r="AG204" s="1">
        <f>AVERAGE(_2022___Atividade_física__sintomas_de_ansiedade_e_depressão_e_qualidade_de_vida_e[[#This Row],[a.	Quantas horas no total você gasta sentado durante um dia de semana? ]:[b.	Quantas horas no total você gasta sentado durante um dia de fim de semana?]])</f>
        <v>5</v>
      </c>
      <c r="AH204" s="1">
        <f>_2022___Atividade_física__sintomas_de_ansiedade_e_depressão_e_qualidade_de_vida_e[[#This Row],[AFV por semana]]+_2022___Atividade_física__sintomas_de_ansiedade_e_depressão_e_qualidade_de_vida_e[[#This Row],[Média AFM na semana]]</f>
        <v>0</v>
      </c>
      <c r="AI204">
        <v>1</v>
      </c>
      <c r="AJ204">
        <v>1</v>
      </c>
      <c r="AK204">
        <v>0</v>
      </c>
      <c r="AL204">
        <v>1</v>
      </c>
      <c r="AM204">
        <v>0</v>
      </c>
      <c r="AN204">
        <v>0</v>
      </c>
      <c r="AO204">
        <v>0</v>
      </c>
      <c r="AP204">
        <v>0</v>
      </c>
      <c r="AQ204">
        <v>0</v>
      </c>
      <c r="AR204">
        <v>0</v>
      </c>
      <c r="AS204">
        <v>0</v>
      </c>
      <c r="AT204">
        <v>0</v>
      </c>
      <c r="AU204">
        <v>0</v>
      </c>
      <c r="AV204">
        <v>0</v>
      </c>
      <c r="AW204">
        <v>0</v>
      </c>
      <c r="AX204">
        <v>0</v>
      </c>
      <c r="AY204">
        <v>0</v>
      </c>
      <c r="AZ204">
        <v>0</v>
      </c>
      <c r="BA204">
        <v>0</v>
      </c>
      <c r="BB204">
        <v>0</v>
      </c>
      <c r="BC204">
        <v>1</v>
      </c>
      <c r="BD20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04">
        <v>0</v>
      </c>
      <c r="BF204">
        <v>0</v>
      </c>
      <c r="BG204">
        <v>0</v>
      </c>
      <c r="BH204">
        <v>1</v>
      </c>
      <c r="BI204">
        <v>0</v>
      </c>
      <c r="BJ204">
        <v>0</v>
      </c>
      <c r="BK204">
        <v>0</v>
      </c>
      <c r="BL204">
        <v>1</v>
      </c>
      <c r="BM204">
        <v>0</v>
      </c>
      <c r="BN204">
        <v>0</v>
      </c>
      <c r="BO204">
        <v>0</v>
      </c>
      <c r="BP204">
        <v>1</v>
      </c>
      <c r="BQ204">
        <v>0</v>
      </c>
      <c r="BR204">
        <v>0</v>
      </c>
      <c r="BS204">
        <v>0</v>
      </c>
      <c r="BT204">
        <v>0</v>
      </c>
      <c r="BU204">
        <v>1</v>
      </c>
      <c r="BV204">
        <v>0</v>
      </c>
      <c r="BW204">
        <v>0</v>
      </c>
      <c r="BX204">
        <v>2</v>
      </c>
      <c r="BY204">
        <f>_2022___Atividade_física__sintomas_de_ansiedade_e_depressão_e_qualidade_de_vida_e[[#This Row],[_18]]</f>
        <v>0</v>
      </c>
      <c r="BZ204">
        <v>0</v>
      </c>
      <c r="CA204">
        <v>0</v>
      </c>
      <c r="CB204" s="1">
        <f>SUM(BE204:BV204,_2022___Atividade_física__sintomas_de_ansiedade_e_depressão_e_qualidade_de_vida_e[[#This Row],[18 considerar essa]:[_20]])</f>
        <v>4</v>
      </c>
      <c r="CC204">
        <v>3</v>
      </c>
      <c r="CD204">
        <v>3</v>
      </c>
      <c r="CE204">
        <v>2</v>
      </c>
      <c r="CF204">
        <v>3</v>
      </c>
      <c r="CG204">
        <v>3</v>
      </c>
      <c r="CH204">
        <v>2</v>
      </c>
      <c r="CI204">
        <v>3</v>
      </c>
      <c r="CJ204">
        <v>2</v>
      </c>
      <c r="CK204">
        <v>1</v>
      </c>
      <c r="CL204">
        <v>1</v>
      </c>
      <c r="CM204">
        <v>2</v>
      </c>
      <c r="CN204">
        <v>3</v>
      </c>
      <c r="CO204">
        <v>2</v>
      </c>
      <c r="CP204">
        <v>2</v>
      </c>
      <c r="CQ204">
        <v>2</v>
      </c>
      <c r="CR204">
        <v>2</v>
      </c>
      <c r="CS204">
        <v>2</v>
      </c>
      <c r="CT204">
        <v>2</v>
      </c>
      <c r="CU204">
        <v>2</v>
      </c>
      <c r="CV204">
        <v>1</v>
      </c>
      <c r="CW204">
        <v>3</v>
      </c>
      <c r="CX204">
        <v>1</v>
      </c>
      <c r="CY204">
        <v>3</v>
      </c>
      <c r="CZ204">
        <v>5</v>
      </c>
      <c r="DA204">
        <v>5</v>
      </c>
      <c r="DB204">
        <v>2</v>
      </c>
      <c r="DC204">
        <v>3</v>
      </c>
      <c r="DD204">
        <v>5</v>
      </c>
      <c r="DE204">
        <v>5</v>
      </c>
      <c r="DF204">
        <v>3</v>
      </c>
      <c r="DG204">
        <v>5</v>
      </c>
      <c r="DH204">
        <v>3</v>
      </c>
      <c r="DI204">
        <v>5</v>
      </c>
      <c r="DJ204">
        <v>2</v>
      </c>
      <c r="DK204">
        <v>3</v>
      </c>
      <c r="DL204">
        <v>3</v>
      </c>
      <c r="DM204">
        <f>IF(CC204=1,5,IF(CC204=2,4.4,IF(CC204=3,3.4,IF(CC204=4,2,IF(CC204=5,1,IF(CC204&gt;5,"Inválido",0))))))</f>
        <v>3.4</v>
      </c>
      <c r="DN204">
        <f>IF(CD204&gt;5,"Inválido",CD204)</f>
        <v>3</v>
      </c>
      <c r="DO204" s="7">
        <f>IF(CE204&gt;3,"Inválido",CE204)</f>
        <v>2</v>
      </c>
      <c r="DP204" s="7">
        <f>IF(CF204&gt;3,"Inválido",CF204)</f>
        <v>3</v>
      </c>
      <c r="DQ204" s="6">
        <f>IF(CG204&gt;3,"Inválido",CG204)</f>
        <v>3</v>
      </c>
      <c r="DR204" s="6">
        <f>IF(CH204&gt;3,"Inválido",CH204)</f>
        <v>2</v>
      </c>
      <c r="DS204" s="6">
        <f>IF(CI204&gt;3,"Inválido",CI204)</f>
        <v>3</v>
      </c>
      <c r="DT204" s="6">
        <f>IF(CJ204&gt;3,"Inválido",CJ204)</f>
        <v>2</v>
      </c>
      <c r="DU204" s="6">
        <f>IF(CK204&gt;3,"Inválido",CK204)</f>
        <v>1</v>
      </c>
      <c r="DV204" s="6">
        <f>IF(CL204&gt;3,"Inválido",CL204)</f>
        <v>1</v>
      </c>
      <c r="DW204" s="6">
        <f>IF(CM204&gt;3,"Inválido",CM204)</f>
        <v>2</v>
      </c>
      <c r="DX204" s="6">
        <f>IF(CN204&gt;3,"Inválido",CN204)</f>
        <v>3</v>
      </c>
      <c r="DY204" s="8">
        <f>IF(CO204&gt;5, "INVALIDO",CO204)</f>
        <v>2</v>
      </c>
      <c r="DZ204" s="8">
        <f>IF(CP204&gt;5, "INVALIDO",CP204)</f>
        <v>2</v>
      </c>
      <c r="EA204" s="8">
        <f>IF(CQ204&gt;5, "INVALIDO",CQ204)</f>
        <v>2</v>
      </c>
      <c r="EB204" s="8">
        <f>IF(CR204&gt;5, "INVALIDO",CR204)</f>
        <v>2</v>
      </c>
      <c r="EC204" s="7">
        <f>IF(CR204&gt;5, "INVALIDO",CR204)</f>
        <v>2</v>
      </c>
      <c r="ED20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0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4">
        <f>IF(CC204=1,5,IF(CC204=2,4,IF(CC204=3,3,IF(CC204=4,2,IF(CC204=5,1,IF(CC204&gt;5,"Inválido",0))))))</f>
        <v>3</v>
      </c>
      <c r="EG204">
        <f>IF(CW204=1,6,IF(CW204=2,5.4,IF(CW204=3,4.2,IF(CW204=4,3.1,IF(CW204=5,2.2,IF(CW204=6,1,IF(CW204&gt;6,"Inválido",0)))))))</f>
        <v>4.2</v>
      </c>
      <c r="EH204">
        <f>IF(AND(CX204=1,CW204=1),6,IF(AND(CX204=1,CW204&lt;7),5,IF(AND(CX204&gt;1,CW204=1),"Inválido",IF(AND(CX204=2,CW204&lt;7),4,IF(AND(CX204=3,CW204&lt;7),3,IF(AND(CX204=4,CW204&lt;7),2,IF(AND(CX204=5,CW204&lt;7),1,0)))))))</f>
        <v>5</v>
      </c>
      <c r="EI204">
        <f>IF(CV204=1,6,IF(CV204=2,5,IF(CV204=3,3,IF(CV204=4,3,IF(CV204=5,2,IF(CV204=6,1,IF(CV204&gt;6,"iNVÁLIDO",0)))))))</f>
        <v>6</v>
      </c>
      <c r="EJ204" s="7">
        <f>IF(CZ204&gt;6,"Inválido",CZ204)</f>
        <v>5</v>
      </c>
      <c r="EK204" s="7">
        <f>IF(DA204&gt;6,"Inválido",DA204)</f>
        <v>5</v>
      </c>
      <c r="EL204">
        <f>IF(DB204=1,6,IF(DB204=2,5,IF(DB204=3,3,IF(DB204=4,3,IF(DB204=5,2,IF(DB204=6,1,IF(DB204&gt;6,"iNVÁLIDO",0)))))))</f>
        <v>5</v>
      </c>
      <c r="EM204">
        <f>IF(DC204=1,6,IF(DC204=2,5,IF(DC204=3,3,IF(DC204=4,3,IF(DC204=5,2,IF(DC204=6,1,IF(DC204&gt;6,"iNVÁLIDO",0)))))))</f>
        <v>3</v>
      </c>
      <c r="EN204" s="7">
        <f>IF(DD204&gt;6,"Inválido",DD204)</f>
        <v>5</v>
      </c>
      <c r="EO204">
        <f>IF(DE204&gt;6,"Inválido",DE204)</f>
        <v>5</v>
      </c>
      <c r="EP204">
        <f>IF(DF204=1,6,IF(DF204=2,5,IF(DF204=3,3,IF(DF204=4,3,IF(DF204=5,2,IF(DF204=6,1,IF(DF204&gt;6,"iNVÁLIDO",0)))))))</f>
        <v>3</v>
      </c>
      <c r="EQ204" s="7">
        <f>IF(DG204&gt;6,"Inválido",DG204)</f>
        <v>5</v>
      </c>
      <c r="ER204">
        <f>IF(DH204&gt;5,"Inválido",DH204)</f>
        <v>3</v>
      </c>
      <c r="ES204">
        <f>IF(DI204&gt;5,"Inválido",DI204)</f>
        <v>5</v>
      </c>
      <c r="ET204">
        <f>IF(DJ204=1,5,IF(DJ204=2,4,IF(DJ204=3,3,IF(DJ204=4,2,IF(DJ204=5,1,IF(DJ204&gt;5,"Inválido",0))))))</f>
        <v>4</v>
      </c>
      <c r="EU204">
        <f>IF(DK204&gt;5,"Inválido",DK204)</f>
        <v>3</v>
      </c>
      <c r="EV204">
        <f>IF(DL204=1,5,IF(DL204=2,4,IF(DL204=3,3,IF(DL204=4,2,IF(DL204=5,1,IF(DL204&gt;5,"Inválido",0))))))</f>
        <v>3</v>
      </c>
      <c r="EW204" s="7">
        <f>SUM(DO204,DP204,DQ204,DR204,DS204,DT204,DU204,DV204,DW204,DX204)</f>
        <v>22</v>
      </c>
      <c r="EX204" s="7">
        <f>(EW204-10)/20*100</f>
        <v>60</v>
      </c>
      <c r="EY204">
        <f>SUM(DY204,DZ204,EA204,EB204)</f>
        <v>8</v>
      </c>
      <c r="EZ204">
        <f>(_2022___Atividade_física__sintomas_de_ansiedade_e_depressão_e_qualidade_de_vida_e[[#This Row],[Aspecto físico]]-4)/4*100</f>
        <v>100</v>
      </c>
      <c r="FA204">
        <f>SUM(EG204,EH204)</f>
        <v>9.1999999999999993</v>
      </c>
      <c r="FB204">
        <f>(FA204-2)/10*100</f>
        <v>72</v>
      </c>
      <c r="FC204">
        <f>SUM(DM204,ES204,ET204,EU204,EV204)</f>
        <v>18.399999999999999</v>
      </c>
      <c r="FD204" s="7">
        <f>(FC204-5)/20*100</f>
        <v>67</v>
      </c>
      <c r="FE204">
        <f>SUM(EI204,EM204,EO204,EQ204)</f>
        <v>19</v>
      </c>
      <c r="FF204" s="7">
        <f>(FE204-4)/20*100</f>
        <v>75</v>
      </c>
      <c r="FG204">
        <f>SUM(EF204,ER204)</f>
        <v>6</v>
      </c>
      <c r="FH204">
        <f>(FG204-2)/8*100</f>
        <v>50</v>
      </c>
      <c r="FI204">
        <f>SUM(EC204,ED204,EE204)</f>
        <v>6</v>
      </c>
      <c r="FJ204" s="7">
        <f>(FI204-3)/3*100</f>
        <v>100</v>
      </c>
      <c r="FK204">
        <f>SUM(EJ204,EK204,EL204,EN204,EP204)</f>
        <v>23</v>
      </c>
      <c r="FL204">
        <f>(FK204-5)/25*100</f>
        <v>72</v>
      </c>
      <c r="FM204">
        <f t="shared" si="9"/>
        <v>3</v>
      </c>
      <c r="FN204" s="7">
        <f t="shared" si="10"/>
        <v>74.75</v>
      </c>
      <c r="FO204" s="7">
        <f t="shared" si="11"/>
        <v>74.25</v>
      </c>
    </row>
    <row r="205" spans="1:171" ht="15" thickBot="1" x14ac:dyDescent="0.35">
      <c r="A205" t="s">
        <v>484</v>
      </c>
      <c r="B205" t="s">
        <v>485</v>
      </c>
      <c r="C205" t="s">
        <v>68</v>
      </c>
      <c r="D205" s="5">
        <v>32461</v>
      </c>
      <c r="E205" s="5">
        <v>44682</v>
      </c>
      <c r="F205" s="1">
        <f>DATEDIF(D204,E204,"Y")</f>
        <v>37</v>
      </c>
      <c r="G205">
        <v>2</v>
      </c>
      <c r="H205">
        <v>1</v>
      </c>
      <c r="I205" t="s">
        <v>204</v>
      </c>
      <c r="J205">
        <v>1</v>
      </c>
      <c r="K205">
        <v>2</v>
      </c>
      <c r="L205" t="s">
        <v>486</v>
      </c>
      <c r="M205" s="1">
        <v>2</v>
      </c>
      <c r="N205">
        <v>1</v>
      </c>
      <c r="O205">
        <v>1</v>
      </c>
      <c r="P205">
        <v>1</v>
      </c>
      <c r="Q205" s="16">
        <v>2</v>
      </c>
      <c r="R205">
        <v>2</v>
      </c>
      <c r="S205">
        <v>1</v>
      </c>
      <c r="T205">
        <v>2</v>
      </c>
      <c r="U205" t="s">
        <v>86</v>
      </c>
      <c r="V205">
        <v>6</v>
      </c>
      <c r="W205">
        <v>15</v>
      </c>
      <c r="X20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90</v>
      </c>
      <c r="Y205">
        <v>0</v>
      </c>
      <c r="Z205">
        <v>0</v>
      </c>
      <c r="AA20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05">
        <v>1</v>
      </c>
      <c r="AC205">
        <v>15</v>
      </c>
      <c r="AD20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205">
        <v>9</v>
      </c>
      <c r="AF205">
        <v>12</v>
      </c>
      <c r="AG205" s="1">
        <f>AVERAGE(_2022___Atividade_física__sintomas_de_ansiedade_e_depressão_e_qualidade_de_vida_e[[#This Row],[a.	Quantas horas no total você gasta sentado durante um dia de semana? ]:[b.	Quantas horas no total você gasta sentado durante um dia de fim de semana?]])</f>
        <v>10.5</v>
      </c>
      <c r="AH205" s="1">
        <f>_2022___Atividade_física__sintomas_de_ansiedade_e_depressão_e_qualidade_de_vida_e[[#This Row],[AFV por semana]]+_2022___Atividade_física__sintomas_de_ansiedade_e_depressão_e_qualidade_de_vida_e[[#This Row],[Média AFM na semana]]</f>
        <v>15</v>
      </c>
      <c r="AI205">
        <v>1</v>
      </c>
      <c r="AJ205">
        <v>1</v>
      </c>
      <c r="AK205">
        <v>0</v>
      </c>
      <c r="AL205">
        <v>2</v>
      </c>
      <c r="AM205">
        <v>0</v>
      </c>
      <c r="AN205">
        <v>0</v>
      </c>
      <c r="AO205">
        <v>1</v>
      </c>
      <c r="AP205">
        <v>0</v>
      </c>
      <c r="AQ205">
        <v>0</v>
      </c>
      <c r="AR205">
        <v>1</v>
      </c>
      <c r="AS205">
        <v>0</v>
      </c>
      <c r="AT205">
        <v>0</v>
      </c>
      <c r="AU205">
        <v>0</v>
      </c>
      <c r="AV205">
        <v>0</v>
      </c>
      <c r="AW205">
        <v>0</v>
      </c>
      <c r="AX205">
        <v>0</v>
      </c>
      <c r="AY205">
        <v>0</v>
      </c>
      <c r="AZ205">
        <v>1</v>
      </c>
      <c r="BA205">
        <v>0</v>
      </c>
      <c r="BB205">
        <v>0</v>
      </c>
      <c r="BC205">
        <v>0</v>
      </c>
      <c r="BD20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205">
        <v>0</v>
      </c>
      <c r="BF205">
        <v>0</v>
      </c>
      <c r="BG205">
        <v>0</v>
      </c>
      <c r="BH205">
        <v>1</v>
      </c>
      <c r="BI205">
        <v>0</v>
      </c>
      <c r="BJ205">
        <v>0</v>
      </c>
      <c r="BK205">
        <v>0</v>
      </c>
      <c r="BL205">
        <v>1</v>
      </c>
      <c r="BM205">
        <v>0</v>
      </c>
      <c r="BN205">
        <v>0</v>
      </c>
      <c r="BO205">
        <v>0</v>
      </c>
      <c r="BP205">
        <v>2</v>
      </c>
      <c r="BQ205">
        <v>1</v>
      </c>
      <c r="BR205">
        <v>0</v>
      </c>
      <c r="BS205">
        <v>1</v>
      </c>
      <c r="BT205">
        <v>0</v>
      </c>
      <c r="BU205">
        <v>0</v>
      </c>
      <c r="BV205">
        <v>0</v>
      </c>
      <c r="BW205">
        <v>0</v>
      </c>
      <c r="BX205">
        <v>2</v>
      </c>
      <c r="BY205">
        <f>_2022___Atividade_física__sintomas_de_ansiedade_e_depressão_e_qualidade_de_vida_e[[#This Row],[_18]]</f>
        <v>0</v>
      </c>
      <c r="BZ205">
        <v>0</v>
      </c>
      <c r="CA205">
        <v>1</v>
      </c>
      <c r="CB205" s="1">
        <f>SUM(BE205:BV205,_2022___Atividade_física__sintomas_de_ansiedade_e_depressão_e_qualidade_de_vida_e[[#This Row],[18 considerar essa]:[_20]])</f>
        <v>7</v>
      </c>
      <c r="CC205">
        <v>3</v>
      </c>
      <c r="CD205">
        <v>3</v>
      </c>
      <c r="CE205">
        <v>2</v>
      </c>
      <c r="CF205">
        <v>3</v>
      </c>
      <c r="CG205">
        <v>3</v>
      </c>
      <c r="CH205">
        <v>2</v>
      </c>
      <c r="CI205">
        <v>3</v>
      </c>
      <c r="CJ205">
        <v>2</v>
      </c>
      <c r="CK205">
        <v>3</v>
      </c>
      <c r="CL205">
        <v>3</v>
      </c>
      <c r="CM205">
        <v>3</v>
      </c>
      <c r="CN205">
        <v>3</v>
      </c>
      <c r="CO205">
        <v>2</v>
      </c>
      <c r="CP205">
        <v>1</v>
      </c>
      <c r="CQ205">
        <v>1</v>
      </c>
      <c r="CR205">
        <v>2</v>
      </c>
      <c r="CS205">
        <v>1</v>
      </c>
      <c r="CT205">
        <v>1</v>
      </c>
      <c r="CU205">
        <v>2</v>
      </c>
      <c r="CV205">
        <v>2</v>
      </c>
      <c r="CW205">
        <v>3</v>
      </c>
      <c r="CX205">
        <v>2</v>
      </c>
      <c r="CY205">
        <v>3</v>
      </c>
      <c r="CZ205">
        <v>5</v>
      </c>
      <c r="DA205">
        <v>5</v>
      </c>
      <c r="DB205">
        <v>4</v>
      </c>
      <c r="DC205">
        <v>4</v>
      </c>
      <c r="DD205">
        <v>4</v>
      </c>
      <c r="DE205">
        <v>4</v>
      </c>
      <c r="DF205">
        <v>3</v>
      </c>
      <c r="DG205">
        <v>3</v>
      </c>
      <c r="DH205">
        <v>4</v>
      </c>
      <c r="DI205">
        <v>5</v>
      </c>
      <c r="DJ205">
        <v>1</v>
      </c>
      <c r="DK205">
        <v>4</v>
      </c>
      <c r="DL205">
        <v>1</v>
      </c>
      <c r="DM205">
        <f>IF(CC205=1,5,IF(CC205=2,4.4,IF(CC205=3,3.4,IF(CC205=4,2,IF(CC205=5,1,IF(CC205&gt;5,"Inválido",0))))))</f>
        <v>3.4</v>
      </c>
      <c r="DN205">
        <f>IF(CD205&gt;5,"Inválido",CD205)</f>
        <v>3</v>
      </c>
      <c r="DO205" s="7">
        <f>IF(CE205&gt;3,"Inválido",CE205)</f>
        <v>2</v>
      </c>
      <c r="DP205" s="7">
        <f>IF(CF205&gt;3,"Inválido",CF205)</f>
        <v>3</v>
      </c>
      <c r="DQ205" s="6">
        <f>IF(CG205&gt;3,"Inválido",CG205)</f>
        <v>3</v>
      </c>
      <c r="DR205" s="6">
        <f>IF(CH205&gt;3,"Inválido",CH205)</f>
        <v>2</v>
      </c>
      <c r="DS205" s="6">
        <f>IF(CI205&gt;3,"Inválido",CI205)</f>
        <v>3</v>
      </c>
      <c r="DT205" s="6">
        <f>IF(CJ205&gt;3,"Inválido",CJ205)</f>
        <v>2</v>
      </c>
      <c r="DU205" s="6">
        <f>IF(CK205&gt;3,"Inválido",CK205)</f>
        <v>3</v>
      </c>
      <c r="DV205" s="6">
        <f>IF(CL205&gt;3,"Inválido",CL205)</f>
        <v>3</v>
      </c>
      <c r="DW205" s="6">
        <f>IF(CM205&gt;3,"Inválido",CM205)</f>
        <v>3</v>
      </c>
      <c r="DX205" s="6">
        <f>IF(CN205&gt;3,"Inválido",CN205)</f>
        <v>3</v>
      </c>
      <c r="DY205" s="8">
        <f>IF(CO205&gt;5, "INVALIDO",CO205)</f>
        <v>2</v>
      </c>
      <c r="DZ205" s="8">
        <f>IF(CP205&gt;5, "INVALIDO",CP205)</f>
        <v>1</v>
      </c>
      <c r="EA205" s="8">
        <f>IF(CQ205&gt;5, "INVALIDO",CQ205)</f>
        <v>1</v>
      </c>
      <c r="EB205" s="8">
        <f>IF(CR205&gt;5, "INVALIDO",CR205)</f>
        <v>2</v>
      </c>
      <c r="EC205" s="7">
        <f>IF(CR205&gt;5, "INVALIDO",CR205)</f>
        <v>2</v>
      </c>
      <c r="ED20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5">
        <f>IF(CC205=1,5,IF(CC205=2,4,IF(CC205=3,3,IF(CC205=4,2,IF(CC205=5,1,IF(CC205&gt;5,"Inválido",0))))))</f>
        <v>3</v>
      </c>
      <c r="EG205">
        <f>IF(CW205=1,6,IF(CW205=2,5.4,IF(CW205=3,4.2,IF(CW205=4,3.1,IF(CW205=5,2.2,IF(CW205=6,1,IF(CW205&gt;6,"Inválido",0)))))))</f>
        <v>4.2</v>
      </c>
      <c r="EH205">
        <f>IF(AND(CX205=1,CW205=1),6,IF(AND(CX205=1,CW205&lt;7),5,IF(AND(CX205&gt;1,CW205=1),"Inválido",IF(AND(CX205=2,CW205&lt;7),4,IF(AND(CX205=3,CW205&lt;7),3,IF(AND(CX205=4,CW205&lt;7),2,IF(AND(CX205=5,CW205&lt;7),1,0)))))))</f>
        <v>4</v>
      </c>
      <c r="EI205">
        <f>IF(CV205=1,6,IF(CV205=2,5,IF(CV205=3,3,IF(CV205=4,3,IF(CV205=5,2,IF(CV205=6,1,IF(CV205&gt;6,"iNVÁLIDO",0)))))))</f>
        <v>5</v>
      </c>
      <c r="EJ205" s="7">
        <f>IF(CZ205&gt;6,"Inválido",CZ205)</f>
        <v>5</v>
      </c>
      <c r="EK205" s="7">
        <f>IF(DA205&gt;6,"Inválido",DA205)</f>
        <v>5</v>
      </c>
      <c r="EL205">
        <f>IF(DB205=1,6,IF(DB205=2,5,IF(DB205=3,3,IF(DB205=4,3,IF(DB205=5,2,IF(DB205=6,1,IF(DB205&gt;6,"iNVÁLIDO",0)))))))</f>
        <v>3</v>
      </c>
      <c r="EM205">
        <f>IF(DC205=1,6,IF(DC205=2,5,IF(DC205=3,3,IF(DC205=4,3,IF(DC205=5,2,IF(DC205=6,1,IF(DC205&gt;6,"iNVÁLIDO",0)))))))</f>
        <v>3</v>
      </c>
      <c r="EN205" s="7">
        <f>IF(DD205&gt;6,"Inválido",DD205)</f>
        <v>4</v>
      </c>
      <c r="EO205">
        <f>IF(DE205&gt;6,"Inválido",DE205)</f>
        <v>4</v>
      </c>
      <c r="EP205">
        <f>IF(DF205=1,6,IF(DF205=2,5,IF(DF205=3,3,IF(DF205=4,3,IF(DF205=5,2,IF(DF205=6,1,IF(DF205&gt;6,"iNVÁLIDO",0)))))))</f>
        <v>3</v>
      </c>
      <c r="EQ205" s="7">
        <f>IF(DG205&gt;6,"Inválido",DG205)</f>
        <v>3</v>
      </c>
      <c r="ER205">
        <f>IF(DH205&gt;5,"Inválido",DH205)</f>
        <v>4</v>
      </c>
      <c r="ES205">
        <f>IF(DI205&gt;5,"Inválido",DI205)</f>
        <v>5</v>
      </c>
      <c r="ET205">
        <f>IF(DJ205=1,5,IF(DJ205=2,4,IF(DJ205=3,3,IF(DJ205=4,2,IF(DJ205=5,1,IF(DJ205&gt;5,"Inválido",0))))))</f>
        <v>5</v>
      </c>
      <c r="EU205">
        <f>IF(DK205&gt;5,"Inválido",DK205)</f>
        <v>4</v>
      </c>
      <c r="EV205">
        <f>IF(DL205=1,5,IF(DL205=2,4,IF(DL205=3,3,IF(DL205=4,2,IF(DL205=5,1,IF(DL205&gt;5,"Inválido",0))))))</f>
        <v>5</v>
      </c>
      <c r="EW205" s="7">
        <f>SUM(DO205,DP205,DQ205,DR205,DS205,DT205,DU205,DV205,DW205,DX205)</f>
        <v>27</v>
      </c>
      <c r="EX205" s="7">
        <f>(EW205-10)/20*100</f>
        <v>85</v>
      </c>
      <c r="EY205">
        <f>SUM(DY205,DZ205,EA205,EB205)</f>
        <v>6</v>
      </c>
      <c r="EZ205">
        <f>(_2022___Atividade_física__sintomas_de_ansiedade_e_depressão_e_qualidade_de_vida_e[[#This Row],[Aspecto físico]]-4)/4*100</f>
        <v>50</v>
      </c>
      <c r="FA205">
        <f>SUM(EG205,EH205)</f>
        <v>8.1999999999999993</v>
      </c>
      <c r="FB205">
        <f>(FA205-2)/10*100</f>
        <v>61.999999999999986</v>
      </c>
      <c r="FC205">
        <f>SUM(DM205,ES205,ET205,EU205,EV205)</f>
        <v>22.4</v>
      </c>
      <c r="FD205" s="7">
        <f>(FC205-5)/20*100</f>
        <v>86.999999999999986</v>
      </c>
      <c r="FE205">
        <f>SUM(EI205,EM205,EO205,EQ205)</f>
        <v>15</v>
      </c>
      <c r="FF205" s="7">
        <f>(FE205-4)/20*100</f>
        <v>55.000000000000007</v>
      </c>
      <c r="FG205">
        <f>SUM(EF205,ER205)</f>
        <v>7</v>
      </c>
      <c r="FH205">
        <f>(FG205-2)/8*100</f>
        <v>62.5</v>
      </c>
      <c r="FI205">
        <f>SUM(EC205,ED205,EE205)</f>
        <v>5</v>
      </c>
      <c r="FJ205" s="7">
        <f>(FI205-3)/3*100</f>
        <v>66.666666666666657</v>
      </c>
      <c r="FK205">
        <f>SUM(EJ205,EK205,EL205,EN205,EP205)</f>
        <v>20</v>
      </c>
      <c r="FL205">
        <f>(FK205-5)/25*100</f>
        <v>60</v>
      </c>
      <c r="FM205">
        <f t="shared" si="9"/>
        <v>3</v>
      </c>
      <c r="FN205" s="7">
        <f t="shared" si="10"/>
        <v>71</v>
      </c>
      <c r="FO205" s="7">
        <f t="shared" si="11"/>
        <v>61.041666666666664</v>
      </c>
    </row>
    <row r="206" spans="1:171" ht="15" thickBot="1" x14ac:dyDescent="0.35">
      <c r="A206" t="s">
        <v>487</v>
      </c>
      <c r="B206" t="s">
        <v>488</v>
      </c>
      <c r="C206" t="s">
        <v>68</v>
      </c>
      <c r="D206" s="5">
        <v>34596</v>
      </c>
      <c r="E206" s="5">
        <v>44682</v>
      </c>
      <c r="F206" s="1">
        <f>DATEDIF(D205,E205,"Y")</f>
        <v>33</v>
      </c>
      <c r="G206">
        <v>2</v>
      </c>
      <c r="H206">
        <v>1</v>
      </c>
      <c r="I206" t="s">
        <v>219</v>
      </c>
      <c r="J206">
        <v>6</v>
      </c>
      <c r="K206">
        <v>1</v>
      </c>
      <c r="L206" t="s">
        <v>100</v>
      </c>
      <c r="M206" s="1">
        <v>1</v>
      </c>
      <c r="N206">
        <v>1</v>
      </c>
      <c r="O206">
        <v>3</v>
      </c>
      <c r="P206">
        <v>1</v>
      </c>
      <c r="Q206" s="16">
        <v>2</v>
      </c>
      <c r="R206">
        <v>2</v>
      </c>
      <c r="S206">
        <v>1</v>
      </c>
      <c r="T206">
        <v>2</v>
      </c>
      <c r="U206" t="s">
        <v>86</v>
      </c>
      <c r="V206">
        <v>5</v>
      </c>
      <c r="W206">
        <v>39</v>
      </c>
      <c r="X20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206">
        <v>5</v>
      </c>
      <c r="Z206">
        <v>60</v>
      </c>
      <c r="AA20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206">
        <v>0</v>
      </c>
      <c r="AC206">
        <v>0</v>
      </c>
      <c r="AD20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6">
        <v>5</v>
      </c>
      <c r="AF206">
        <v>3</v>
      </c>
      <c r="AG206" s="1">
        <f>AVERAGE(_2022___Atividade_física__sintomas_de_ansiedade_e_depressão_e_qualidade_de_vida_e[[#This Row],[a.	Quantas horas no total você gasta sentado durante um dia de semana? ]:[b.	Quantas horas no total você gasta sentado durante um dia de fim de semana?]])</f>
        <v>4</v>
      </c>
      <c r="AH206" s="1">
        <f>_2022___Atividade_física__sintomas_de_ansiedade_e_depressão_e_qualidade_de_vida_e[[#This Row],[AFV por semana]]+_2022___Atividade_física__sintomas_de_ansiedade_e_depressão_e_qualidade_de_vida_e[[#This Row],[Média AFM na semana]]</f>
        <v>300</v>
      </c>
      <c r="AI206">
        <v>1</v>
      </c>
      <c r="AJ206">
        <v>2</v>
      </c>
      <c r="AK206">
        <v>1</v>
      </c>
      <c r="AL206">
        <v>2</v>
      </c>
      <c r="AM206">
        <v>2</v>
      </c>
      <c r="AN206">
        <v>2</v>
      </c>
      <c r="AO206">
        <v>2</v>
      </c>
      <c r="AP206">
        <v>1</v>
      </c>
      <c r="AQ206">
        <v>2</v>
      </c>
      <c r="AR206">
        <v>2</v>
      </c>
      <c r="AS206">
        <v>2</v>
      </c>
      <c r="AT206">
        <v>1</v>
      </c>
      <c r="AU206">
        <v>1</v>
      </c>
      <c r="AV206">
        <v>2</v>
      </c>
      <c r="AW206">
        <v>1</v>
      </c>
      <c r="AX206">
        <v>2</v>
      </c>
      <c r="AY206">
        <v>1</v>
      </c>
      <c r="AZ206">
        <v>2</v>
      </c>
      <c r="BA206">
        <v>2</v>
      </c>
      <c r="BB206">
        <v>1</v>
      </c>
      <c r="BC206">
        <v>1</v>
      </c>
      <c r="BD20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206">
        <v>1</v>
      </c>
      <c r="BF206">
        <v>0</v>
      </c>
      <c r="BG206">
        <v>0</v>
      </c>
      <c r="BH206">
        <v>1</v>
      </c>
      <c r="BI206">
        <v>1</v>
      </c>
      <c r="BJ206">
        <v>0</v>
      </c>
      <c r="BK206">
        <v>0</v>
      </c>
      <c r="BL206">
        <v>0</v>
      </c>
      <c r="BM206">
        <v>0</v>
      </c>
      <c r="BN206">
        <v>0</v>
      </c>
      <c r="BO206">
        <v>1</v>
      </c>
      <c r="BP206">
        <v>0</v>
      </c>
      <c r="BQ206">
        <v>0</v>
      </c>
      <c r="BR206">
        <v>0</v>
      </c>
      <c r="BS206">
        <v>1</v>
      </c>
      <c r="BT206">
        <v>1</v>
      </c>
      <c r="BU206">
        <v>0</v>
      </c>
      <c r="BV206">
        <v>0</v>
      </c>
      <c r="BW206">
        <v>0</v>
      </c>
      <c r="BX206">
        <v>2</v>
      </c>
      <c r="BY206">
        <f>_2022___Atividade_física__sintomas_de_ansiedade_e_depressão_e_qualidade_de_vida_e[[#This Row],[_18]]</f>
        <v>0</v>
      </c>
      <c r="BZ206">
        <v>1</v>
      </c>
      <c r="CA206">
        <v>1</v>
      </c>
      <c r="CB206" s="1">
        <f>SUM(BE206:BV206,_2022___Atividade_física__sintomas_de_ansiedade_e_depressão_e_qualidade_de_vida_e[[#This Row],[18 considerar essa]:[_20]])</f>
        <v>8</v>
      </c>
      <c r="CC206">
        <v>3</v>
      </c>
      <c r="CD206">
        <v>4</v>
      </c>
      <c r="CE206">
        <v>3</v>
      </c>
      <c r="CF206">
        <v>3</v>
      </c>
      <c r="CG206">
        <v>3</v>
      </c>
      <c r="CH206">
        <v>3</v>
      </c>
      <c r="CI206">
        <v>3</v>
      </c>
      <c r="CJ206">
        <v>3</v>
      </c>
      <c r="CK206">
        <v>3</v>
      </c>
      <c r="CL206">
        <v>3</v>
      </c>
      <c r="CM206">
        <v>3</v>
      </c>
      <c r="CN206">
        <v>3</v>
      </c>
      <c r="CO206">
        <v>2</v>
      </c>
      <c r="CP206">
        <v>1</v>
      </c>
      <c r="CQ206">
        <v>1</v>
      </c>
      <c r="CR206">
        <v>1</v>
      </c>
      <c r="CS206">
        <v>2</v>
      </c>
      <c r="CT206">
        <v>1</v>
      </c>
      <c r="CU206">
        <v>2</v>
      </c>
      <c r="CV206">
        <v>2</v>
      </c>
      <c r="CW206">
        <v>2</v>
      </c>
      <c r="CX206">
        <v>2</v>
      </c>
      <c r="CY206">
        <v>3</v>
      </c>
      <c r="CZ206">
        <v>4</v>
      </c>
      <c r="DA206">
        <v>4</v>
      </c>
      <c r="DB206">
        <v>3</v>
      </c>
      <c r="DC206">
        <v>3</v>
      </c>
      <c r="DD206">
        <v>3</v>
      </c>
      <c r="DE206">
        <v>4</v>
      </c>
      <c r="DF206">
        <v>3</v>
      </c>
      <c r="DG206">
        <v>3</v>
      </c>
      <c r="DH206">
        <v>4</v>
      </c>
      <c r="DI206">
        <v>3</v>
      </c>
      <c r="DJ206">
        <v>1</v>
      </c>
      <c r="DK206">
        <v>3</v>
      </c>
      <c r="DL206">
        <v>2</v>
      </c>
      <c r="DM206">
        <f>IF(CC206=1,5,IF(CC206=2,4.4,IF(CC206=3,3.4,IF(CC206=4,2,IF(CC206=5,1,IF(CC206&gt;5,"Inválido",0))))))</f>
        <v>3.4</v>
      </c>
      <c r="DN206">
        <f>IF(CD206&gt;5,"Inválido",CD206)</f>
        <v>4</v>
      </c>
      <c r="DO206" s="7">
        <f>IF(CE206&gt;3,"Inválido",CE206)</f>
        <v>3</v>
      </c>
      <c r="DP206" s="7">
        <f>IF(CF206&gt;3,"Inválido",CF206)</f>
        <v>3</v>
      </c>
      <c r="DQ206" s="6">
        <f>IF(CG206&gt;3,"Inválido",CG206)</f>
        <v>3</v>
      </c>
      <c r="DR206" s="6">
        <f>IF(CH206&gt;3,"Inválido",CH206)</f>
        <v>3</v>
      </c>
      <c r="DS206" s="6">
        <f>IF(CI206&gt;3,"Inválido",CI206)</f>
        <v>3</v>
      </c>
      <c r="DT206" s="6">
        <f>IF(CJ206&gt;3,"Inválido",CJ206)</f>
        <v>3</v>
      </c>
      <c r="DU206" s="6">
        <f>IF(CK206&gt;3,"Inválido",CK206)</f>
        <v>3</v>
      </c>
      <c r="DV206" s="6">
        <f>IF(CL206&gt;3,"Inválido",CL206)</f>
        <v>3</v>
      </c>
      <c r="DW206" s="6">
        <f>IF(CM206&gt;3,"Inválido",CM206)</f>
        <v>3</v>
      </c>
      <c r="DX206" s="6">
        <f>IF(CN206&gt;3,"Inválido",CN206)</f>
        <v>3</v>
      </c>
      <c r="DY206" s="8">
        <f>IF(CO206&gt;5, "INVALIDO",CO206)</f>
        <v>2</v>
      </c>
      <c r="DZ206" s="8">
        <f>IF(CP206&gt;5, "INVALIDO",CP206)</f>
        <v>1</v>
      </c>
      <c r="EA206" s="8">
        <f>IF(CQ206&gt;5, "INVALIDO",CQ206)</f>
        <v>1</v>
      </c>
      <c r="EB206" s="8">
        <f>IF(CR206&gt;5, "INVALIDO",CR206)</f>
        <v>1</v>
      </c>
      <c r="EC206" s="7">
        <f>IF(CR206&gt;5, "INVALIDO",CR206)</f>
        <v>1</v>
      </c>
      <c r="ED20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6">
        <f>IF(CC206=1,5,IF(CC206=2,4,IF(CC206=3,3,IF(CC206=4,2,IF(CC206=5,1,IF(CC206&gt;5,"Inválido",0))))))</f>
        <v>3</v>
      </c>
      <c r="EG206">
        <f>IF(CW206=1,6,IF(CW206=2,5.4,IF(CW206=3,4.2,IF(CW206=4,3.1,IF(CW206=5,2.2,IF(CW206=6,1,IF(CW206&gt;6,"Inválido",0)))))))</f>
        <v>5.4</v>
      </c>
      <c r="EH206">
        <f>IF(AND(CX206=1,CW206=1),6,IF(AND(CX206=1,CW206&lt;7),5,IF(AND(CX206&gt;1,CW206=1),"Inválido",IF(AND(CX206=2,CW206&lt;7),4,IF(AND(CX206=3,CW206&lt;7),3,IF(AND(CX206=4,CW206&lt;7),2,IF(AND(CX206=5,CW206&lt;7),1,0)))))))</f>
        <v>4</v>
      </c>
      <c r="EI206">
        <f>IF(CV206=1,6,IF(CV206=2,5,IF(CV206=3,3,IF(CV206=4,3,IF(CV206=5,2,IF(CV206=6,1,IF(CV206&gt;6,"iNVÁLIDO",0)))))))</f>
        <v>5</v>
      </c>
      <c r="EJ206" s="7">
        <f>IF(CZ206&gt;6,"Inválido",CZ206)</f>
        <v>4</v>
      </c>
      <c r="EK206" s="7">
        <f>IF(DA206&gt;6,"Inválido",DA206)</f>
        <v>4</v>
      </c>
      <c r="EL206">
        <f>IF(DB206=1,6,IF(DB206=2,5,IF(DB206=3,3,IF(DB206=4,3,IF(DB206=5,2,IF(DB206=6,1,IF(DB206&gt;6,"iNVÁLIDO",0)))))))</f>
        <v>3</v>
      </c>
      <c r="EM206">
        <f>IF(DC206=1,6,IF(DC206=2,5,IF(DC206=3,3,IF(DC206=4,3,IF(DC206=5,2,IF(DC206=6,1,IF(DC206&gt;6,"iNVÁLIDO",0)))))))</f>
        <v>3</v>
      </c>
      <c r="EN206" s="7">
        <f>IF(DD206&gt;6,"Inválido",DD206)</f>
        <v>3</v>
      </c>
      <c r="EO206">
        <f>IF(DE206&gt;6,"Inválido",DE206)</f>
        <v>4</v>
      </c>
      <c r="EP206">
        <f>IF(DF206=1,6,IF(DF206=2,5,IF(DF206=3,3,IF(DF206=4,3,IF(DF206=5,2,IF(DF206=6,1,IF(DF206&gt;6,"iNVÁLIDO",0)))))))</f>
        <v>3</v>
      </c>
      <c r="EQ206" s="7">
        <f>IF(DG206&gt;6,"Inválido",DG206)</f>
        <v>3</v>
      </c>
      <c r="ER206">
        <f>IF(DH206&gt;5,"Inválido",DH206)</f>
        <v>4</v>
      </c>
      <c r="ES206">
        <f>IF(DI206&gt;5,"Inválido",DI206)</f>
        <v>3</v>
      </c>
      <c r="ET206">
        <f>IF(DJ206=1,5,IF(DJ206=2,4,IF(DJ206=3,3,IF(DJ206=4,2,IF(DJ206=5,1,IF(DJ206&gt;5,"Inválido",0))))))</f>
        <v>5</v>
      </c>
      <c r="EU206">
        <f>IF(DK206&gt;5,"Inválido",DK206)</f>
        <v>3</v>
      </c>
      <c r="EV206">
        <f>IF(DL206=1,5,IF(DL206=2,4,IF(DL206=3,3,IF(DL206=4,2,IF(DL206=5,1,IF(DL206&gt;5,"Inválido",0))))))</f>
        <v>4</v>
      </c>
      <c r="EW206" s="7">
        <f>SUM(DO206,DP206,DQ206,DR206,DS206,DT206,DU206,DV206,DW206,DX206)</f>
        <v>30</v>
      </c>
      <c r="EX206" s="7">
        <f>(EW206-10)/20*100</f>
        <v>100</v>
      </c>
      <c r="EY206">
        <f>SUM(DY206,DZ206,EA206,EB206)</f>
        <v>5</v>
      </c>
      <c r="EZ206">
        <f>(_2022___Atividade_física__sintomas_de_ansiedade_e_depressão_e_qualidade_de_vida_e[[#This Row],[Aspecto físico]]-4)/4*100</f>
        <v>25</v>
      </c>
      <c r="FA206">
        <f>SUM(EG206,EH206)</f>
        <v>9.4</v>
      </c>
      <c r="FB206">
        <f>(FA206-2)/10*100</f>
        <v>74</v>
      </c>
      <c r="FC206">
        <f>SUM(DM206,ES206,ET206,EU206,EV206)</f>
        <v>18.399999999999999</v>
      </c>
      <c r="FD206" s="7">
        <f>(FC206-5)/20*100</f>
        <v>67</v>
      </c>
      <c r="FE206">
        <f>SUM(EI206,EM206,EO206,EQ206)</f>
        <v>15</v>
      </c>
      <c r="FF206" s="7">
        <f>(FE206-4)/20*100</f>
        <v>55.000000000000007</v>
      </c>
      <c r="FG206">
        <f>SUM(EF206,ER206)</f>
        <v>7</v>
      </c>
      <c r="FH206">
        <f>(FG206-2)/8*100</f>
        <v>62.5</v>
      </c>
      <c r="FI206">
        <f>SUM(EC206,ED206,EE206)</f>
        <v>4</v>
      </c>
      <c r="FJ206" s="7">
        <f>(FI206-3)/3*100</f>
        <v>33.333333333333329</v>
      </c>
      <c r="FK206">
        <f>SUM(EJ206,EK206,EL206,EN206,EP206)</f>
        <v>17</v>
      </c>
      <c r="FL206">
        <f>(FK206-5)/25*100</f>
        <v>48</v>
      </c>
      <c r="FM206">
        <f t="shared" si="9"/>
        <v>4</v>
      </c>
      <c r="FN206" s="7">
        <f t="shared" si="10"/>
        <v>66.5</v>
      </c>
      <c r="FO206" s="7">
        <f t="shared" si="11"/>
        <v>49.708333333333329</v>
      </c>
    </row>
    <row r="207" spans="1:171" ht="15" thickBot="1" x14ac:dyDescent="0.35">
      <c r="A207" t="s">
        <v>492</v>
      </c>
      <c r="B207" t="s">
        <v>493</v>
      </c>
      <c r="C207" t="s">
        <v>68</v>
      </c>
      <c r="D207" s="5">
        <v>27618</v>
      </c>
      <c r="E207" s="5">
        <v>44682</v>
      </c>
      <c r="F207" s="1">
        <f>DATEDIF(D206,E206,"Y")</f>
        <v>27</v>
      </c>
      <c r="G207">
        <v>1</v>
      </c>
      <c r="H207">
        <v>4</v>
      </c>
      <c r="I207" t="s">
        <v>238</v>
      </c>
      <c r="J207">
        <v>3</v>
      </c>
      <c r="K207">
        <v>2</v>
      </c>
      <c r="L207" t="s">
        <v>494</v>
      </c>
      <c r="M207" s="1">
        <v>2</v>
      </c>
      <c r="N207">
        <v>1</v>
      </c>
      <c r="O207">
        <v>1</v>
      </c>
      <c r="P207">
        <v>1</v>
      </c>
      <c r="Q207" s="16">
        <v>1</v>
      </c>
      <c r="R207">
        <v>2</v>
      </c>
      <c r="S207">
        <v>2</v>
      </c>
      <c r="T207">
        <v>1</v>
      </c>
      <c r="U207" t="s">
        <v>115</v>
      </c>
      <c r="V207">
        <v>1</v>
      </c>
      <c r="W207">
        <v>15</v>
      </c>
      <c r="X20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207">
        <v>0</v>
      </c>
      <c r="Z207">
        <v>0</v>
      </c>
      <c r="AA20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07">
        <v>0</v>
      </c>
      <c r="AC207">
        <v>0</v>
      </c>
      <c r="AD20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7">
        <v>4</v>
      </c>
      <c r="AF207">
        <v>8</v>
      </c>
      <c r="AG207" s="1">
        <f>AVERAGE(_2022___Atividade_física__sintomas_de_ansiedade_e_depressão_e_qualidade_de_vida_e[[#This Row],[a.	Quantas horas no total você gasta sentado durante um dia de semana? ]:[b.	Quantas horas no total você gasta sentado durante um dia de fim de semana?]])</f>
        <v>6</v>
      </c>
      <c r="AH207" s="1">
        <f>_2022___Atividade_física__sintomas_de_ansiedade_e_depressão_e_qualidade_de_vida_e[[#This Row],[AFV por semana]]+_2022___Atividade_física__sintomas_de_ansiedade_e_depressão_e_qualidade_de_vida_e[[#This Row],[Média AFM na semana]]</f>
        <v>0</v>
      </c>
      <c r="AI207">
        <v>1</v>
      </c>
      <c r="AJ207">
        <v>0</v>
      </c>
      <c r="AK207">
        <v>0</v>
      </c>
      <c r="AL207">
        <v>1</v>
      </c>
      <c r="AM207">
        <v>0</v>
      </c>
      <c r="AN207">
        <v>0</v>
      </c>
      <c r="AO207">
        <v>0</v>
      </c>
      <c r="AP207">
        <v>0</v>
      </c>
      <c r="AQ207">
        <v>0</v>
      </c>
      <c r="AR207">
        <v>1</v>
      </c>
      <c r="AS207">
        <v>0</v>
      </c>
      <c r="AT207">
        <v>0</v>
      </c>
      <c r="AU207">
        <v>0</v>
      </c>
      <c r="AV207">
        <v>0</v>
      </c>
      <c r="AW207">
        <v>0</v>
      </c>
      <c r="AX207">
        <v>0</v>
      </c>
      <c r="AY207">
        <v>0</v>
      </c>
      <c r="AZ207">
        <v>1</v>
      </c>
      <c r="BA207">
        <v>0</v>
      </c>
      <c r="BB207">
        <v>0</v>
      </c>
      <c r="BC207">
        <v>0</v>
      </c>
      <c r="BD20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07">
        <v>0</v>
      </c>
      <c r="BF207">
        <v>0</v>
      </c>
      <c r="BG207">
        <v>0</v>
      </c>
      <c r="BH207">
        <v>0</v>
      </c>
      <c r="BI207">
        <v>0</v>
      </c>
      <c r="BJ207">
        <v>0</v>
      </c>
      <c r="BK207">
        <v>0</v>
      </c>
      <c r="BL207">
        <v>1</v>
      </c>
      <c r="BM207">
        <v>0</v>
      </c>
      <c r="BN207">
        <v>0</v>
      </c>
      <c r="BO207">
        <v>0</v>
      </c>
      <c r="BP207">
        <v>0</v>
      </c>
      <c r="BQ207">
        <v>1</v>
      </c>
      <c r="BR207">
        <v>0</v>
      </c>
      <c r="BS207">
        <v>0</v>
      </c>
      <c r="BT207">
        <v>2</v>
      </c>
      <c r="BU207">
        <v>1</v>
      </c>
      <c r="BV207">
        <v>1</v>
      </c>
      <c r="BW207">
        <v>0</v>
      </c>
      <c r="BX207">
        <v>2</v>
      </c>
      <c r="BY207">
        <f>_2022___Atividade_física__sintomas_de_ansiedade_e_depressão_e_qualidade_de_vida_e[[#This Row],[_18]]</f>
        <v>0</v>
      </c>
      <c r="BZ207">
        <v>1</v>
      </c>
      <c r="CA207">
        <v>0</v>
      </c>
      <c r="CB207" s="1">
        <f>SUM(BE207:BV207,_2022___Atividade_física__sintomas_de_ansiedade_e_depressão_e_qualidade_de_vida_e[[#This Row],[18 considerar essa]:[_20]])</f>
        <v>7</v>
      </c>
      <c r="CC207">
        <v>3</v>
      </c>
      <c r="CD207">
        <v>3</v>
      </c>
      <c r="CE207">
        <v>2</v>
      </c>
      <c r="CF207">
        <v>3</v>
      </c>
      <c r="CG207">
        <v>3</v>
      </c>
      <c r="CH207">
        <v>3</v>
      </c>
      <c r="CI207">
        <v>3</v>
      </c>
      <c r="CJ207">
        <v>3</v>
      </c>
      <c r="CK207">
        <v>3</v>
      </c>
      <c r="CL207">
        <v>3</v>
      </c>
      <c r="CM207">
        <v>3</v>
      </c>
      <c r="CN207">
        <v>3</v>
      </c>
      <c r="CO207">
        <v>2</v>
      </c>
      <c r="CP207">
        <v>2</v>
      </c>
      <c r="CQ207">
        <v>2</v>
      </c>
      <c r="CR207">
        <v>2</v>
      </c>
      <c r="CS207">
        <v>2</v>
      </c>
      <c r="CT207">
        <v>1</v>
      </c>
      <c r="CU207">
        <v>2</v>
      </c>
      <c r="CV207">
        <v>1</v>
      </c>
      <c r="CW207">
        <v>3</v>
      </c>
      <c r="CX207">
        <v>3</v>
      </c>
      <c r="CY207">
        <v>3</v>
      </c>
      <c r="CZ207">
        <v>4</v>
      </c>
      <c r="DA207">
        <v>3</v>
      </c>
      <c r="DB207">
        <v>3</v>
      </c>
      <c r="DC207">
        <v>3</v>
      </c>
      <c r="DD207">
        <v>3</v>
      </c>
      <c r="DE207">
        <v>3</v>
      </c>
      <c r="DF207">
        <v>3</v>
      </c>
      <c r="DG207">
        <v>3</v>
      </c>
      <c r="DH207">
        <v>4</v>
      </c>
      <c r="DI207">
        <v>3</v>
      </c>
      <c r="DJ207">
        <v>3</v>
      </c>
      <c r="DK207">
        <v>5</v>
      </c>
      <c r="DL207">
        <v>3</v>
      </c>
      <c r="DM207">
        <f>IF(CC207=1,5,IF(CC207=2,4.4,IF(CC207=3,3.4,IF(CC207=4,2,IF(CC207=5,1,IF(CC207&gt;5,"Inválido",0))))))</f>
        <v>3.4</v>
      </c>
      <c r="DN207">
        <f>IF(CD207&gt;5,"Inválido",CD207)</f>
        <v>3</v>
      </c>
      <c r="DO207" s="7">
        <f>IF(CE207&gt;3,"Inválido",CE207)</f>
        <v>2</v>
      </c>
      <c r="DP207" s="7">
        <f>IF(CF207&gt;3,"Inválido",CF207)</f>
        <v>3</v>
      </c>
      <c r="DQ207" s="6">
        <f>IF(CG207&gt;3,"Inválido",CG207)</f>
        <v>3</v>
      </c>
      <c r="DR207" s="6">
        <f>IF(CH207&gt;3,"Inválido",CH207)</f>
        <v>3</v>
      </c>
      <c r="DS207" s="6">
        <f>IF(CI207&gt;3,"Inválido",CI207)</f>
        <v>3</v>
      </c>
      <c r="DT207" s="6">
        <f>IF(CJ207&gt;3,"Inválido",CJ207)</f>
        <v>3</v>
      </c>
      <c r="DU207" s="6">
        <f>IF(CK207&gt;3,"Inválido",CK207)</f>
        <v>3</v>
      </c>
      <c r="DV207" s="6">
        <f>IF(CL207&gt;3,"Inválido",CL207)</f>
        <v>3</v>
      </c>
      <c r="DW207" s="6">
        <f>IF(CM207&gt;3,"Inválido",CM207)</f>
        <v>3</v>
      </c>
      <c r="DX207" s="6">
        <f>IF(CN207&gt;3,"Inválido",CN207)</f>
        <v>3</v>
      </c>
      <c r="DY207" s="8">
        <f>IF(CO207&gt;5, "INVALIDO",CO207)</f>
        <v>2</v>
      </c>
      <c r="DZ207" s="8">
        <f>IF(CP207&gt;5, "INVALIDO",CP207)</f>
        <v>2</v>
      </c>
      <c r="EA207" s="8">
        <f>IF(CQ207&gt;5, "INVALIDO",CQ207)</f>
        <v>2</v>
      </c>
      <c r="EB207" s="8">
        <f>IF(CR207&gt;5, "INVALIDO",CR207)</f>
        <v>2</v>
      </c>
      <c r="EC207" s="7">
        <f>IF(CR207&gt;5, "INVALIDO",CR207)</f>
        <v>2</v>
      </c>
      <c r="ED20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7">
        <f>IF(CC207=1,5,IF(CC207=2,4,IF(CC207=3,3,IF(CC207=4,2,IF(CC207=5,1,IF(CC207&gt;5,"Inválido",0))))))</f>
        <v>3</v>
      </c>
      <c r="EG207">
        <f>IF(CW207=1,6,IF(CW207=2,5.4,IF(CW207=3,4.2,IF(CW207=4,3.1,IF(CW207=5,2.2,IF(CW207=6,1,IF(CW207&gt;6,"Inválido",0)))))))</f>
        <v>4.2</v>
      </c>
      <c r="EH207">
        <f>IF(AND(CX207=1,CW207=1),6,IF(AND(CX207=1,CW207&lt;7),5,IF(AND(CX207&gt;1,CW207=1),"Inválido",IF(AND(CX207=2,CW207&lt;7),4,IF(AND(CX207=3,CW207&lt;7),3,IF(AND(CX207=4,CW207&lt;7),2,IF(AND(CX207=5,CW207&lt;7),1,0)))))))</f>
        <v>3</v>
      </c>
      <c r="EI207">
        <f>IF(CV207=1,6,IF(CV207=2,5,IF(CV207=3,3,IF(CV207=4,3,IF(CV207=5,2,IF(CV207=6,1,IF(CV207&gt;6,"iNVÁLIDO",0)))))))</f>
        <v>6</v>
      </c>
      <c r="EJ207" s="7">
        <f>IF(CZ207&gt;6,"Inválido",CZ207)</f>
        <v>4</v>
      </c>
      <c r="EK207" s="7">
        <f>IF(DA207&gt;6,"Inválido",DA207)</f>
        <v>3</v>
      </c>
      <c r="EL207">
        <f>IF(DB207=1,6,IF(DB207=2,5,IF(DB207=3,3,IF(DB207=4,3,IF(DB207=5,2,IF(DB207=6,1,IF(DB207&gt;6,"iNVÁLIDO",0)))))))</f>
        <v>3</v>
      </c>
      <c r="EM207">
        <f>IF(DC207=1,6,IF(DC207=2,5,IF(DC207=3,3,IF(DC207=4,3,IF(DC207=5,2,IF(DC207=6,1,IF(DC207&gt;6,"iNVÁLIDO",0)))))))</f>
        <v>3</v>
      </c>
      <c r="EN207" s="7">
        <f>IF(DD207&gt;6,"Inválido",DD207)</f>
        <v>3</v>
      </c>
      <c r="EO207">
        <f>IF(DE207&gt;6,"Inválido",DE207)</f>
        <v>3</v>
      </c>
      <c r="EP207">
        <f>IF(DF207=1,6,IF(DF207=2,5,IF(DF207=3,3,IF(DF207=4,3,IF(DF207=5,2,IF(DF207=6,1,IF(DF207&gt;6,"iNVÁLIDO",0)))))))</f>
        <v>3</v>
      </c>
      <c r="EQ207" s="7">
        <f>IF(DG207&gt;6,"Inválido",DG207)</f>
        <v>3</v>
      </c>
      <c r="ER207">
        <f>IF(DH207&gt;5,"Inválido",DH207)</f>
        <v>4</v>
      </c>
      <c r="ES207">
        <f>IF(DI207&gt;5,"Inválido",DI207)</f>
        <v>3</v>
      </c>
      <c r="ET207">
        <f>IF(DJ207=1,5,IF(DJ207=2,4,IF(DJ207=3,3,IF(DJ207=4,2,IF(DJ207=5,1,IF(DJ207&gt;5,"Inválido",0))))))</f>
        <v>3</v>
      </c>
      <c r="EU207">
        <f>IF(DK207&gt;5,"Inválido",DK207)</f>
        <v>5</v>
      </c>
      <c r="EV207">
        <f>IF(DL207=1,5,IF(DL207=2,4,IF(DL207=3,3,IF(DL207=4,2,IF(DL207=5,1,IF(DL207&gt;5,"Inválido",0))))))</f>
        <v>3</v>
      </c>
      <c r="EW207" s="7">
        <f>SUM(DO207,DP207,DQ207,DR207,DS207,DT207,DU207,DV207,DW207,DX207)</f>
        <v>29</v>
      </c>
      <c r="EX207" s="7">
        <f>(EW207-10)/20*100</f>
        <v>95</v>
      </c>
      <c r="EY207">
        <f>SUM(DY207,DZ207,EA207,EB207)</f>
        <v>8</v>
      </c>
      <c r="EZ207">
        <f>(_2022___Atividade_física__sintomas_de_ansiedade_e_depressão_e_qualidade_de_vida_e[[#This Row],[Aspecto físico]]-4)/4*100</f>
        <v>100</v>
      </c>
      <c r="FA207">
        <f>SUM(EG207,EH207)</f>
        <v>7.2</v>
      </c>
      <c r="FB207">
        <f>(FA207-2)/10*100</f>
        <v>52</v>
      </c>
      <c r="FC207">
        <f>SUM(DM207,ES207,ET207,EU207,EV207)</f>
        <v>17.399999999999999</v>
      </c>
      <c r="FD207" s="7">
        <f>(FC207-5)/20*100</f>
        <v>61.999999999999986</v>
      </c>
      <c r="FE207">
        <f>SUM(EI207,EM207,EO207,EQ207)</f>
        <v>15</v>
      </c>
      <c r="FF207" s="7">
        <f>(FE207-4)/20*100</f>
        <v>55.000000000000007</v>
      </c>
      <c r="FG207">
        <f>SUM(EF207,ER207)</f>
        <v>7</v>
      </c>
      <c r="FH207">
        <f>(FG207-2)/8*100</f>
        <v>62.5</v>
      </c>
      <c r="FI207">
        <f>SUM(EC207,ED207,EE207)</f>
        <v>5</v>
      </c>
      <c r="FJ207" s="7">
        <f>(FI207-3)/3*100</f>
        <v>66.666666666666657</v>
      </c>
      <c r="FK207">
        <f>SUM(EJ207,EK207,EL207,EN207,EP207)</f>
        <v>16</v>
      </c>
      <c r="FL207">
        <f>(FK207-5)/25*100</f>
        <v>44</v>
      </c>
      <c r="FM207">
        <f t="shared" si="9"/>
        <v>3</v>
      </c>
      <c r="FN207" s="7">
        <f t="shared" si="10"/>
        <v>77.25</v>
      </c>
      <c r="FO207" s="7">
        <f t="shared" si="11"/>
        <v>57.041666666666664</v>
      </c>
    </row>
    <row r="208" spans="1:171" ht="15" thickBot="1" x14ac:dyDescent="0.35">
      <c r="A208" t="s">
        <v>495</v>
      </c>
      <c r="B208" t="s">
        <v>496</v>
      </c>
      <c r="C208" t="s">
        <v>68</v>
      </c>
      <c r="D208" s="5">
        <v>44662</v>
      </c>
      <c r="E208" s="5">
        <v>44682</v>
      </c>
      <c r="F208" s="1">
        <f>DATEDIF(D207,E207,"Y")</f>
        <v>46</v>
      </c>
      <c r="G208">
        <v>2</v>
      </c>
      <c r="H208">
        <v>1</v>
      </c>
      <c r="I208" t="s">
        <v>128</v>
      </c>
      <c r="J208">
        <v>6</v>
      </c>
      <c r="K208">
        <v>2</v>
      </c>
      <c r="L208" t="s">
        <v>100</v>
      </c>
      <c r="M208" s="1">
        <v>1</v>
      </c>
      <c r="N208">
        <v>1</v>
      </c>
      <c r="O208">
        <v>2</v>
      </c>
      <c r="P208">
        <v>1</v>
      </c>
      <c r="Q208" s="16">
        <v>2</v>
      </c>
      <c r="R208">
        <v>2</v>
      </c>
      <c r="S208">
        <v>1</v>
      </c>
      <c r="T208">
        <v>2</v>
      </c>
      <c r="U208" t="s">
        <v>86</v>
      </c>
      <c r="V208">
        <v>1</v>
      </c>
      <c r="W208">
        <v>59</v>
      </c>
      <c r="X20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59</v>
      </c>
      <c r="Y208">
        <v>4</v>
      </c>
      <c r="Z208">
        <v>59</v>
      </c>
      <c r="AA20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236</v>
      </c>
      <c r="AB208">
        <v>0</v>
      </c>
      <c r="AC208">
        <v>0</v>
      </c>
      <c r="AD20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8">
        <v>6</v>
      </c>
      <c r="AF208">
        <v>8</v>
      </c>
      <c r="AG208" s="1">
        <f>AVERAGE(_2022___Atividade_física__sintomas_de_ansiedade_e_depressão_e_qualidade_de_vida_e[[#This Row],[a.	Quantas horas no total você gasta sentado durante um dia de semana? ]:[b.	Quantas horas no total você gasta sentado durante um dia de fim de semana?]])</f>
        <v>7</v>
      </c>
      <c r="AH208" s="1">
        <f>_2022___Atividade_física__sintomas_de_ansiedade_e_depressão_e_qualidade_de_vida_e[[#This Row],[AFV por semana]]+_2022___Atividade_física__sintomas_de_ansiedade_e_depressão_e_qualidade_de_vida_e[[#This Row],[Média AFM na semana]]</f>
        <v>236</v>
      </c>
      <c r="AI208">
        <v>1</v>
      </c>
      <c r="AJ208">
        <v>2</v>
      </c>
      <c r="AK208">
        <v>0</v>
      </c>
      <c r="AL208">
        <v>2</v>
      </c>
      <c r="AM208">
        <v>3</v>
      </c>
      <c r="AN208">
        <v>2</v>
      </c>
      <c r="AO208">
        <v>2</v>
      </c>
      <c r="AP208">
        <v>1</v>
      </c>
      <c r="AQ208">
        <v>0</v>
      </c>
      <c r="AR208">
        <v>1</v>
      </c>
      <c r="AS208">
        <v>0</v>
      </c>
      <c r="AT208">
        <v>0</v>
      </c>
      <c r="AU208">
        <v>0</v>
      </c>
      <c r="AV208">
        <v>3</v>
      </c>
      <c r="AW208">
        <v>0</v>
      </c>
      <c r="AX208">
        <v>3</v>
      </c>
      <c r="AY208">
        <v>1</v>
      </c>
      <c r="AZ208">
        <v>3</v>
      </c>
      <c r="BA208">
        <v>3</v>
      </c>
      <c r="BB208">
        <v>0</v>
      </c>
      <c r="BC208">
        <v>0</v>
      </c>
      <c r="BD20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208">
        <v>1</v>
      </c>
      <c r="BF208">
        <v>1</v>
      </c>
      <c r="BG208">
        <v>0</v>
      </c>
      <c r="BH208">
        <v>1</v>
      </c>
      <c r="BI208">
        <v>1</v>
      </c>
      <c r="BJ208">
        <v>0</v>
      </c>
      <c r="BK208">
        <v>1</v>
      </c>
      <c r="BL208">
        <v>0</v>
      </c>
      <c r="BM208">
        <v>0</v>
      </c>
      <c r="BN208">
        <v>0</v>
      </c>
      <c r="BO208">
        <v>0</v>
      </c>
      <c r="BP208">
        <v>1</v>
      </c>
      <c r="BQ208">
        <v>0</v>
      </c>
      <c r="BR208">
        <v>1</v>
      </c>
      <c r="BS208">
        <v>2</v>
      </c>
      <c r="BT208">
        <v>0</v>
      </c>
      <c r="BU208">
        <v>2</v>
      </c>
      <c r="BV208">
        <v>1</v>
      </c>
      <c r="BW208">
        <v>0</v>
      </c>
      <c r="BX208">
        <v>2</v>
      </c>
      <c r="BY208">
        <f>_2022___Atividade_física__sintomas_de_ansiedade_e_depressão_e_qualidade_de_vida_e[[#This Row],[_18]]</f>
        <v>0</v>
      </c>
      <c r="BZ208">
        <v>1</v>
      </c>
      <c r="CA208">
        <v>2</v>
      </c>
      <c r="CB208" s="1">
        <f>SUM(BE208:BV208,_2022___Atividade_física__sintomas_de_ansiedade_e_depressão_e_qualidade_de_vida_e[[#This Row],[18 considerar essa]:[_20]])</f>
        <v>15</v>
      </c>
      <c r="CC208">
        <v>4</v>
      </c>
      <c r="CD208">
        <v>4</v>
      </c>
      <c r="CE208">
        <v>1</v>
      </c>
      <c r="CF208">
        <v>2</v>
      </c>
      <c r="CG208">
        <v>3</v>
      </c>
      <c r="CH208">
        <v>1</v>
      </c>
      <c r="CI208">
        <v>2</v>
      </c>
      <c r="CJ208">
        <v>3</v>
      </c>
      <c r="CK208">
        <v>1</v>
      </c>
      <c r="CL208">
        <v>1</v>
      </c>
      <c r="CM208">
        <v>2</v>
      </c>
      <c r="CN208">
        <v>3</v>
      </c>
      <c r="CO208">
        <v>2</v>
      </c>
      <c r="CP208">
        <v>1</v>
      </c>
      <c r="CQ208">
        <v>2</v>
      </c>
      <c r="CR208">
        <v>2</v>
      </c>
      <c r="CS208">
        <v>2</v>
      </c>
      <c r="CT208">
        <v>2</v>
      </c>
      <c r="CU208">
        <v>1</v>
      </c>
      <c r="CV208">
        <v>3</v>
      </c>
      <c r="CW208">
        <v>3</v>
      </c>
      <c r="CX208">
        <v>3</v>
      </c>
      <c r="CY208">
        <v>5</v>
      </c>
      <c r="CZ208">
        <v>4</v>
      </c>
      <c r="DA208">
        <v>5</v>
      </c>
      <c r="DB208">
        <v>5</v>
      </c>
      <c r="DC208">
        <v>6</v>
      </c>
      <c r="DD208">
        <v>4</v>
      </c>
      <c r="DE208">
        <v>2</v>
      </c>
      <c r="DF208">
        <v>4</v>
      </c>
      <c r="DG208">
        <v>1</v>
      </c>
      <c r="DH208">
        <v>1</v>
      </c>
      <c r="DI208">
        <v>5</v>
      </c>
      <c r="DJ208">
        <v>5</v>
      </c>
      <c r="DK208">
        <v>1</v>
      </c>
      <c r="DL208">
        <v>5</v>
      </c>
      <c r="DM208">
        <f>IF(CC208=1,5,IF(CC208=2,4.4,IF(CC208=3,3.4,IF(CC208=4,2,IF(CC208=5,1,IF(CC208&gt;5,"Inválido",0))))))</f>
        <v>2</v>
      </c>
      <c r="DN208">
        <f>IF(CD208&gt;5,"Inválido",CD208)</f>
        <v>4</v>
      </c>
      <c r="DO208" s="7">
        <f>IF(CE208&gt;3,"Inválido",CE208)</f>
        <v>1</v>
      </c>
      <c r="DP208" s="7">
        <f>IF(CF208&gt;3,"Inválido",CF208)</f>
        <v>2</v>
      </c>
      <c r="DQ208" s="6">
        <f>IF(CG208&gt;3,"Inválido",CG208)</f>
        <v>3</v>
      </c>
      <c r="DR208" s="6">
        <f>IF(CH208&gt;3,"Inválido",CH208)</f>
        <v>1</v>
      </c>
      <c r="DS208" s="6">
        <f>IF(CI208&gt;3,"Inválido",CI208)</f>
        <v>2</v>
      </c>
      <c r="DT208" s="6">
        <f>IF(CJ208&gt;3,"Inválido",CJ208)</f>
        <v>3</v>
      </c>
      <c r="DU208" s="6">
        <f>IF(CK208&gt;3,"Inválido",CK208)</f>
        <v>1</v>
      </c>
      <c r="DV208" s="6">
        <f>IF(CL208&gt;3,"Inválido",CL208)</f>
        <v>1</v>
      </c>
      <c r="DW208" s="6">
        <f>IF(CM208&gt;3,"Inválido",CM208)</f>
        <v>2</v>
      </c>
      <c r="DX208" s="6">
        <f>IF(CN208&gt;3,"Inválido",CN208)</f>
        <v>3</v>
      </c>
      <c r="DY208" s="8">
        <f>IF(CO208&gt;5, "INVALIDO",CO208)</f>
        <v>2</v>
      </c>
      <c r="DZ208" s="8">
        <f>IF(CP208&gt;5, "INVALIDO",CP208)</f>
        <v>1</v>
      </c>
      <c r="EA208" s="8">
        <f>IF(CQ208&gt;5, "INVALIDO",CQ208)</f>
        <v>2</v>
      </c>
      <c r="EB208" s="8">
        <f>IF(CR208&gt;5, "INVALIDO",CR208)</f>
        <v>2</v>
      </c>
      <c r="EC208" s="7">
        <f>IF(CR208&gt;5, "INVALIDO",CR208)</f>
        <v>2</v>
      </c>
      <c r="ED20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0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08">
        <f>IF(CC208=1,5,IF(CC208=2,4,IF(CC208=3,3,IF(CC208=4,2,IF(CC208=5,1,IF(CC208&gt;5,"Inválido",0))))))</f>
        <v>2</v>
      </c>
      <c r="EG208">
        <f>IF(CW208=1,6,IF(CW208=2,5.4,IF(CW208=3,4.2,IF(CW208=4,3.1,IF(CW208=5,2.2,IF(CW208=6,1,IF(CW208&gt;6,"Inválido",0)))))))</f>
        <v>4.2</v>
      </c>
      <c r="EH208">
        <f>IF(AND(CX208=1,CW208=1),6,IF(AND(CX208=1,CW208&lt;7),5,IF(AND(CX208&gt;1,CW208=1),"Inválido",IF(AND(CX208=2,CW208&lt;7),4,IF(AND(CX208=3,CW208&lt;7),3,IF(AND(CX208=4,CW208&lt;7),2,IF(AND(CX208=5,CW208&lt;7),1,0)))))))</f>
        <v>3</v>
      </c>
      <c r="EI208">
        <f>IF(CV208=1,6,IF(CV208=2,5,IF(CV208=3,3,IF(CV208=4,3,IF(CV208=5,2,IF(CV208=6,1,IF(CV208&gt;6,"iNVÁLIDO",0)))))))</f>
        <v>3</v>
      </c>
      <c r="EJ208" s="7">
        <f>IF(CZ208&gt;6,"Inválido",CZ208)</f>
        <v>4</v>
      </c>
      <c r="EK208" s="7">
        <f>IF(DA208&gt;6,"Inválido",DA208)</f>
        <v>5</v>
      </c>
      <c r="EL208">
        <f>IF(DB208=1,6,IF(DB208=2,5,IF(DB208=3,3,IF(DB208=4,3,IF(DB208=5,2,IF(DB208=6,1,IF(DB208&gt;6,"iNVÁLIDO",0)))))))</f>
        <v>2</v>
      </c>
      <c r="EM208">
        <f>IF(DC208=1,6,IF(DC208=2,5,IF(DC208=3,3,IF(DC208=4,3,IF(DC208=5,2,IF(DC208=6,1,IF(DC208&gt;6,"iNVÁLIDO",0)))))))</f>
        <v>1</v>
      </c>
      <c r="EN208" s="7">
        <f>IF(DD208&gt;6,"Inválido",DD208)</f>
        <v>4</v>
      </c>
      <c r="EO208">
        <f>IF(DE208&gt;6,"Inválido",DE208)</f>
        <v>2</v>
      </c>
      <c r="EP208">
        <f>IF(DF208=1,6,IF(DF208=2,5,IF(DF208=3,3,IF(DF208=4,3,IF(DF208=5,2,IF(DF208=6,1,IF(DF208&gt;6,"iNVÁLIDO",0)))))))</f>
        <v>3</v>
      </c>
      <c r="EQ208" s="7">
        <f>IF(DG208&gt;6,"Inválido",DG208)</f>
        <v>1</v>
      </c>
      <c r="ER208">
        <f>IF(DH208&gt;5,"Inválido",DH208)</f>
        <v>1</v>
      </c>
      <c r="ES208">
        <f>IF(DI208&gt;5,"Inválido",DI208)</f>
        <v>5</v>
      </c>
      <c r="ET208">
        <f>IF(DJ208=1,5,IF(DJ208=2,4,IF(DJ208=3,3,IF(DJ208=4,2,IF(DJ208=5,1,IF(DJ208&gt;5,"Inválido",0))))))</f>
        <v>1</v>
      </c>
      <c r="EU208">
        <f>IF(DK208&gt;5,"Inválido",DK208)</f>
        <v>1</v>
      </c>
      <c r="EV208">
        <f>IF(DL208=1,5,IF(DL208=2,4,IF(DL208=3,3,IF(DL208=4,2,IF(DL208=5,1,IF(DL208&gt;5,"Inválido",0))))))</f>
        <v>1</v>
      </c>
      <c r="EW208" s="7">
        <f>SUM(DO208,DP208,DQ208,DR208,DS208,DT208,DU208,DV208,DW208,DX208)</f>
        <v>19</v>
      </c>
      <c r="EX208" s="7">
        <f>(EW208-10)/20*100</f>
        <v>45</v>
      </c>
      <c r="EY208">
        <f>SUM(DY208,DZ208,EA208,EB208)</f>
        <v>7</v>
      </c>
      <c r="EZ208">
        <f>(_2022___Atividade_física__sintomas_de_ansiedade_e_depressão_e_qualidade_de_vida_e[[#This Row],[Aspecto físico]]-4)/4*100</f>
        <v>75</v>
      </c>
      <c r="FA208">
        <f>SUM(EG208,EH208)</f>
        <v>7.2</v>
      </c>
      <c r="FB208">
        <f>(FA208-2)/10*100</f>
        <v>52</v>
      </c>
      <c r="FC208">
        <f>SUM(DM208,ES208,ET208,EU208,EV208)</f>
        <v>10</v>
      </c>
      <c r="FD208" s="7">
        <f>(FC208-5)/20*100</f>
        <v>25</v>
      </c>
      <c r="FE208">
        <f>SUM(EI208,EM208,EO208,EQ208)</f>
        <v>7</v>
      </c>
      <c r="FF208" s="7">
        <f>(FE208-4)/20*100</f>
        <v>15</v>
      </c>
      <c r="FG208">
        <f>SUM(EF208,ER208)</f>
        <v>3</v>
      </c>
      <c r="FH208">
        <f>(FG208-2)/8*100</f>
        <v>12.5</v>
      </c>
      <c r="FI208">
        <f>SUM(EC208,ED208,EE208)</f>
        <v>5</v>
      </c>
      <c r="FJ208" s="7">
        <f>(FI208-3)/3*100</f>
        <v>66.666666666666657</v>
      </c>
      <c r="FK208">
        <f>SUM(EJ208,EK208,EL208,EN208,EP208)</f>
        <v>18</v>
      </c>
      <c r="FL208">
        <f>(FK208-5)/25*100</f>
        <v>52</v>
      </c>
      <c r="FM208">
        <f t="shared" si="9"/>
        <v>4</v>
      </c>
      <c r="FN208" s="7">
        <f t="shared" si="10"/>
        <v>49.25</v>
      </c>
      <c r="FO208" s="7">
        <f t="shared" si="11"/>
        <v>36.541666666666664</v>
      </c>
    </row>
    <row r="209" spans="1:171" ht="15" thickBot="1" x14ac:dyDescent="0.35">
      <c r="A209" t="s">
        <v>497</v>
      </c>
      <c r="B209" t="s">
        <v>498</v>
      </c>
      <c r="C209" t="s">
        <v>68</v>
      </c>
      <c r="D209" s="5">
        <v>33075</v>
      </c>
      <c r="E209" s="5">
        <v>44682</v>
      </c>
      <c r="F209" s="1">
        <f>DATEDIF(D208,E208,"Y")</f>
        <v>0</v>
      </c>
      <c r="G209">
        <v>2</v>
      </c>
      <c r="H209">
        <v>1</v>
      </c>
      <c r="I209" t="s">
        <v>269</v>
      </c>
      <c r="J209">
        <v>3</v>
      </c>
      <c r="K209">
        <v>2</v>
      </c>
      <c r="L209" t="s">
        <v>499</v>
      </c>
      <c r="M209" s="1">
        <v>2</v>
      </c>
      <c r="N209">
        <v>1</v>
      </c>
      <c r="O209">
        <v>1</v>
      </c>
      <c r="P209">
        <v>1</v>
      </c>
      <c r="Q209" s="16">
        <v>2</v>
      </c>
      <c r="R209">
        <v>1</v>
      </c>
      <c r="S209">
        <v>2</v>
      </c>
      <c r="T209">
        <v>1</v>
      </c>
      <c r="U209" t="s">
        <v>164</v>
      </c>
      <c r="V209">
        <v>3</v>
      </c>
      <c r="W209">
        <v>49</v>
      </c>
      <c r="X20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147</v>
      </c>
      <c r="Y209">
        <v>0</v>
      </c>
      <c r="Z209">
        <v>0</v>
      </c>
      <c r="AA20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09">
        <v>1</v>
      </c>
      <c r="AC209">
        <v>25</v>
      </c>
      <c r="AD20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25</v>
      </c>
      <c r="AE209">
        <v>13</v>
      </c>
      <c r="AF209">
        <v>14</v>
      </c>
      <c r="AG209" s="1">
        <f>AVERAGE(_2022___Atividade_física__sintomas_de_ansiedade_e_depressão_e_qualidade_de_vida_e[[#This Row],[a.	Quantas horas no total você gasta sentado durante um dia de semana? ]:[b.	Quantas horas no total você gasta sentado durante um dia de fim de semana?]])</f>
        <v>13.5</v>
      </c>
      <c r="AH209" s="1">
        <f>_2022___Atividade_física__sintomas_de_ansiedade_e_depressão_e_qualidade_de_vida_e[[#This Row],[AFV por semana]]+_2022___Atividade_física__sintomas_de_ansiedade_e_depressão_e_qualidade_de_vida_e[[#This Row],[Média AFM na semana]]</f>
        <v>25</v>
      </c>
      <c r="AI209">
        <v>1</v>
      </c>
      <c r="AJ209">
        <v>2</v>
      </c>
      <c r="AK209">
        <v>0</v>
      </c>
      <c r="AL209">
        <v>3</v>
      </c>
      <c r="AM209">
        <v>3</v>
      </c>
      <c r="AN209">
        <v>1</v>
      </c>
      <c r="AO209">
        <v>1</v>
      </c>
      <c r="AP209">
        <v>1</v>
      </c>
      <c r="AQ209">
        <v>0</v>
      </c>
      <c r="AR209">
        <v>3</v>
      </c>
      <c r="AS209">
        <v>1</v>
      </c>
      <c r="AT209">
        <v>0</v>
      </c>
      <c r="AU209">
        <v>0</v>
      </c>
      <c r="AV209">
        <v>2</v>
      </c>
      <c r="AW209">
        <v>1</v>
      </c>
      <c r="AX209">
        <v>0</v>
      </c>
      <c r="AY209">
        <v>1</v>
      </c>
      <c r="AZ209">
        <v>2</v>
      </c>
      <c r="BA209">
        <v>0</v>
      </c>
      <c r="BB209">
        <v>0</v>
      </c>
      <c r="BC209">
        <v>0</v>
      </c>
      <c r="BD20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209">
        <v>0</v>
      </c>
      <c r="BF209">
        <v>3</v>
      </c>
      <c r="BG209">
        <v>2</v>
      </c>
      <c r="BH209">
        <v>1</v>
      </c>
      <c r="BI209">
        <v>3</v>
      </c>
      <c r="BJ209">
        <v>0</v>
      </c>
      <c r="BK209">
        <v>1</v>
      </c>
      <c r="BL209">
        <v>2</v>
      </c>
      <c r="BM209">
        <v>0</v>
      </c>
      <c r="BN209">
        <v>1</v>
      </c>
      <c r="BO209">
        <v>1</v>
      </c>
      <c r="BP209">
        <v>1</v>
      </c>
      <c r="BQ209">
        <v>2</v>
      </c>
      <c r="BR209">
        <v>0</v>
      </c>
      <c r="BS209">
        <v>1</v>
      </c>
      <c r="BT209">
        <v>0</v>
      </c>
      <c r="BU209">
        <v>1</v>
      </c>
      <c r="BV209">
        <v>2</v>
      </c>
      <c r="BW209">
        <v>2</v>
      </c>
      <c r="BX209">
        <v>1</v>
      </c>
      <c r="BY209">
        <v>0</v>
      </c>
      <c r="BZ209">
        <v>1</v>
      </c>
      <c r="CA209">
        <v>1</v>
      </c>
      <c r="CB209" s="1">
        <f>SUM(BE209:BV209,_2022___Atividade_física__sintomas_de_ansiedade_e_depressão_e_qualidade_de_vida_e[[#This Row],[18 considerar essa]:[_20]])</f>
        <v>23</v>
      </c>
      <c r="CC209">
        <v>3</v>
      </c>
      <c r="CD209">
        <v>2</v>
      </c>
      <c r="CE209">
        <v>2</v>
      </c>
      <c r="CF209">
        <v>3</v>
      </c>
      <c r="CG209">
        <v>3</v>
      </c>
      <c r="CH209">
        <v>1</v>
      </c>
      <c r="CI209">
        <v>3</v>
      </c>
      <c r="CJ209">
        <v>3</v>
      </c>
      <c r="CK209">
        <v>2</v>
      </c>
      <c r="CL209">
        <v>2</v>
      </c>
      <c r="CM209">
        <v>2</v>
      </c>
      <c r="CN209">
        <v>3</v>
      </c>
      <c r="CO209">
        <v>2</v>
      </c>
      <c r="CP209">
        <v>2</v>
      </c>
      <c r="CQ209">
        <v>2</v>
      </c>
      <c r="CR209">
        <v>2</v>
      </c>
      <c r="CS209">
        <v>1</v>
      </c>
      <c r="CT209">
        <v>1</v>
      </c>
      <c r="CU209">
        <v>1</v>
      </c>
      <c r="CV209">
        <v>4</v>
      </c>
      <c r="CW209">
        <v>3</v>
      </c>
      <c r="CX209">
        <v>2</v>
      </c>
      <c r="CY209">
        <v>6</v>
      </c>
      <c r="CZ209">
        <v>3</v>
      </c>
      <c r="DA209">
        <v>2</v>
      </c>
      <c r="DB209">
        <v>6</v>
      </c>
      <c r="DC209">
        <v>5</v>
      </c>
      <c r="DD209">
        <v>2</v>
      </c>
      <c r="DE209">
        <v>2</v>
      </c>
      <c r="DF209">
        <v>4</v>
      </c>
      <c r="DG209">
        <v>2</v>
      </c>
      <c r="DH209">
        <v>4</v>
      </c>
      <c r="DI209">
        <v>5</v>
      </c>
      <c r="DJ209">
        <v>2</v>
      </c>
      <c r="DK209">
        <v>3</v>
      </c>
      <c r="DL209">
        <v>3</v>
      </c>
      <c r="DM209">
        <f>IF(CC209=1,5,IF(CC209=2,4.4,IF(CC209=3,3.4,IF(CC209=4,2,IF(CC209=5,1,IF(CC209&gt;5,"Inválido",0))))))</f>
        <v>3.4</v>
      </c>
      <c r="DN209">
        <f>IF(CD209&gt;5,"Inválido",CD209)</f>
        <v>2</v>
      </c>
      <c r="DO209" s="7">
        <f>IF(CE209&gt;3,"Inválido",CE209)</f>
        <v>2</v>
      </c>
      <c r="DP209" s="7">
        <f>IF(CF209&gt;3,"Inválido",CF209)</f>
        <v>3</v>
      </c>
      <c r="DQ209" s="6">
        <f>IF(CG209&gt;3,"Inválido",CG209)</f>
        <v>3</v>
      </c>
      <c r="DR209" s="6">
        <f>IF(CH209&gt;3,"Inválido",CH209)</f>
        <v>1</v>
      </c>
      <c r="DS209" s="6">
        <f>IF(CI209&gt;3,"Inválido",CI209)</f>
        <v>3</v>
      </c>
      <c r="DT209" s="6">
        <f>IF(CJ209&gt;3,"Inválido",CJ209)</f>
        <v>3</v>
      </c>
      <c r="DU209" s="6">
        <f>IF(CK209&gt;3,"Inválido",CK209)</f>
        <v>2</v>
      </c>
      <c r="DV209" s="6">
        <f>IF(CL209&gt;3,"Inválido",CL209)</f>
        <v>2</v>
      </c>
      <c r="DW209" s="6">
        <f>IF(CM209&gt;3,"Inválido",CM209)</f>
        <v>2</v>
      </c>
      <c r="DX209" s="6">
        <f>IF(CN209&gt;3,"Inválido",CN209)</f>
        <v>3</v>
      </c>
      <c r="DY209" s="8">
        <f>IF(CO209&gt;5, "INVALIDO",CO209)</f>
        <v>2</v>
      </c>
      <c r="DZ209" s="8">
        <f>IF(CP209&gt;5, "INVALIDO",CP209)</f>
        <v>2</v>
      </c>
      <c r="EA209" s="8">
        <f>IF(CQ209&gt;5, "INVALIDO",CQ209)</f>
        <v>2</v>
      </c>
      <c r="EB209" s="8">
        <f>IF(CR209&gt;5, "INVALIDO",CR209)</f>
        <v>2</v>
      </c>
      <c r="EC209" s="7">
        <f>IF(CR209&gt;5, "INVALIDO",CR209)</f>
        <v>2</v>
      </c>
      <c r="ED20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09">
        <f>IF(CC209=1,5,IF(CC209=2,4,IF(CC209=3,3,IF(CC209=4,2,IF(CC209=5,1,IF(CC209&gt;5,"Inválido",0))))))</f>
        <v>3</v>
      </c>
      <c r="EG209">
        <f>IF(CW209=1,6,IF(CW209=2,5.4,IF(CW209=3,4.2,IF(CW209=4,3.1,IF(CW209=5,2.2,IF(CW209=6,1,IF(CW209&gt;6,"Inválido",0)))))))</f>
        <v>4.2</v>
      </c>
      <c r="EH209">
        <f>IF(AND(CX209=1,CW209=1),6,IF(AND(CX209=1,CW209&lt;7),5,IF(AND(CX209&gt;1,CW209=1),"Inválido",IF(AND(CX209=2,CW209&lt;7),4,IF(AND(CX209=3,CW209&lt;7),3,IF(AND(CX209=4,CW209&lt;7),2,IF(AND(CX209=5,CW209&lt;7),1,0)))))))</f>
        <v>4</v>
      </c>
      <c r="EI209">
        <f>IF(CV209=1,6,IF(CV209=2,5,IF(CV209=3,3,IF(CV209=4,3,IF(CV209=5,2,IF(CV209=6,1,IF(CV209&gt;6,"iNVÁLIDO",0)))))))</f>
        <v>3</v>
      </c>
      <c r="EJ209" s="7">
        <f>IF(CZ209&gt;6,"Inválido",CZ209)</f>
        <v>3</v>
      </c>
      <c r="EK209" s="7">
        <f>IF(DA209&gt;6,"Inválido",DA209)</f>
        <v>2</v>
      </c>
      <c r="EL209">
        <f>IF(DB209=1,6,IF(DB209=2,5,IF(DB209=3,3,IF(DB209=4,3,IF(DB209=5,2,IF(DB209=6,1,IF(DB209&gt;6,"iNVÁLIDO",0)))))))</f>
        <v>1</v>
      </c>
      <c r="EM209">
        <f>IF(DC209=1,6,IF(DC209=2,5,IF(DC209=3,3,IF(DC209=4,3,IF(DC209=5,2,IF(DC209=6,1,IF(DC209&gt;6,"iNVÁLIDO",0)))))))</f>
        <v>2</v>
      </c>
      <c r="EN209" s="7">
        <f>IF(DD209&gt;6,"Inválido",DD209)</f>
        <v>2</v>
      </c>
      <c r="EO209">
        <f>IF(DE209&gt;6,"Inválido",DE209)</f>
        <v>2</v>
      </c>
      <c r="EP209">
        <f>IF(DF209=1,6,IF(DF209=2,5,IF(DF209=3,3,IF(DF209=4,3,IF(DF209=5,2,IF(DF209=6,1,IF(DF209&gt;6,"iNVÁLIDO",0)))))))</f>
        <v>3</v>
      </c>
      <c r="EQ209" s="7">
        <f>IF(DG209&gt;6,"Inválido",DG209)</f>
        <v>2</v>
      </c>
      <c r="ER209">
        <f>IF(DH209&gt;5,"Inválido",DH209)</f>
        <v>4</v>
      </c>
      <c r="ES209">
        <f>IF(DI209&gt;5,"Inválido",DI209)</f>
        <v>5</v>
      </c>
      <c r="ET209">
        <f>IF(DJ209=1,5,IF(DJ209=2,4,IF(DJ209=3,3,IF(DJ209=4,2,IF(DJ209=5,1,IF(DJ209&gt;5,"Inválido",0))))))</f>
        <v>4</v>
      </c>
      <c r="EU209">
        <f>IF(DK209&gt;5,"Inválido",DK209)</f>
        <v>3</v>
      </c>
      <c r="EV209">
        <f>IF(DL209=1,5,IF(DL209=2,4,IF(DL209=3,3,IF(DL209=4,2,IF(DL209=5,1,IF(DL209&gt;5,"Inválido",0))))))</f>
        <v>3</v>
      </c>
      <c r="EW209" s="7">
        <f>SUM(DO209,DP209,DQ209,DR209,DS209,DT209,DU209,DV209,DW209,DX209)</f>
        <v>24</v>
      </c>
      <c r="EX209" s="7">
        <f>(EW209-10)/20*100</f>
        <v>70</v>
      </c>
      <c r="EY209">
        <f>SUM(DY209,DZ209,EA209,EB209)</f>
        <v>8</v>
      </c>
      <c r="EZ209">
        <f>(_2022___Atividade_física__sintomas_de_ansiedade_e_depressão_e_qualidade_de_vida_e[[#This Row],[Aspecto físico]]-4)/4*100</f>
        <v>100</v>
      </c>
      <c r="FA209">
        <f>SUM(EG209,EH209)</f>
        <v>8.1999999999999993</v>
      </c>
      <c r="FB209">
        <f>(FA209-2)/10*100</f>
        <v>61.999999999999986</v>
      </c>
      <c r="FC209">
        <f>SUM(DM209,ES209,ET209,EU209,EV209)</f>
        <v>18.399999999999999</v>
      </c>
      <c r="FD209" s="7">
        <f>(FC209-5)/20*100</f>
        <v>67</v>
      </c>
      <c r="FE209">
        <f>SUM(EI209,EM209,EO209,EQ209)</f>
        <v>9</v>
      </c>
      <c r="FF209" s="7">
        <f>(FE209-4)/20*100</f>
        <v>25</v>
      </c>
      <c r="FG209">
        <f>SUM(EF209,ER209)</f>
        <v>7</v>
      </c>
      <c r="FH209">
        <f>(FG209-2)/8*100</f>
        <v>62.5</v>
      </c>
      <c r="FI209">
        <f>SUM(EC209,ED209,EE209)</f>
        <v>4</v>
      </c>
      <c r="FJ209" s="7">
        <f>(FI209-3)/3*100</f>
        <v>33.333333333333329</v>
      </c>
      <c r="FK209">
        <f>SUM(EJ209,EK209,EL209,EN209,EP209)</f>
        <v>11</v>
      </c>
      <c r="FL209">
        <f>(FK209-5)/25*100</f>
        <v>24</v>
      </c>
      <c r="FM209">
        <f t="shared" si="9"/>
        <v>2</v>
      </c>
      <c r="FN209" s="7">
        <f t="shared" si="10"/>
        <v>74.75</v>
      </c>
      <c r="FO209" s="7">
        <f t="shared" si="11"/>
        <v>36.208333333333329</v>
      </c>
    </row>
    <row r="210" spans="1:171" ht="15" thickBot="1" x14ac:dyDescent="0.35">
      <c r="A210" t="s">
        <v>500</v>
      </c>
      <c r="B210" t="s">
        <v>501</v>
      </c>
      <c r="C210" t="s">
        <v>68</v>
      </c>
      <c r="D210" s="5">
        <v>36671</v>
      </c>
      <c r="E210" s="5">
        <v>44682</v>
      </c>
      <c r="F210" s="1">
        <f>DATEDIF(D209,E209,"Y")</f>
        <v>31</v>
      </c>
      <c r="G210">
        <v>1</v>
      </c>
      <c r="H210">
        <v>1</v>
      </c>
      <c r="I210" t="s">
        <v>276</v>
      </c>
      <c r="J210">
        <v>6</v>
      </c>
      <c r="K210">
        <v>3</v>
      </c>
      <c r="L210" t="s">
        <v>100</v>
      </c>
      <c r="M210" s="1">
        <v>1</v>
      </c>
      <c r="N210">
        <v>1</v>
      </c>
      <c r="O210">
        <v>1</v>
      </c>
      <c r="P210">
        <v>1</v>
      </c>
      <c r="Q210" s="16">
        <v>2</v>
      </c>
      <c r="R210">
        <v>2</v>
      </c>
      <c r="S210">
        <v>1</v>
      </c>
      <c r="T210">
        <v>1</v>
      </c>
      <c r="U210" t="s">
        <v>115</v>
      </c>
      <c r="V210">
        <v>7</v>
      </c>
      <c r="W210">
        <v>39</v>
      </c>
      <c r="X21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210">
        <v>2</v>
      </c>
      <c r="Z210">
        <v>60</v>
      </c>
      <c r="AA21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210">
        <v>1</v>
      </c>
      <c r="AC210">
        <v>60</v>
      </c>
      <c r="AD21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10">
        <v>10</v>
      </c>
      <c r="AF210">
        <v>10</v>
      </c>
      <c r="AG210" s="1">
        <f>AVERAGE(_2022___Atividade_física__sintomas_de_ansiedade_e_depressão_e_qualidade_de_vida_e[[#This Row],[a.	Quantas horas no total você gasta sentado durante um dia de semana? ]:[b.	Quantas horas no total você gasta sentado durante um dia de fim de semana?]])</f>
        <v>10</v>
      </c>
      <c r="AH210" s="1">
        <f>_2022___Atividade_física__sintomas_de_ansiedade_e_depressão_e_qualidade_de_vida_e[[#This Row],[AFV por semana]]+_2022___Atividade_física__sintomas_de_ansiedade_e_depressão_e_qualidade_de_vida_e[[#This Row],[Média AFM na semana]]</f>
        <v>180</v>
      </c>
      <c r="AI210">
        <v>0</v>
      </c>
      <c r="AJ210">
        <v>0</v>
      </c>
      <c r="AK210">
        <v>0</v>
      </c>
      <c r="AL210">
        <v>0</v>
      </c>
      <c r="AM210">
        <v>0</v>
      </c>
      <c r="AN210">
        <v>0</v>
      </c>
      <c r="AO210">
        <v>0</v>
      </c>
      <c r="AP210">
        <v>0</v>
      </c>
      <c r="AQ210">
        <v>0</v>
      </c>
      <c r="AR210">
        <v>2</v>
      </c>
      <c r="AS210">
        <v>0</v>
      </c>
      <c r="AT210">
        <v>0</v>
      </c>
      <c r="AU210">
        <v>0</v>
      </c>
      <c r="AV210">
        <v>2</v>
      </c>
      <c r="AW210">
        <v>0</v>
      </c>
      <c r="AX210">
        <v>0</v>
      </c>
      <c r="AY210">
        <v>0</v>
      </c>
      <c r="AZ210">
        <v>0</v>
      </c>
      <c r="BA210">
        <v>0</v>
      </c>
      <c r="BB210">
        <v>0</v>
      </c>
      <c r="BC210">
        <v>0</v>
      </c>
      <c r="BD21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10">
        <v>1</v>
      </c>
      <c r="BF210">
        <v>1</v>
      </c>
      <c r="BG210">
        <v>1</v>
      </c>
      <c r="BH210">
        <v>1</v>
      </c>
      <c r="BI210">
        <v>1</v>
      </c>
      <c r="BJ210">
        <v>0</v>
      </c>
      <c r="BK210">
        <v>1</v>
      </c>
      <c r="BL210">
        <v>0</v>
      </c>
      <c r="BM210">
        <v>0</v>
      </c>
      <c r="BN210">
        <v>0</v>
      </c>
      <c r="BO210">
        <v>2</v>
      </c>
      <c r="BP210">
        <v>1</v>
      </c>
      <c r="BQ210">
        <v>1</v>
      </c>
      <c r="BR210">
        <v>3</v>
      </c>
      <c r="BS210">
        <v>1</v>
      </c>
      <c r="BT210">
        <v>0</v>
      </c>
      <c r="BU210">
        <v>1</v>
      </c>
      <c r="BV210">
        <v>0</v>
      </c>
      <c r="BW210">
        <v>0</v>
      </c>
      <c r="BX210">
        <v>2</v>
      </c>
      <c r="BY210">
        <f>_2022___Atividade_física__sintomas_de_ansiedade_e_depressão_e_qualidade_de_vida_e[[#This Row],[_18]]</f>
        <v>0</v>
      </c>
      <c r="BZ210">
        <v>0</v>
      </c>
      <c r="CA210">
        <v>0</v>
      </c>
      <c r="CB210" s="1">
        <f>SUM(BE210:BV210,_2022___Atividade_física__sintomas_de_ansiedade_e_depressão_e_qualidade_de_vida_e[[#This Row],[18 considerar essa]:[_20]])</f>
        <v>15</v>
      </c>
      <c r="CC210">
        <v>3</v>
      </c>
      <c r="CD210">
        <v>4</v>
      </c>
      <c r="CE210">
        <v>3</v>
      </c>
      <c r="CF210">
        <v>3</v>
      </c>
      <c r="CG210">
        <v>3</v>
      </c>
      <c r="CH210">
        <v>3</v>
      </c>
      <c r="CI210">
        <v>3</v>
      </c>
      <c r="CJ210">
        <v>3</v>
      </c>
      <c r="CK210">
        <v>3</v>
      </c>
      <c r="CL210">
        <v>3</v>
      </c>
      <c r="CM210">
        <v>3</v>
      </c>
      <c r="CN210">
        <v>3</v>
      </c>
      <c r="CO210">
        <v>1</v>
      </c>
      <c r="CP210">
        <v>1</v>
      </c>
      <c r="CQ210">
        <v>1</v>
      </c>
      <c r="CR210">
        <v>1</v>
      </c>
      <c r="CS210">
        <v>1</v>
      </c>
      <c r="CT210">
        <v>1</v>
      </c>
      <c r="CU210">
        <v>1</v>
      </c>
      <c r="CV210">
        <v>5</v>
      </c>
      <c r="CW210">
        <v>3</v>
      </c>
      <c r="CX210">
        <v>1</v>
      </c>
      <c r="CY210">
        <v>5</v>
      </c>
      <c r="CZ210">
        <v>3</v>
      </c>
      <c r="DA210">
        <v>5</v>
      </c>
      <c r="DB210">
        <v>5</v>
      </c>
      <c r="DC210">
        <v>5</v>
      </c>
      <c r="DD210">
        <v>4</v>
      </c>
      <c r="DE210">
        <v>4</v>
      </c>
      <c r="DF210">
        <v>4</v>
      </c>
      <c r="DG210">
        <v>2</v>
      </c>
      <c r="DH210">
        <v>1</v>
      </c>
      <c r="DI210">
        <v>5</v>
      </c>
      <c r="DJ210">
        <v>1</v>
      </c>
      <c r="DK210">
        <v>5</v>
      </c>
      <c r="DL210">
        <v>1</v>
      </c>
      <c r="DM210">
        <f>IF(CC210=1,5,IF(CC210=2,4.4,IF(CC210=3,3.4,IF(CC210=4,2,IF(CC210=5,1,IF(CC210&gt;5,"Inválido",0))))))</f>
        <v>3.4</v>
      </c>
      <c r="DN210">
        <f>IF(CD210&gt;5,"Inválido",CD210)</f>
        <v>4</v>
      </c>
      <c r="DO210" s="7">
        <f>IF(CE210&gt;3,"Inválido",CE210)</f>
        <v>3</v>
      </c>
      <c r="DP210" s="7">
        <f>IF(CF210&gt;3,"Inválido",CF210)</f>
        <v>3</v>
      </c>
      <c r="DQ210" s="6">
        <f>IF(CG210&gt;3,"Inválido",CG210)</f>
        <v>3</v>
      </c>
      <c r="DR210" s="6">
        <f>IF(CH210&gt;3,"Inválido",CH210)</f>
        <v>3</v>
      </c>
      <c r="DS210" s="6">
        <f>IF(CI210&gt;3,"Inválido",CI210)</f>
        <v>3</v>
      </c>
      <c r="DT210" s="6">
        <f>IF(CJ210&gt;3,"Inválido",CJ210)</f>
        <v>3</v>
      </c>
      <c r="DU210" s="6">
        <f>IF(CK210&gt;3,"Inválido",CK210)</f>
        <v>3</v>
      </c>
      <c r="DV210" s="6">
        <f>IF(CL210&gt;3,"Inválido",CL210)</f>
        <v>3</v>
      </c>
      <c r="DW210" s="6">
        <f>IF(CM210&gt;3,"Inválido",CM210)</f>
        <v>3</v>
      </c>
      <c r="DX210" s="6">
        <f>IF(CN210&gt;3,"Inválido",CN210)</f>
        <v>3</v>
      </c>
      <c r="DY210" s="8">
        <f>IF(CO210&gt;5, "INVALIDO",CO210)</f>
        <v>1</v>
      </c>
      <c r="DZ210" s="8">
        <f>IF(CP210&gt;5, "INVALIDO",CP210)</f>
        <v>1</v>
      </c>
      <c r="EA210" s="8">
        <f>IF(CQ210&gt;5, "INVALIDO",CQ210)</f>
        <v>1</v>
      </c>
      <c r="EB210" s="8">
        <f>IF(CR210&gt;5, "INVALIDO",CR210)</f>
        <v>1</v>
      </c>
      <c r="EC210" s="7">
        <f>IF(CR210&gt;5, "INVALIDO",CR210)</f>
        <v>1</v>
      </c>
      <c r="ED21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10">
        <f>IF(CC210=1,5,IF(CC210=2,4,IF(CC210=3,3,IF(CC210=4,2,IF(CC210=5,1,IF(CC210&gt;5,"Inválido",0))))))</f>
        <v>3</v>
      </c>
      <c r="EG210">
        <f>IF(CW210=1,6,IF(CW210=2,5.4,IF(CW210=3,4.2,IF(CW210=4,3.1,IF(CW210=5,2.2,IF(CW210=6,1,IF(CW210&gt;6,"Inválido",0)))))))</f>
        <v>4.2</v>
      </c>
      <c r="EH210">
        <f>IF(AND(CX210=1,CW210=1),6,IF(AND(CX210=1,CW210&lt;7),5,IF(AND(CX210&gt;1,CW210=1),"Inválido",IF(AND(CX210=2,CW210&lt;7),4,IF(AND(CX210=3,CW210&lt;7),3,IF(AND(CX210=4,CW210&lt;7),2,IF(AND(CX210=5,CW210&lt;7),1,0)))))))</f>
        <v>5</v>
      </c>
      <c r="EI210">
        <f>IF(CV210=1,6,IF(CV210=2,5,IF(CV210=3,3,IF(CV210=4,3,IF(CV210=5,2,IF(CV210=6,1,IF(CV210&gt;6,"iNVÁLIDO",0)))))))</f>
        <v>2</v>
      </c>
      <c r="EJ210" s="7">
        <f>IF(CZ210&gt;6,"Inválido",CZ210)</f>
        <v>3</v>
      </c>
      <c r="EK210" s="7">
        <f>IF(DA210&gt;6,"Inválido",DA210)</f>
        <v>5</v>
      </c>
      <c r="EL210">
        <f>IF(DB210=1,6,IF(DB210=2,5,IF(DB210=3,3,IF(DB210=4,3,IF(DB210=5,2,IF(DB210=6,1,IF(DB210&gt;6,"iNVÁLIDO",0)))))))</f>
        <v>2</v>
      </c>
      <c r="EM210">
        <f>IF(DC210=1,6,IF(DC210=2,5,IF(DC210=3,3,IF(DC210=4,3,IF(DC210=5,2,IF(DC210=6,1,IF(DC210&gt;6,"iNVÁLIDO",0)))))))</f>
        <v>2</v>
      </c>
      <c r="EN210" s="7">
        <f>IF(DD210&gt;6,"Inválido",DD210)</f>
        <v>4</v>
      </c>
      <c r="EO210">
        <f>IF(DE210&gt;6,"Inválido",DE210)</f>
        <v>4</v>
      </c>
      <c r="EP210">
        <f>IF(DF210=1,6,IF(DF210=2,5,IF(DF210=3,3,IF(DF210=4,3,IF(DF210=5,2,IF(DF210=6,1,IF(DF210&gt;6,"iNVÁLIDO",0)))))))</f>
        <v>3</v>
      </c>
      <c r="EQ210" s="7">
        <f>IF(DG210&gt;6,"Inválido",DG210)</f>
        <v>2</v>
      </c>
      <c r="ER210">
        <f>IF(DH210&gt;5,"Inválido",DH210)</f>
        <v>1</v>
      </c>
      <c r="ES210">
        <f>IF(DI210&gt;5,"Inválido",DI210)</f>
        <v>5</v>
      </c>
      <c r="ET210">
        <f>IF(DJ210=1,5,IF(DJ210=2,4,IF(DJ210=3,3,IF(DJ210=4,2,IF(DJ210=5,1,IF(DJ210&gt;5,"Inválido",0))))))</f>
        <v>5</v>
      </c>
      <c r="EU210">
        <f>IF(DK210&gt;5,"Inválido",DK210)</f>
        <v>5</v>
      </c>
      <c r="EV210">
        <f>IF(DL210=1,5,IF(DL210=2,4,IF(DL210=3,3,IF(DL210=4,2,IF(DL210=5,1,IF(DL210&gt;5,"Inválido",0))))))</f>
        <v>5</v>
      </c>
      <c r="EW210" s="7">
        <f>SUM(DO210,DP210,DQ210,DR210,DS210,DT210,DU210,DV210,DW210,DX210)</f>
        <v>30</v>
      </c>
      <c r="EX210" s="7">
        <f>(EW210-10)/20*100</f>
        <v>100</v>
      </c>
      <c r="EY210">
        <f>SUM(DY210,DZ210,EA210,EB210)</f>
        <v>4</v>
      </c>
      <c r="EZ210">
        <f>(_2022___Atividade_física__sintomas_de_ansiedade_e_depressão_e_qualidade_de_vida_e[[#This Row],[Aspecto físico]]-4)/4*100</f>
        <v>0</v>
      </c>
      <c r="FA210">
        <f>SUM(EG210,EH210)</f>
        <v>9.1999999999999993</v>
      </c>
      <c r="FB210">
        <f>(FA210-2)/10*100</f>
        <v>72</v>
      </c>
      <c r="FC210">
        <f>SUM(DM210,ES210,ET210,EU210,EV210)</f>
        <v>23.4</v>
      </c>
      <c r="FD210" s="7">
        <f>(FC210-5)/20*100</f>
        <v>92</v>
      </c>
      <c r="FE210">
        <f>SUM(EI210,EM210,EO210,EQ210)</f>
        <v>10</v>
      </c>
      <c r="FF210" s="7">
        <f>(FE210-4)/20*100</f>
        <v>30</v>
      </c>
      <c r="FG210">
        <f>SUM(EF210,ER210)</f>
        <v>4</v>
      </c>
      <c r="FH210">
        <f>(FG210-2)/8*100</f>
        <v>25</v>
      </c>
      <c r="FI210">
        <f>SUM(EC210,ED210,EE210)</f>
        <v>3</v>
      </c>
      <c r="FJ210" s="7">
        <f>(FI210-3)/3*100</f>
        <v>0</v>
      </c>
      <c r="FK210">
        <f>SUM(EJ210,EK210,EL210,EN210,EP210)</f>
        <v>17</v>
      </c>
      <c r="FL210">
        <f>(FK210-5)/25*100</f>
        <v>48</v>
      </c>
      <c r="FM210">
        <f t="shared" si="9"/>
        <v>4</v>
      </c>
      <c r="FN210" s="7">
        <f t="shared" si="10"/>
        <v>66</v>
      </c>
      <c r="FO210" s="7">
        <f t="shared" si="11"/>
        <v>25.75</v>
      </c>
    </row>
    <row r="211" spans="1:171" ht="15" thickBot="1" x14ac:dyDescent="0.35">
      <c r="A211" t="s">
        <v>502</v>
      </c>
      <c r="B211" t="s">
        <v>503</v>
      </c>
      <c r="C211" t="s">
        <v>68</v>
      </c>
      <c r="D211" s="5">
        <v>27964</v>
      </c>
      <c r="E211" s="5">
        <v>44682</v>
      </c>
      <c r="F211" s="1">
        <f>DATEDIF(D210,E210,"Y")</f>
        <v>21</v>
      </c>
      <c r="G211">
        <v>1</v>
      </c>
      <c r="H211">
        <v>1</v>
      </c>
      <c r="I211" t="s">
        <v>162</v>
      </c>
      <c r="J211">
        <v>9</v>
      </c>
      <c r="K211">
        <v>1</v>
      </c>
      <c r="L211" t="s">
        <v>504</v>
      </c>
      <c r="M211" s="1">
        <v>2</v>
      </c>
      <c r="N211">
        <v>1</v>
      </c>
      <c r="O211">
        <v>3</v>
      </c>
      <c r="P211">
        <v>1</v>
      </c>
      <c r="Q211" s="16">
        <v>2</v>
      </c>
      <c r="R211">
        <v>2</v>
      </c>
      <c r="S211">
        <v>1</v>
      </c>
      <c r="T211">
        <v>2</v>
      </c>
      <c r="U211" t="s">
        <v>86</v>
      </c>
      <c r="V211">
        <v>7</v>
      </c>
      <c r="W211">
        <v>29</v>
      </c>
      <c r="X21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203</v>
      </c>
      <c r="Y211">
        <v>7</v>
      </c>
      <c r="Z211">
        <v>29</v>
      </c>
      <c r="AA21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211">
        <v>3</v>
      </c>
      <c r="AC211">
        <v>49</v>
      </c>
      <c r="AD21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147</v>
      </c>
      <c r="AE211">
        <v>6</v>
      </c>
      <c r="AF211">
        <v>6</v>
      </c>
      <c r="AG211" s="1">
        <f>AVERAGE(_2022___Atividade_física__sintomas_de_ansiedade_e_depressão_e_qualidade_de_vida_e[[#This Row],[a.	Quantas horas no total você gasta sentado durante um dia de semana? ]:[b.	Quantas horas no total você gasta sentado durante um dia de fim de semana?]])</f>
        <v>6</v>
      </c>
      <c r="AH211" s="1">
        <f>_2022___Atividade_física__sintomas_de_ansiedade_e_depressão_e_qualidade_de_vida_e[[#This Row],[AFV por semana]]+_2022___Atividade_física__sintomas_de_ansiedade_e_depressão_e_qualidade_de_vida_e[[#This Row],[Média AFM na semana]]</f>
        <v>350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2</v>
      </c>
      <c r="BY211">
        <f>_2022___Atividade_física__sintomas_de_ansiedade_e_depressão_e_qualidade_de_vida_e[[#This Row],[_18]]</f>
        <v>0</v>
      </c>
      <c r="BZ211">
        <v>0</v>
      </c>
      <c r="CA211">
        <v>0</v>
      </c>
      <c r="CB211" s="1">
        <f>SUM(BE211:BV211,_2022___Atividade_física__sintomas_de_ansiedade_e_depressão_e_qualidade_de_vida_e[[#This Row],[18 considerar essa]:[_20]])</f>
        <v>0</v>
      </c>
      <c r="CC211">
        <v>1</v>
      </c>
      <c r="CD211">
        <v>1</v>
      </c>
      <c r="CE211">
        <v>3</v>
      </c>
      <c r="CF211">
        <v>3</v>
      </c>
      <c r="CG211">
        <v>3</v>
      </c>
      <c r="CH211">
        <v>3</v>
      </c>
      <c r="CI211">
        <v>2</v>
      </c>
      <c r="CJ211">
        <v>3</v>
      </c>
      <c r="CK211">
        <v>3</v>
      </c>
      <c r="CL211">
        <v>3</v>
      </c>
      <c r="CM211">
        <v>3</v>
      </c>
      <c r="CN211">
        <v>3</v>
      </c>
      <c r="CO211">
        <v>2</v>
      </c>
      <c r="CP211">
        <v>2</v>
      </c>
      <c r="CQ211">
        <v>2</v>
      </c>
      <c r="CR211">
        <v>2</v>
      </c>
      <c r="CS211">
        <v>2</v>
      </c>
      <c r="CT211">
        <v>2</v>
      </c>
      <c r="CU211">
        <v>2</v>
      </c>
      <c r="CV211">
        <v>1</v>
      </c>
      <c r="CW211">
        <v>1</v>
      </c>
      <c r="CX211">
        <v>1</v>
      </c>
      <c r="CY211">
        <v>2</v>
      </c>
      <c r="CZ211">
        <v>6</v>
      </c>
      <c r="DA211">
        <v>6</v>
      </c>
      <c r="DB211">
        <v>2</v>
      </c>
      <c r="DC211">
        <v>2</v>
      </c>
      <c r="DD211">
        <v>6</v>
      </c>
      <c r="DE211">
        <v>5</v>
      </c>
      <c r="DF211">
        <v>2</v>
      </c>
      <c r="DG211">
        <v>5</v>
      </c>
      <c r="DH211">
        <v>5</v>
      </c>
      <c r="DI211">
        <v>5</v>
      </c>
      <c r="DJ211">
        <v>5</v>
      </c>
      <c r="DK211">
        <v>5</v>
      </c>
      <c r="DL211">
        <v>1</v>
      </c>
      <c r="DM211">
        <f>IF(CC211=1,5,IF(CC211=2,4.4,IF(CC211=3,3.4,IF(CC211=4,2,IF(CC211=5,1,IF(CC211&gt;5,"Inválido",0))))))</f>
        <v>5</v>
      </c>
      <c r="DN211">
        <f>IF(CD211&gt;5,"Inválido",CD211)</f>
        <v>1</v>
      </c>
      <c r="DO211" s="7">
        <f>IF(CE211&gt;3,"Inválido",CE211)</f>
        <v>3</v>
      </c>
      <c r="DP211" s="7">
        <f>IF(CF211&gt;3,"Inválido",CF211)</f>
        <v>3</v>
      </c>
      <c r="DQ211" s="6">
        <f>IF(CG211&gt;3,"Inválido",CG211)</f>
        <v>3</v>
      </c>
      <c r="DR211" s="6">
        <f>IF(CH211&gt;3,"Inválido",CH211)</f>
        <v>3</v>
      </c>
      <c r="DS211" s="6">
        <f>IF(CI211&gt;3,"Inválido",CI211)</f>
        <v>2</v>
      </c>
      <c r="DT211" s="6">
        <f>IF(CJ211&gt;3,"Inválido",CJ211)</f>
        <v>3</v>
      </c>
      <c r="DU211" s="6">
        <f>IF(CK211&gt;3,"Inválido",CK211)</f>
        <v>3</v>
      </c>
      <c r="DV211" s="6">
        <f>IF(CL211&gt;3,"Inválido",CL211)</f>
        <v>3</v>
      </c>
      <c r="DW211" s="6">
        <f>IF(CM211&gt;3,"Inválido",CM211)</f>
        <v>3</v>
      </c>
      <c r="DX211" s="6">
        <f>IF(CN211&gt;3,"Inválido",CN211)</f>
        <v>3</v>
      </c>
      <c r="DY211" s="8">
        <f>IF(CO211&gt;5, "INVALIDO",CO211)</f>
        <v>2</v>
      </c>
      <c r="DZ211" s="8">
        <f>IF(CP211&gt;5, "INVALIDO",CP211)</f>
        <v>2</v>
      </c>
      <c r="EA211" s="8">
        <f>IF(CQ211&gt;5, "INVALIDO",CQ211)</f>
        <v>2</v>
      </c>
      <c r="EB211" s="8">
        <f>IF(CR211&gt;5, "INVALIDO",CR211)</f>
        <v>2</v>
      </c>
      <c r="EC211" s="7">
        <f>IF(CR211&gt;5, "INVALIDO",CR211)</f>
        <v>2</v>
      </c>
      <c r="ED21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1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1">
        <f>IF(CC211=1,5,IF(CC211=2,4,IF(CC211=3,3,IF(CC211=4,2,IF(CC211=5,1,IF(CC211&gt;5,"Inválido",0))))))</f>
        <v>5</v>
      </c>
      <c r="EG211">
        <f>IF(CW211=1,6,IF(CW211=2,5.4,IF(CW211=3,4.2,IF(CW211=4,3.1,IF(CW211=5,2.2,IF(CW211=6,1,IF(CW211&gt;6,"Inválido",0)))))))</f>
        <v>6</v>
      </c>
      <c r="EH211">
        <f>IF(AND(CX211=1,CW211=1),6,IF(AND(CX211=1,CW211&lt;7),5,IF(AND(CX211&gt;1,CW211=1),"Inválido",IF(AND(CX211=2,CW211&lt;7),4,IF(AND(CX211=3,CW211&lt;7),3,IF(AND(CX211=4,CW211&lt;7),2,IF(AND(CX211=5,CW211&lt;7),1,0)))))))</f>
        <v>6</v>
      </c>
      <c r="EI211">
        <f>IF(CV211=1,6,IF(CV211=2,5,IF(CV211=3,3,IF(CV211=4,3,IF(CV211=5,2,IF(CV211=6,1,IF(CV211&gt;6,"iNVÁLIDO",0)))))))</f>
        <v>6</v>
      </c>
      <c r="EJ211" s="7">
        <f>IF(CZ211&gt;6,"Inválido",CZ211)</f>
        <v>6</v>
      </c>
      <c r="EK211" s="7">
        <f>IF(DA211&gt;6,"Inválido",DA211)</f>
        <v>6</v>
      </c>
      <c r="EL211">
        <f>IF(DB211=1,6,IF(DB211=2,5,IF(DB211=3,3,IF(DB211=4,3,IF(DB211=5,2,IF(DB211=6,1,IF(DB211&gt;6,"iNVÁLIDO",0)))))))</f>
        <v>5</v>
      </c>
      <c r="EM211">
        <f>IF(DC211=1,6,IF(DC211=2,5,IF(DC211=3,3,IF(DC211=4,3,IF(DC211=5,2,IF(DC211=6,1,IF(DC211&gt;6,"iNVÁLIDO",0)))))))</f>
        <v>5</v>
      </c>
      <c r="EN211" s="7">
        <f>IF(DD211&gt;6,"Inválido",DD211)</f>
        <v>6</v>
      </c>
      <c r="EO211">
        <f>IF(DE211&gt;6,"Inválido",DE211)</f>
        <v>5</v>
      </c>
      <c r="EP211">
        <f>IF(DF211=1,6,IF(DF211=2,5,IF(DF211=3,3,IF(DF211=4,3,IF(DF211=5,2,IF(DF211=6,1,IF(DF211&gt;6,"iNVÁLIDO",0)))))))</f>
        <v>5</v>
      </c>
      <c r="EQ211" s="7">
        <f>IF(DG211&gt;6,"Inválido",DG211)</f>
        <v>5</v>
      </c>
      <c r="ER211">
        <f>IF(DH211&gt;5,"Inválido",DH211)</f>
        <v>5</v>
      </c>
      <c r="ES211">
        <f>IF(DI211&gt;5,"Inválido",DI211)</f>
        <v>5</v>
      </c>
      <c r="ET211">
        <f>IF(DJ211=1,5,IF(DJ211=2,4,IF(DJ211=3,3,IF(DJ211=4,2,IF(DJ211=5,1,IF(DJ211&gt;5,"Inválido",0))))))</f>
        <v>1</v>
      </c>
      <c r="EU211">
        <f>IF(DK211&gt;5,"Inválido",DK211)</f>
        <v>5</v>
      </c>
      <c r="EV211">
        <f>IF(DL211=1,5,IF(DL211=2,4,IF(DL211=3,3,IF(DL211=4,2,IF(DL211=5,1,IF(DL211&gt;5,"Inválido",0))))))</f>
        <v>5</v>
      </c>
      <c r="EW211" s="7">
        <f>SUM(DO211,DP211,DQ211,DR211,DS211,DT211,DU211,DV211,DW211,DX211)</f>
        <v>29</v>
      </c>
      <c r="EX211" s="7">
        <f>(EW211-10)/20*100</f>
        <v>95</v>
      </c>
      <c r="EY211">
        <f>SUM(DY211,DZ211,EA211,EB211)</f>
        <v>8</v>
      </c>
      <c r="EZ211">
        <f>(_2022___Atividade_física__sintomas_de_ansiedade_e_depressão_e_qualidade_de_vida_e[[#This Row],[Aspecto físico]]-4)/4*100</f>
        <v>100</v>
      </c>
      <c r="FA211">
        <f>SUM(EG211,EH211)</f>
        <v>12</v>
      </c>
      <c r="FB211">
        <f>(FA211-2)/10*100</f>
        <v>100</v>
      </c>
      <c r="FC211">
        <f>SUM(DM211,ES211,ET211,EU211,EV211)</f>
        <v>21</v>
      </c>
      <c r="FD211" s="7">
        <f>(FC211-5)/20*100</f>
        <v>80</v>
      </c>
      <c r="FE211">
        <f>SUM(EI211,EM211,EO211,EQ211)</f>
        <v>21</v>
      </c>
      <c r="FF211" s="7">
        <f>(FE211-4)/20*100</f>
        <v>85</v>
      </c>
      <c r="FG211">
        <f>SUM(EF211,ER211)</f>
        <v>10</v>
      </c>
      <c r="FH211">
        <f>(FG211-2)/8*100</f>
        <v>100</v>
      </c>
      <c r="FI211">
        <f>SUM(EC211,ED211,EE211)</f>
        <v>6</v>
      </c>
      <c r="FJ211" s="7">
        <f>(FI211-3)/3*100</f>
        <v>100</v>
      </c>
      <c r="FK211">
        <f>SUM(EJ211,EK211,EL211,EN211,EP211)</f>
        <v>28</v>
      </c>
      <c r="FL211">
        <f>(FK211-5)/25*100</f>
        <v>92</v>
      </c>
      <c r="FM211">
        <f t="shared" si="9"/>
        <v>1</v>
      </c>
      <c r="FN211" s="7">
        <f t="shared" si="10"/>
        <v>93.75</v>
      </c>
      <c r="FO211" s="7">
        <f t="shared" si="11"/>
        <v>94.25</v>
      </c>
    </row>
    <row r="212" spans="1:171" ht="15" thickBot="1" x14ac:dyDescent="0.35">
      <c r="A212" t="s">
        <v>505</v>
      </c>
      <c r="B212" t="s">
        <v>506</v>
      </c>
      <c r="C212" t="s">
        <v>68</v>
      </c>
      <c r="D212" s="5">
        <v>31183</v>
      </c>
      <c r="E212" s="5">
        <v>44682</v>
      </c>
      <c r="F212" s="1">
        <f>DATEDIF(D211,E211,"Y")</f>
        <v>45</v>
      </c>
      <c r="G212">
        <v>1</v>
      </c>
      <c r="H212">
        <v>3</v>
      </c>
      <c r="I212" t="s">
        <v>238</v>
      </c>
      <c r="J212">
        <v>4</v>
      </c>
      <c r="K212">
        <v>2</v>
      </c>
      <c r="L212" t="s">
        <v>1103</v>
      </c>
      <c r="M212" s="1">
        <v>2</v>
      </c>
      <c r="N212">
        <v>1</v>
      </c>
      <c r="O212">
        <v>1</v>
      </c>
      <c r="P212">
        <v>1</v>
      </c>
      <c r="Q212" s="16">
        <v>2</v>
      </c>
      <c r="R212">
        <v>1</v>
      </c>
      <c r="S212">
        <v>1</v>
      </c>
      <c r="T212">
        <v>1</v>
      </c>
      <c r="U212" t="s">
        <v>164</v>
      </c>
      <c r="V212">
        <v>3</v>
      </c>
      <c r="W212">
        <v>20</v>
      </c>
      <c r="X21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212">
        <v>0</v>
      </c>
      <c r="Z212">
        <v>0</v>
      </c>
      <c r="AA21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12">
        <v>3</v>
      </c>
      <c r="AC212">
        <v>60</v>
      </c>
      <c r="AD21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212">
        <v>12</v>
      </c>
      <c r="AF212">
        <v>12</v>
      </c>
      <c r="AG212" s="1">
        <f>AVERAGE(_2022___Atividade_física__sintomas_de_ansiedade_e_depressão_e_qualidade_de_vida_e[[#This Row],[a.	Quantas horas no total você gasta sentado durante um dia de semana? ]:[b.	Quantas horas no total você gasta sentado durante um dia de fim de semana?]])</f>
        <v>12</v>
      </c>
      <c r="AH212" s="1">
        <f>_2022___Atividade_física__sintomas_de_ansiedade_e_depressão_e_qualidade_de_vida_e[[#This Row],[AFV por semana]]+_2022___Atividade_física__sintomas_de_ansiedade_e_depressão_e_qualidade_de_vida_e[[#This Row],[Média AFM na semana]]</f>
        <v>180</v>
      </c>
      <c r="AI212">
        <v>1</v>
      </c>
      <c r="AJ212">
        <v>1</v>
      </c>
      <c r="AK212">
        <v>0</v>
      </c>
      <c r="AL212">
        <v>0</v>
      </c>
      <c r="AM212">
        <v>0</v>
      </c>
      <c r="AN212">
        <v>1</v>
      </c>
      <c r="AO212">
        <v>0</v>
      </c>
      <c r="AP212">
        <v>0</v>
      </c>
      <c r="AQ212">
        <v>0</v>
      </c>
      <c r="AR212">
        <v>1</v>
      </c>
      <c r="AS212">
        <v>0</v>
      </c>
      <c r="AT212">
        <v>0</v>
      </c>
      <c r="AU212">
        <v>1</v>
      </c>
      <c r="AV212">
        <v>0</v>
      </c>
      <c r="AW212">
        <v>1</v>
      </c>
      <c r="AX212">
        <v>0</v>
      </c>
      <c r="AY212">
        <v>0</v>
      </c>
      <c r="AZ212">
        <v>1</v>
      </c>
      <c r="BA212">
        <v>0</v>
      </c>
      <c r="BB212">
        <v>0</v>
      </c>
      <c r="BC212">
        <v>1</v>
      </c>
      <c r="BD21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212">
        <v>0</v>
      </c>
      <c r="BF212">
        <v>0</v>
      </c>
      <c r="BG212">
        <v>0</v>
      </c>
      <c r="BH212">
        <v>1</v>
      </c>
      <c r="BI212">
        <v>0</v>
      </c>
      <c r="BJ212">
        <v>0</v>
      </c>
      <c r="BK212">
        <v>0</v>
      </c>
      <c r="BL212">
        <v>1</v>
      </c>
      <c r="BM212">
        <v>0</v>
      </c>
      <c r="BN212">
        <v>0</v>
      </c>
      <c r="BO212">
        <v>1</v>
      </c>
      <c r="BP212">
        <v>0</v>
      </c>
      <c r="BQ212">
        <v>0</v>
      </c>
      <c r="BR212">
        <v>0</v>
      </c>
      <c r="BS212">
        <v>0</v>
      </c>
      <c r="BT212">
        <v>0</v>
      </c>
      <c r="BU212">
        <v>1</v>
      </c>
      <c r="BV212">
        <v>0</v>
      </c>
      <c r="BW212">
        <v>0</v>
      </c>
      <c r="BX212">
        <v>1</v>
      </c>
      <c r="BY212">
        <v>0</v>
      </c>
      <c r="BZ212">
        <v>1</v>
      </c>
      <c r="CA212">
        <v>0</v>
      </c>
      <c r="CB212" s="1">
        <f>SUM(BE212:BV212,_2022___Atividade_física__sintomas_de_ansiedade_e_depressão_e_qualidade_de_vida_e[[#This Row],[18 considerar essa]:[_20]])</f>
        <v>5</v>
      </c>
      <c r="CC212">
        <v>3</v>
      </c>
      <c r="CD212">
        <v>3</v>
      </c>
      <c r="CE212">
        <v>3</v>
      </c>
      <c r="CF212">
        <v>3</v>
      </c>
      <c r="CG212">
        <v>3</v>
      </c>
      <c r="CH212">
        <v>3</v>
      </c>
      <c r="CI212">
        <v>3</v>
      </c>
      <c r="CJ212">
        <v>3</v>
      </c>
      <c r="CK212">
        <v>3</v>
      </c>
      <c r="CL212">
        <v>3</v>
      </c>
      <c r="CM212">
        <v>3</v>
      </c>
      <c r="CN212">
        <v>2</v>
      </c>
      <c r="CO212">
        <v>2</v>
      </c>
      <c r="CP212">
        <v>1</v>
      </c>
      <c r="CQ212">
        <v>2</v>
      </c>
      <c r="CR212">
        <v>2</v>
      </c>
      <c r="CS212">
        <v>2</v>
      </c>
      <c r="CT212">
        <v>1</v>
      </c>
      <c r="CU212">
        <v>2</v>
      </c>
      <c r="CV212">
        <v>2</v>
      </c>
      <c r="CW212">
        <v>3</v>
      </c>
      <c r="CX212">
        <v>2</v>
      </c>
      <c r="CY212">
        <v>4</v>
      </c>
      <c r="CZ212">
        <v>4</v>
      </c>
      <c r="DA212">
        <v>5</v>
      </c>
      <c r="DB212">
        <v>3</v>
      </c>
      <c r="DC212">
        <v>4</v>
      </c>
      <c r="DD212">
        <v>4</v>
      </c>
      <c r="DE212">
        <v>3</v>
      </c>
      <c r="DF212">
        <v>4</v>
      </c>
      <c r="DG212">
        <v>3</v>
      </c>
      <c r="DH212">
        <v>3</v>
      </c>
      <c r="DI212">
        <v>3</v>
      </c>
      <c r="DJ212">
        <v>1</v>
      </c>
      <c r="DK212">
        <v>4</v>
      </c>
      <c r="DL212">
        <v>2</v>
      </c>
      <c r="DM212">
        <f>IF(CC212=1,5,IF(CC212=2,4.4,IF(CC212=3,3.4,IF(CC212=4,2,IF(CC212=5,1,IF(CC212&gt;5,"Inválido",0))))))</f>
        <v>3.4</v>
      </c>
      <c r="DN212">
        <f>IF(CD212&gt;5,"Inválido",CD212)</f>
        <v>3</v>
      </c>
      <c r="DO212" s="7">
        <f>IF(CE212&gt;3,"Inválido",CE212)</f>
        <v>3</v>
      </c>
      <c r="DP212" s="7">
        <f>IF(CF212&gt;3,"Inválido",CF212)</f>
        <v>3</v>
      </c>
      <c r="DQ212" s="6">
        <f>IF(CG212&gt;3,"Inválido",CG212)</f>
        <v>3</v>
      </c>
      <c r="DR212" s="6">
        <f>IF(CH212&gt;3,"Inválido",CH212)</f>
        <v>3</v>
      </c>
      <c r="DS212" s="6">
        <f>IF(CI212&gt;3,"Inválido",CI212)</f>
        <v>3</v>
      </c>
      <c r="DT212" s="6">
        <f>IF(CJ212&gt;3,"Inválido",CJ212)</f>
        <v>3</v>
      </c>
      <c r="DU212" s="6">
        <f>IF(CK212&gt;3,"Inválido",CK212)</f>
        <v>3</v>
      </c>
      <c r="DV212" s="6">
        <f>IF(CL212&gt;3,"Inválido",CL212)</f>
        <v>3</v>
      </c>
      <c r="DW212" s="6">
        <f>IF(CM212&gt;3,"Inválido",CM212)</f>
        <v>3</v>
      </c>
      <c r="DX212" s="6">
        <f>IF(CN212&gt;3,"Inválido",CN212)</f>
        <v>2</v>
      </c>
      <c r="DY212" s="8">
        <f>IF(CO212&gt;5, "INVALIDO",CO212)</f>
        <v>2</v>
      </c>
      <c r="DZ212" s="8">
        <f>IF(CP212&gt;5, "INVALIDO",CP212)</f>
        <v>1</v>
      </c>
      <c r="EA212" s="8">
        <f>IF(CQ212&gt;5, "INVALIDO",CQ212)</f>
        <v>2</v>
      </c>
      <c r="EB212" s="8">
        <f>IF(CR212&gt;5, "INVALIDO",CR212)</f>
        <v>2</v>
      </c>
      <c r="EC212" s="7">
        <f>IF(CR212&gt;5, "INVALIDO",CR212)</f>
        <v>2</v>
      </c>
      <c r="ED21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2">
        <f>IF(CC212=1,5,IF(CC212=2,4,IF(CC212=3,3,IF(CC212=4,2,IF(CC212=5,1,IF(CC212&gt;5,"Inválido",0))))))</f>
        <v>3</v>
      </c>
      <c r="EG212">
        <f>IF(CW212=1,6,IF(CW212=2,5.4,IF(CW212=3,4.2,IF(CW212=4,3.1,IF(CW212=5,2.2,IF(CW212=6,1,IF(CW212&gt;6,"Inválido",0)))))))</f>
        <v>4.2</v>
      </c>
      <c r="EH212">
        <f>IF(AND(CX212=1,CW212=1),6,IF(AND(CX212=1,CW212&lt;7),5,IF(AND(CX212&gt;1,CW212=1),"Inválido",IF(AND(CX212=2,CW212&lt;7),4,IF(AND(CX212=3,CW212&lt;7),3,IF(AND(CX212=4,CW212&lt;7),2,IF(AND(CX212=5,CW212&lt;7),1,0)))))))</f>
        <v>4</v>
      </c>
      <c r="EI212">
        <f>IF(CV212=1,6,IF(CV212=2,5,IF(CV212=3,3,IF(CV212=4,3,IF(CV212=5,2,IF(CV212=6,1,IF(CV212&gt;6,"iNVÁLIDO",0)))))))</f>
        <v>5</v>
      </c>
      <c r="EJ212" s="7">
        <f>IF(CZ212&gt;6,"Inválido",CZ212)</f>
        <v>4</v>
      </c>
      <c r="EK212" s="7">
        <f>IF(DA212&gt;6,"Inválido",DA212)</f>
        <v>5</v>
      </c>
      <c r="EL212">
        <f>IF(DB212=1,6,IF(DB212=2,5,IF(DB212=3,3,IF(DB212=4,3,IF(DB212=5,2,IF(DB212=6,1,IF(DB212&gt;6,"iNVÁLIDO",0)))))))</f>
        <v>3</v>
      </c>
      <c r="EM212">
        <f>IF(DC212=1,6,IF(DC212=2,5,IF(DC212=3,3,IF(DC212=4,3,IF(DC212=5,2,IF(DC212=6,1,IF(DC212&gt;6,"iNVÁLIDO",0)))))))</f>
        <v>3</v>
      </c>
      <c r="EN212" s="7">
        <f>IF(DD212&gt;6,"Inválido",DD212)</f>
        <v>4</v>
      </c>
      <c r="EO212">
        <f>IF(DE212&gt;6,"Inválido",DE212)</f>
        <v>3</v>
      </c>
      <c r="EP212">
        <f>IF(DF212=1,6,IF(DF212=2,5,IF(DF212=3,3,IF(DF212=4,3,IF(DF212=5,2,IF(DF212=6,1,IF(DF212&gt;6,"iNVÁLIDO",0)))))))</f>
        <v>3</v>
      </c>
      <c r="EQ212" s="7">
        <f>IF(DG212&gt;6,"Inválido",DG212)</f>
        <v>3</v>
      </c>
      <c r="ER212">
        <f>IF(DH212&gt;5,"Inválido",DH212)</f>
        <v>3</v>
      </c>
      <c r="ES212">
        <f>IF(DI212&gt;5,"Inválido",DI212)</f>
        <v>3</v>
      </c>
      <c r="ET212">
        <f>IF(DJ212=1,5,IF(DJ212=2,4,IF(DJ212=3,3,IF(DJ212=4,2,IF(DJ212=5,1,IF(DJ212&gt;5,"Inválido",0))))))</f>
        <v>5</v>
      </c>
      <c r="EU212">
        <f>IF(DK212&gt;5,"Inválido",DK212)</f>
        <v>4</v>
      </c>
      <c r="EV212">
        <f>IF(DL212=1,5,IF(DL212=2,4,IF(DL212=3,3,IF(DL212=4,2,IF(DL212=5,1,IF(DL212&gt;5,"Inválido",0))))))</f>
        <v>4</v>
      </c>
      <c r="EW212" s="7">
        <f>SUM(DO212,DP212,DQ212,DR212,DS212,DT212,DU212,DV212,DW212,DX212)</f>
        <v>29</v>
      </c>
      <c r="EX212" s="7">
        <f>(EW212-10)/20*100</f>
        <v>95</v>
      </c>
      <c r="EY212">
        <f>SUM(DY212,DZ212,EA212,EB212)</f>
        <v>7</v>
      </c>
      <c r="EZ212">
        <f>(_2022___Atividade_física__sintomas_de_ansiedade_e_depressão_e_qualidade_de_vida_e[[#This Row],[Aspecto físico]]-4)/4*100</f>
        <v>75</v>
      </c>
      <c r="FA212">
        <f>SUM(EG212,EH212)</f>
        <v>8.1999999999999993</v>
      </c>
      <c r="FB212">
        <f>(FA212-2)/10*100</f>
        <v>61.999999999999986</v>
      </c>
      <c r="FC212">
        <f>SUM(DM212,ES212,ET212,EU212,EV212)</f>
        <v>19.399999999999999</v>
      </c>
      <c r="FD212" s="7">
        <f>(FC212-5)/20*100</f>
        <v>72</v>
      </c>
      <c r="FE212">
        <f>SUM(EI212,EM212,EO212,EQ212)</f>
        <v>14</v>
      </c>
      <c r="FF212" s="7">
        <f>(FE212-4)/20*100</f>
        <v>50</v>
      </c>
      <c r="FG212">
        <f>SUM(EF212,ER212)</f>
        <v>6</v>
      </c>
      <c r="FH212">
        <f>(FG212-2)/8*100</f>
        <v>50</v>
      </c>
      <c r="FI212">
        <f>SUM(EC212,ED212,EE212)</f>
        <v>5</v>
      </c>
      <c r="FJ212" s="7">
        <f>(FI212-3)/3*100</f>
        <v>66.666666666666657</v>
      </c>
      <c r="FK212">
        <f>SUM(EJ212,EK212,EL212,EN212,EP212)</f>
        <v>19</v>
      </c>
      <c r="FL212">
        <f>(FK212-5)/25*100</f>
        <v>56.000000000000007</v>
      </c>
      <c r="FM212">
        <f t="shared" si="9"/>
        <v>3</v>
      </c>
      <c r="FN212" s="7">
        <f t="shared" si="10"/>
        <v>76</v>
      </c>
      <c r="FO212" s="7">
        <f t="shared" si="11"/>
        <v>55.666666666666664</v>
      </c>
    </row>
    <row r="213" spans="1:171" ht="15" thickBot="1" x14ac:dyDescent="0.35">
      <c r="A213" t="s">
        <v>509</v>
      </c>
      <c r="B213" t="s">
        <v>510</v>
      </c>
      <c r="C213" t="s">
        <v>68</v>
      </c>
      <c r="D213" s="5">
        <v>30616</v>
      </c>
      <c r="E213" s="5">
        <v>44682</v>
      </c>
      <c r="F213" s="1">
        <f>DATEDIF(D212,E212,"Y")</f>
        <v>36</v>
      </c>
      <c r="G213">
        <v>1</v>
      </c>
      <c r="H213">
        <v>2</v>
      </c>
      <c r="I213" t="s">
        <v>247</v>
      </c>
      <c r="J213">
        <v>12</v>
      </c>
      <c r="K213">
        <v>2</v>
      </c>
      <c r="L213" t="s">
        <v>511</v>
      </c>
      <c r="M213" s="1">
        <v>2</v>
      </c>
      <c r="N213">
        <v>1</v>
      </c>
      <c r="O213">
        <v>1</v>
      </c>
      <c r="P213">
        <v>1</v>
      </c>
      <c r="Q213" s="16">
        <v>2</v>
      </c>
      <c r="R213">
        <v>2</v>
      </c>
      <c r="S213">
        <v>2</v>
      </c>
      <c r="T213">
        <v>2</v>
      </c>
      <c r="U213" t="s">
        <v>115</v>
      </c>
      <c r="V213">
        <v>3</v>
      </c>
      <c r="W213">
        <v>39</v>
      </c>
      <c r="X21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117</v>
      </c>
      <c r="Y213">
        <v>0</v>
      </c>
      <c r="Z213">
        <v>0</v>
      </c>
      <c r="AA21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13">
        <v>0</v>
      </c>
      <c r="AC213">
        <v>0</v>
      </c>
      <c r="AD21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3">
        <v>4</v>
      </c>
      <c r="AF213">
        <v>6</v>
      </c>
      <c r="AG213" s="1">
        <f>AVERAGE(_2022___Atividade_física__sintomas_de_ansiedade_e_depressão_e_qualidade_de_vida_e[[#This Row],[a.	Quantas horas no total você gasta sentado durante um dia de semana? ]:[b.	Quantas horas no total você gasta sentado durante um dia de fim de semana?]])</f>
        <v>5</v>
      </c>
      <c r="AH213" s="1">
        <f>_2022___Atividade_física__sintomas_de_ansiedade_e_depressão_e_qualidade_de_vida_e[[#This Row],[AFV por semana]]+_2022___Atividade_física__sintomas_de_ansiedade_e_depressão_e_qualidade_de_vida_e[[#This Row],[Média AFM na semana]]</f>
        <v>0</v>
      </c>
      <c r="AI213">
        <v>0</v>
      </c>
      <c r="AJ213">
        <v>1</v>
      </c>
      <c r="AK213">
        <v>0</v>
      </c>
      <c r="AL213">
        <v>1</v>
      </c>
      <c r="AM213">
        <v>3</v>
      </c>
      <c r="AN213">
        <v>0</v>
      </c>
      <c r="AO213">
        <v>0</v>
      </c>
      <c r="AP213">
        <v>0</v>
      </c>
      <c r="AQ213">
        <v>0</v>
      </c>
      <c r="AR213">
        <v>0</v>
      </c>
      <c r="AS213">
        <v>0</v>
      </c>
      <c r="AT213">
        <v>0</v>
      </c>
      <c r="AU213">
        <v>0</v>
      </c>
      <c r="AV213">
        <v>2</v>
      </c>
      <c r="AW213">
        <v>1</v>
      </c>
      <c r="AX213">
        <v>3</v>
      </c>
      <c r="AY213">
        <v>0</v>
      </c>
      <c r="AZ213">
        <v>2</v>
      </c>
      <c r="BA213">
        <v>0</v>
      </c>
      <c r="BB213">
        <v>0</v>
      </c>
      <c r="BC213">
        <v>0</v>
      </c>
      <c r="BD21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213">
        <v>0</v>
      </c>
      <c r="BF213">
        <v>0</v>
      </c>
      <c r="BG213">
        <v>0</v>
      </c>
      <c r="BH213">
        <v>0</v>
      </c>
      <c r="BI213">
        <v>0</v>
      </c>
      <c r="BJ213">
        <v>0</v>
      </c>
      <c r="BK213">
        <v>0</v>
      </c>
      <c r="BL213">
        <v>0</v>
      </c>
      <c r="BM213">
        <v>0</v>
      </c>
      <c r="BN213">
        <v>0</v>
      </c>
      <c r="BO213">
        <v>0</v>
      </c>
      <c r="BP213">
        <v>0</v>
      </c>
      <c r="BQ213">
        <v>0</v>
      </c>
      <c r="BR213">
        <v>0</v>
      </c>
      <c r="BS213">
        <v>0</v>
      </c>
      <c r="BT213">
        <v>0</v>
      </c>
      <c r="BU213">
        <v>0</v>
      </c>
      <c r="BV213">
        <v>0</v>
      </c>
      <c r="BW213">
        <v>0</v>
      </c>
      <c r="BX213">
        <v>1</v>
      </c>
      <c r="BY213">
        <v>0</v>
      </c>
      <c r="BZ213">
        <v>1</v>
      </c>
      <c r="CA213">
        <v>0</v>
      </c>
      <c r="CB213" s="1">
        <f>SUM(BE213:BV213,_2022___Atividade_física__sintomas_de_ansiedade_e_depressão_e_qualidade_de_vida_e[[#This Row],[18 considerar essa]:[_20]])</f>
        <v>1</v>
      </c>
      <c r="CC213">
        <v>3</v>
      </c>
      <c r="CD213">
        <v>1</v>
      </c>
      <c r="CE213">
        <v>1</v>
      </c>
      <c r="CF213">
        <v>2</v>
      </c>
      <c r="CG213">
        <v>3</v>
      </c>
      <c r="CH213">
        <v>3</v>
      </c>
      <c r="CI213">
        <v>3</v>
      </c>
      <c r="CJ213">
        <v>3</v>
      </c>
      <c r="CK213">
        <v>3</v>
      </c>
      <c r="CL213">
        <v>3</v>
      </c>
      <c r="CM213">
        <v>3</v>
      </c>
      <c r="CN213">
        <v>3</v>
      </c>
      <c r="CO213">
        <v>2</v>
      </c>
      <c r="CP213">
        <v>2</v>
      </c>
      <c r="CQ213">
        <v>2</v>
      </c>
      <c r="CR213">
        <v>2</v>
      </c>
      <c r="CS213">
        <v>2</v>
      </c>
      <c r="CT213">
        <v>2</v>
      </c>
      <c r="CU213">
        <v>2</v>
      </c>
      <c r="CV213">
        <v>1</v>
      </c>
      <c r="CW213">
        <v>2</v>
      </c>
      <c r="CX213">
        <v>1</v>
      </c>
      <c r="CY213">
        <v>1</v>
      </c>
      <c r="CZ213">
        <v>4</v>
      </c>
      <c r="DA213">
        <v>6</v>
      </c>
      <c r="DB213">
        <v>1</v>
      </c>
      <c r="DC213">
        <v>1</v>
      </c>
      <c r="DD213">
        <v>6</v>
      </c>
      <c r="DE213">
        <v>5</v>
      </c>
      <c r="DF213">
        <v>1</v>
      </c>
      <c r="DG213">
        <v>5</v>
      </c>
      <c r="DH213">
        <v>5</v>
      </c>
      <c r="DI213">
        <v>5</v>
      </c>
      <c r="DJ213">
        <v>3</v>
      </c>
      <c r="DK213">
        <v>4</v>
      </c>
      <c r="DL213">
        <v>1</v>
      </c>
      <c r="DM213">
        <f>IF(CC213=1,5,IF(CC213=2,4.4,IF(CC213=3,3.4,IF(CC213=4,2,IF(CC213=5,1,IF(CC213&gt;5,"Inválido",0))))))</f>
        <v>3.4</v>
      </c>
      <c r="DN213">
        <f>IF(CD213&gt;5,"Inválido",CD213)</f>
        <v>1</v>
      </c>
      <c r="DO213" s="7">
        <f>IF(CE213&gt;3,"Inválido",CE213)</f>
        <v>1</v>
      </c>
      <c r="DP213" s="7">
        <f>IF(CF213&gt;3,"Inválido",CF213)</f>
        <v>2</v>
      </c>
      <c r="DQ213" s="6">
        <f>IF(CG213&gt;3,"Inválido",CG213)</f>
        <v>3</v>
      </c>
      <c r="DR213" s="6">
        <f>IF(CH213&gt;3,"Inválido",CH213)</f>
        <v>3</v>
      </c>
      <c r="DS213" s="6">
        <f>IF(CI213&gt;3,"Inválido",CI213)</f>
        <v>3</v>
      </c>
      <c r="DT213" s="6">
        <f>IF(CJ213&gt;3,"Inválido",CJ213)</f>
        <v>3</v>
      </c>
      <c r="DU213" s="6">
        <f>IF(CK213&gt;3,"Inválido",CK213)</f>
        <v>3</v>
      </c>
      <c r="DV213" s="6">
        <f>IF(CL213&gt;3,"Inválido",CL213)</f>
        <v>3</v>
      </c>
      <c r="DW213" s="6">
        <f>IF(CM213&gt;3,"Inválido",CM213)</f>
        <v>3</v>
      </c>
      <c r="DX213" s="6">
        <f>IF(CN213&gt;3,"Inválido",CN213)</f>
        <v>3</v>
      </c>
      <c r="DY213" s="8">
        <f>IF(CO213&gt;5, "INVALIDO",CO213)</f>
        <v>2</v>
      </c>
      <c r="DZ213" s="8">
        <f>IF(CP213&gt;5, "INVALIDO",CP213)</f>
        <v>2</v>
      </c>
      <c r="EA213" s="8">
        <f>IF(CQ213&gt;5, "INVALIDO",CQ213)</f>
        <v>2</v>
      </c>
      <c r="EB213" s="8">
        <f>IF(CR213&gt;5, "INVALIDO",CR213)</f>
        <v>2</v>
      </c>
      <c r="EC213" s="7">
        <f>IF(CR213&gt;5, "INVALIDO",CR213)</f>
        <v>2</v>
      </c>
      <c r="ED21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1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3">
        <f>IF(CC213=1,5,IF(CC213=2,4,IF(CC213=3,3,IF(CC213=4,2,IF(CC213=5,1,IF(CC213&gt;5,"Inválido",0))))))</f>
        <v>3</v>
      </c>
      <c r="EG213">
        <f>IF(CW213=1,6,IF(CW213=2,5.4,IF(CW213=3,4.2,IF(CW213=4,3.1,IF(CW213=5,2.2,IF(CW213=6,1,IF(CW213&gt;6,"Inválido",0)))))))</f>
        <v>5.4</v>
      </c>
      <c r="EH213">
        <f>IF(AND(CX213=1,CW213=1),6,IF(AND(CX213=1,CW213&lt;7),5,IF(AND(CX213&gt;1,CW213=1),"Inválido",IF(AND(CX213=2,CW213&lt;7),4,IF(AND(CX213=3,CW213&lt;7),3,IF(AND(CX213=4,CW213&lt;7),2,IF(AND(CX213=5,CW213&lt;7),1,0)))))))</f>
        <v>5</v>
      </c>
      <c r="EI213">
        <f>IF(CV213=1,6,IF(CV213=2,5,IF(CV213=3,3,IF(CV213=4,3,IF(CV213=5,2,IF(CV213=6,1,IF(CV213&gt;6,"iNVÁLIDO",0)))))))</f>
        <v>6</v>
      </c>
      <c r="EJ213" s="7">
        <f>IF(CZ213&gt;6,"Inválido",CZ213)</f>
        <v>4</v>
      </c>
      <c r="EK213" s="7">
        <f>IF(DA213&gt;6,"Inválido",DA213)</f>
        <v>6</v>
      </c>
      <c r="EL213">
        <f>IF(DB213=1,6,IF(DB213=2,5,IF(DB213=3,3,IF(DB213=4,3,IF(DB213=5,2,IF(DB213=6,1,IF(DB213&gt;6,"iNVÁLIDO",0)))))))</f>
        <v>6</v>
      </c>
      <c r="EM213">
        <f>IF(DC213=1,6,IF(DC213=2,5,IF(DC213=3,3,IF(DC213=4,3,IF(DC213=5,2,IF(DC213=6,1,IF(DC213&gt;6,"iNVÁLIDO",0)))))))</f>
        <v>6</v>
      </c>
      <c r="EN213" s="7">
        <f>IF(DD213&gt;6,"Inválido",DD213)</f>
        <v>6</v>
      </c>
      <c r="EO213">
        <f>IF(DE213&gt;6,"Inválido",DE213)</f>
        <v>5</v>
      </c>
      <c r="EP213">
        <f>IF(DF213=1,6,IF(DF213=2,5,IF(DF213=3,3,IF(DF213=4,3,IF(DF213=5,2,IF(DF213=6,1,IF(DF213&gt;6,"iNVÁLIDO",0)))))))</f>
        <v>6</v>
      </c>
      <c r="EQ213" s="7">
        <f>IF(DG213&gt;6,"Inválido",DG213)</f>
        <v>5</v>
      </c>
      <c r="ER213">
        <f>IF(DH213&gt;5,"Inválido",DH213)</f>
        <v>5</v>
      </c>
      <c r="ES213">
        <f>IF(DI213&gt;5,"Inválido",DI213)</f>
        <v>5</v>
      </c>
      <c r="ET213">
        <f>IF(DJ213=1,5,IF(DJ213=2,4,IF(DJ213=3,3,IF(DJ213=4,2,IF(DJ213=5,1,IF(DJ213&gt;5,"Inválido",0))))))</f>
        <v>3</v>
      </c>
      <c r="EU213">
        <f>IF(DK213&gt;5,"Inválido",DK213)</f>
        <v>4</v>
      </c>
      <c r="EV213">
        <f>IF(DL213=1,5,IF(DL213=2,4,IF(DL213=3,3,IF(DL213=4,2,IF(DL213=5,1,IF(DL213&gt;5,"Inválido",0))))))</f>
        <v>5</v>
      </c>
      <c r="EW213" s="7">
        <f>SUM(DO213,DP213,DQ213,DR213,DS213,DT213,DU213,DV213,DW213,DX213)</f>
        <v>27</v>
      </c>
      <c r="EX213" s="7">
        <f>(EW213-10)/20*100</f>
        <v>85</v>
      </c>
      <c r="EY213">
        <f>SUM(DY213,DZ213,EA213,EB213)</f>
        <v>8</v>
      </c>
      <c r="EZ213">
        <f>(_2022___Atividade_física__sintomas_de_ansiedade_e_depressão_e_qualidade_de_vida_e[[#This Row],[Aspecto físico]]-4)/4*100</f>
        <v>100</v>
      </c>
      <c r="FA213">
        <f>SUM(EG213,EH213)</f>
        <v>10.4</v>
      </c>
      <c r="FB213">
        <f>(FA213-2)/10*100</f>
        <v>84.000000000000014</v>
      </c>
      <c r="FC213">
        <f>SUM(DM213,ES213,ET213,EU213,EV213)</f>
        <v>20.399999999999999</v>
      </c>
      <c r="FD213" s="7">
        <f>(FC213-5)/20*100</f>
        <v>76.999999999999986</v>
      </c>
      <c r="FE213">
        <f>SUM(EI213,EM213,EO213,EQ213)</f>
        <v>22</v>
      </c>
      <c r="FF213" s="7">
        <f>(FE213-4)/20*100</f>
        <v>90</v>
      </c>
      <c r="FG213">
        <f>SUM(EF213,ER213)</f>
        <v>8</v>
      </c>
      <c r="FH213">
        <f>(FG213-2)/8*100</f>
        <v>75</v>
      </c>
      <c r="FI213">
        <f>SUM(EC213,ED213,EE213)</f>
        <v>6</v>
      </c>
      <c r="FJ213" s="7">
        <f>(FI213-3)/3*100</f>
        <v>100</v>
      </c>
      <c r="FK213">
        <f>SUM(EJ213,EK213,EL213,EN213,EP213)</f>
        <v>28</v>
      </c>
      <c r="FL213">
        <f>(FK213-5)/25*100</f>
        <v>92</v>
      </c>
      <c r="FM213">
        <f t="shared" si="9"/>
        <v>1</v>
      </c>
      <c r="FN213" s="7">
        <f t="shared" si="10"/>
        <v>86.5</v>
      </c>
      <c r="FO213" s="7">
        <f t="shared" si="11"/>
        <v>89.25</v>
      </c>
    </row>
    <row r="214" spans="1:171" ht="15" thickBot="1" x14ac:dyDescent="0.35">
      <c r="A214" t="s">
        <v>512</v>
      </c>
      <c r="B214" t="s">
        <v>513</v>
      </c>
      <c r="C214" t="s">
        <v>68</v>
      </c>
      <c r="D214" s="5">
        <v>36362</v>
      </c>
      <c r="E214" s="5">
        <v>44682</v>
      </c>
      <c r="F214" s="1">
        <f>DATEDIF(D213,E213,"Y")</f>
        <v>38</v>
      </c>
      <c r="G214">
        <v>2</v>
      </c>
      <c r="H214">
        <v>1</v>
      </c>
      <c r="I214" t="s">
        <v>125</v>
      </c>
      <c r="J214">
        <v>8</v>
      </c>
      <c r="K214">
        <v>2</v>
      </c>
      <c r="L214" t="s">
        <v>100</v>
      </c>
      <c r="M214" s="1">
        <v>1</v>
      </c>
      <c r="N214">
        <v>1</v>
      </c>
      <c r="O214">
        <v>3</v>
      </c>
      <c r="P214">
        <v>1</v>
      </c>
      <c r="Q214" s="16">
        <v>2</v>
      </c>
      <c r="R214">
        <v>1</v>
      </c>
      <c r="S214">
        <v>2</v>
      </c>
      <c r="T214">
        <v>1</v>
      </c>
      <c r="U214" t="s">
        <v>101</v>
      </c>
      <c r="V214">
        <v>0</v>
      </c>
      <c r="W214">
        <v>0</v>
      </c>
      <c r="X21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14">
        <v>0</v>
      </c>
      <c r="Z214">
        <v>0</v>
      </c>
      <c r="AA21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14">
        <v>0</v>
      </c>
      <c r="AC214">
        <v>0</v>
      </c>
      <c r="AD21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4">
        <v>8</v>
      </c>
      <c r="AF214">
        <v>5</v>
      </c>
      <c r="AG214" s="1">
        <f>AVERAGE(_2022___Atividade_física__sintomas_de_ansiedade_e_depressão_e_qualidade_de_vida_e[[#This Row],[a.	Quantas horas no total você gasta sentado durante um dia de semana? ]:[b.	Quantas horas no total você gasta sentado durante um dia de fim de semana?]])</f>
        <v>6.5</v>
      </c>
      <c r="AH214" s="1">
        <f>_2022___Atividade_física__sintomas_de_ansiedade_e_depressão_e_qualidade_de_vida_e[[#This Row],[AFV por semana]]+_2022___Atividade_física__sintomas_de_ansiedade_e_depressão_e_qualidade_de_vida_e[[#This Row],[Média AFM na semana]]</f>
        <v>0</v>
      </c>
      <c r="AI214">
        <v>2</v>
      </c>
      <c r="AJ214">
        <v>3</v>
      </c>
      <c r="AK214">
        <v>1</v>
      </c>
      <c r="AL214">
        <v>3</v>
      </c>
      <c r="AM214">
        <v>3</v>
      </c>
      <c r="AN214">
        <v>2</v>
      </c>
      <c r="AO214">
        <v>2</v>
      </c>
      <c r="AP214">
        <v>2</v>
      </c>
      <c r="AQ214">
        <v>1</v>
      </c>
      <c r="AR214">
        <v>3</v>
      </c>
      <c r="AS214">
        <v>2</v>
      </c>
      <c r="AT214">
        <v>2</v>
      </c>
      <c r="AU214">
        <v>2</v>
      </c>
      <c r="AV214">
        <v>1</v>
      </c>
      <c r="AW214">
        <v>1</v>
      </c>
      <c r="AX214">
        <v>0</v>
      </c>
      <c r="AY214">
        <v>1</v>
      </c>
      <c r="AZ214">
        <v>3</v>
      </c>
      <c r="BA214">
        <v>2</v>
      </c>
      <c r="BB214">
        <v>2</v>
      </c>
      <c r="BC214">
        <v>0</v>
      </c>
      <c r="BD21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38</v>
      </c>
      <c r="BE214">
        <v>1</v>
      </c>
      <c r="BF214">
        <v>0</v>
      </c>
      <c r="BG214">
        <v>1</v>
      </c>
      <c r="BH214">
        <v>1</v>
      </c>
      <c r="BI214">
        <v>1</v>
      </c>
      <c r="BJ214">
        <v>0</v>
      </c>
      <c r="BK214">
        <v>1</v>
      </c>
      <c r="BL214">
        <v>2</v>
      </c>
      <c r="BM214">
        <v>0</v>
      </c>
      <c r="BN214">
        <v>2</v>
      </c>
      <c r="BO214">
        <v>1</v>
      </c>
      <c r="BP214">
        <v>2</v>
      </c>
      <c r="BQ214">
        <v>1</v>
      </c>
      <c r="BR214">
        <v>1</v>
      </c>
      <c r="BS214">
        <v>1</v>
      </c>
      <c r="BT214">
        <v>2</v>
      </c>
      <c r="BU214">
        <v>3</v>
      </c>
      <c r="BV214">
        <v>1</v>
      </c>
      <c r="BW214">
        <v>1</v>
      </c>
      <c r="BX214">
        <v>2</v>
      </c>
      <c r="BY214">
        <f>_2022___Atividade_física__sintomas_de_ansiedade_e_depressão_e_qualidade_de_vida_e[[#This Row],[_18]]</f>
        <v>1</v>
      </c>
      <c r="BZ214">
        <v>1</v>
      </c>
      <c r="CA214">
        <v>2</v>
      </c>
      <c r="CB214" s="1">
        <f>SUM(BE214:BV214,_2022___Atividade_física__sintomas_de_ansiedade_e_depressão_e_qualidade_de_vida_e[[#This Row],[18 considerar essa]:[_20]])</f>
        <v>25</v>
      </c>
      <c r="CC214">
        <v>4</v>
      </c>
      <c r="CD214">
        <v>4</v>
      </c>
      <c r="CE214">
        <v>2</v>
      </c>
      <c r="CF214">
        <v>2</v>
      </c>
      <c r="CG214">
        <v>3</v>
      </c>
      <c r="CH214">
        <v>2</v>
      </c>
      <c r="CI214">
        <v>3</v>
      </c>
      <c r="CJ214">
        <v>3</v>
      </c>
      <c r="CK214">
        <v>2</v>
      </c>
      <c r="CL214">
        <v>1</v>
      </c>
      <c r="CM214">
        <v>3</v>
      </c>
      <c r="CN214">
        <v>3</v>
      </c>
      <c r="CO214">
        <v>2</v>
      </c>
      <c r="CP214">
        <v>1</v>
      </c>
      <c r="CQ214">
        <v>2</v>
      </c>
      <c r="CR214">
        <v>1</v>
      </c>
      <c r="CS214">
        <v>1</v>
      </c>
      <c r="CT214">
        <v>1</v>
      </c>
      <c r="CU214">
        <v>1</v>
      </c>
      <c r="CV214">
        <v>4</v>
      </c>
      <c r="CW214">
        <v>3</v>
      </c>
      <c r="CX214">
        <v>2</v>
      </c>
      <c r="CY214">
        <v>6</v>
      </c>
      <c r="CZ214">
        <v>3</v>
      </c>
      <c r="DA214">
        <v>4</v>
      </c>
      <c r="DB214">
        <v>6</v>
      </c>
      <c r="DC214">
        <v>6</v>
      </c>
      <c r="DD214">
        <v>3</v>
      </c>
      <c r="DE214">
        <v>1</v>
      </c>
      <c r="DF214">
        <v>3</v>
      </c>
      <c r="DG214">
        <v>1</v>
      </c>
      <c r="DH214">
        <v>1</v>
      </c>
      <c r="DI214">
        <v>2</v>
      </c>
      <c r="DJ214">
        <v>5</v>
      </c>
      <c r="DK214">
        <v>5</v>
      </c>
      <c r="DL214">
        <v>5</v>
      </c>
      <c r="DM214">
        <f>IF(CC214=1,5,IF(CC214=2,4.4,IF(CC214=3,3.4,IF(CC214=4,2,IF(CC214=5,1,IF(CC214&gt;5,"Inválido",0))))))</f>
        <v>2</v>
      </c>
      <c r="DN214">
        <f>IF(CD214&gt;5,"Inválido",CD214)</f>
        <v>4</v>
      </c>
      <c r="DO214" s="7">
        <f>IF(CE214&gt;3,"Inválido",CE214)</f>
        <v>2</v>
      </c>
      <c r="DP214" s="7">
        <f>IF(CF214&gt;3,"Inválido",CF214)</f>
        <v>2</v>
      </c>
      <c r="DQ214" s="6">
        <f>IF(CG214&gt;3,"Inválido",CG214)</f>
        <v>3</v>
      </c>
      <c r="DR214" s="6">
        <f>IF(CH214&gt;3,"Inválido",CH214)</f>
        <v>2</v>
      </c>
      <c r="DS214" s="6">
        <f>IF(CI214&gt;3,"Inválido",CI214)</f>
        <v>3</v>
      </c>
      <c r="DT214" s="6">
        <f>IF(CJ214&gt;3,"Inválido",CJ214)</f>
        <v>3</v>
      </c>
      <c r="DU214" s="6">
        <f>IF(CK214&gt;3,"Inválido",CK214)</f>
        <v>2</v>
      </c>
      <c r="DV214" s="6">
        <f>IF(CL214&gt;3,"Inválido",CL214)</f>
        <v>1</v>
      </c>
      <c r="DW214" s="6">
        <f>IF(CM214&gt;3,"Inválido",CM214)</f>
        <v>3</v>
      </c>
      <c r="DX214" s="6">
        <f>IF(CN214&gt;3,"Inválido",CN214)</f>
        <v>3</v>
      </c>
      <c r="DY214" s="8">
        <f>IF(CO214&gt;5, "INVALIDO",CO214)</f>
        <v>2</v>
      </c>
      <c r="DZ214" s="8">
        <f>IF(CP214&gt;5, "INVALIDO",CP214)</f>
        <v>1</v>
      </c>
      <c r="EA214" s="8">
        <f>IF(CQ214&gt;5, "INVALIDO",CQ214)</f>
        <v>2</v>
      </c>
      <c r="EB214" s="8">
        <f>IF(CR214&gt;5, "INVALIDO",CR214)</f>
        <v>1</v>
      </c>
      <c r="EC214" s="7">
        <f>IF(CR214&gt;5, "INVALIDO",CR214)</f>
        <v>1</v>
      </c>
      <c r="ED21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14">
        <f>IF(CC214=1,5,IF(CC214=2,4,IF(CC214=3,3,IF(CC214=4,2,IF(CC214=5,1,IF(CC214&gt;5,"Inválido",0))))))</f>
        <v>2</v>
      </c>
      <c r="EG214">
        <f>IF(CW214=1,6,IF(CW214=2,5.4,IF(CW214=3,4.2,IF(CW214=4,3.1,IF(CW214=5,2.2,IF(CW214=6,1,IF(CW214&gt;6,"Inválido",0)))))))</f>
        <v>4.2</v>
      </c>
      <c r="EH214">
        <f>IF(AND(CX214=1,CW214=1),6,IF(AND(CX214=1,CW214&lt;7),5,IF(AND(CX214&gt;1,CW214=1),"Inválido",IF(AND(CX214=2,CW214&lt;7),4,IF(AND(CX214=3,CW214&lt;7),3,IF(AND(CX214=4,CW214&lt;7),2,IF(AND(CX214=5,CW214&lt;7),1,0)))))))</f>
        <v>4</v>
      </c>
      <c r="EI214">
        <f>IF(CV214=1,6,IF(CV214=2,5,IF(CV214=3,3,IF(CV214=4,3,IF(CV214=5,2,IF(CV214=6,1,IF(CV214&gt;6,"iNVÁLIDO",0)))))))</f>
        <v>3</v>
      </c>
      <c r="EJ214" s="7">
        <f>IF(CZ214&gt;6,"Inválido",CZ214)</f>
        <v>3</v>
      </c>
      <c r="EK214" s="7">
        <f>IF(DA214&gt;6,"Inválido",DA214)</f>
        <v>4</v>
      </c>
      <c r="EL214">
        <f>IF(DB214=1,6,IF(DB214=2,5,IF(DB214=3,3,IF(DB214=4,3,IF(DB214=5,2,IF(DB214=6,1,IF(DB214&gt;6,"iNVÁLIDO",0)))))))</f>
        <v>1</v>
      </c>
      <c r="EM214">
        <f>IF(DC214=1,6,IF(DC214=2,5,IF(DC214=3,3,IF(DC214=4,3,IF(DC214=5,2,IF(DC214=6,1,IF(DC214&gt;6,"iNVÁLIDO",0)))))))</f>
        <v>1</v>
      </c>
      <c r="EN214" s="7">
        <f>IF(DD214&gt;6,"Inválido",DD214)</f>
        <v>3</v>
      </c>
      <c r="EO214">
        <f>IF(DE214&gt;6,"Inválido",DE214)</f>
        <v>1</v>
      </c>
      <c r="EP214">
        <f>IF(DF214=1,6,IF(DF214=2,5,IF(DF214=3,3,IF(DF214=4,3,IF(DF214=5,2,IF(DF214=6,1,IF(DF214&gt;6,"iNVÁLIDO",0)))))))</f>
        <v>3</v>
      </c>
      <c r="EQ214" s="7">
        <f>IF(DG214&gt;6,"Inválido",DG214)</f>
        <v>1</v>
      </c>
      <c r="ER214">
        <f>IF(DH214&gt;5,"Inválido",DH214)</f>
        <v>1</v>
      </c>
      <c r="ES214">
        <f>IF(DI214&gt;5,"Inválido",DI214)</f>
        <v>2</v>
      </c>
      <c r="ET214">
        <f>IF(DJ214=1,5,IF(DJ214=2,4,IF(DJ214=3,3,IF(DJ214=4,2,IF(DJ214=5,1,IF(DJ214&gt;5,"Inválido",0))))))</f>
        <v>1</v>
      </c>
      <c r="EU214">
        <f>IF(DK214&gt;5,"Inválido",DK214)</f>
        <v>5</v>
      </c>
      <c r="EV214">
        <f>IF(DL214=1,5,IF(DL214=2,4,IF(DL214=3,3,IF(DL214=4,2,IF(DL214=5,1,IF(DL214&gt;5,"Inválido",0))))))</f>
        <v>1</v>
      </c>
      <c r="EW214" s="7">
        <f>SUM(DO214,DP214,DQ214,DR214,DS214,DT214,DU214,DV214,DW214,DX214)</f>
        <v>24</v>
      </c>
      <c r="EX214" s="7">
        <f>(EW214-10)/20*100</f>
        <v>70</v>
      </c>
      <c r="EY214">
        <f>SUM(DY214,DZ214,EA214,EB214)</f>
        <v>6</v>
      </c>
      <c r="EZ214">
        <f>(_2022___Atividade_física__sintomas_de_ansiedade_e_depressão_e_qualidade_de_vida_e[[#This Row],[Aspecto físico]]-4)/4*100</f>
        <v>50</v>
      </c>
      <c r="FA214">
        <f>SUM(EG214,EH214)</f>
        <v>8.1999999999999993</v>
      </c>
      <c r="FB214">
        <f>(FA214-2)/10*100</f>
        <v>61.999999999999986</v>
      </c>
      <c r="FC214">
        <f>SUM(DM214,ES214,ET214,EU214,EV214)</f>
        <v>11</v>
      </c>
      <c r="FD214" s="7">
        <f>(FC214-5)/20*100</f>
        <v>30</v>
      </c>
      <c r="FE214">
        <f>SUM(EI214,EM214,EO214,EQ214)</f>
        <v>6</v>
      </c>
      <c r="FF214" s="7">
        <f>(FE214-4)/20*100</f>
        <v>10</v>
      </c>
      <c r="FG214">
        <f>SUM(EF214,ER214)</f>
        <v>3</v>
      </c>
      <c r="FH214">
        <f>(FG214-2)/8*100</f>
        <v>12.5</v>
      </c>
      <c r="FI214">
        <f>SUM(EC214,ED214,EE214)</f>
        <v>3</v>
      </c>
      <c r="FJ214" s="7">
        <f>(FI214-3)/3*100</f>
        <v>0</v>
      </c>
      <c r="FK214">
        <f>SUM(EJ214,EK214,EL214,EN214,EP214)</f>
        <v>14</v>
      </c>
      <c r="FL214">
        <f>(FK214-5)/25*100</f>
        <v>36</v>
      </c>
      <c r="FM214">
        <f t="shared" si="9"/>
        <v>4</v>
      </c>
      <c r="FN214" s="7">
        <f t="shared" si="10"/>
        <v>53</v>
      </c>
      <c r="FO214" s="7">
        <f t="shared" si="11"/>
        <v>14.625</v>
      </c>
    </row>
    <row r="215" spans="1:171" ht="15" thickBot="1" x14ac:dyDescent="0.35">
      <c r="A215" t="s">
        <v>514</v>
      </c>
      <c r="B215" t="s">
        <v>515</v>
      </c>
      <c r="C215" t="s">
        <v>68</v>
      </c>
      <c r="D215" s="5">
        <v>35318</v>
      </c>
      <c r="E215" s="5">
        <v>44682</v>
      </c>
      <c r="F215" s="1">
        <f>DATEDIF(D214,E214,"Y")</f>
        <v>22</v>
      </c>
      <c r="G215">
        <v>2</v>
      </c>
      <c r="H215">
        <v>4</v>
      </c>
      <c r="I215" t="s">
        <v>69</v>
      </c>
      <c r="J215">
        <v>4</v>
      </c>
      <c r="K215">
        <v>2</v>
      </c>
      <c r="L215" t="s">
        <v>516</v>
      </c>
      <c r="M215" s="1">
        <v>2</v>
      </c>
      <c r="N215">
        <v>1</v>
      </c>
      <c r="O215">
        <v>1</v>
      </c>
      <c r="P215">
        <v>1</v>
      </c>
      <c r="Q215" s="16">
        <v>2</v>
      </c>
      <c r="R215">
        <v>2</v>
      </c>
      <c r="S215">
        <v>1</v>
      </c>
      <c r="T215">
        <v>1</v>
      </c>
      <c r="U215" t="s">
        <v>101</v>
      </c>
      <c r="V215">
        <v>3</v>
      </c>
      <c r="W215">
        <v>60</v>
      </c>
      <c r="X21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215">
        <v>3</v>
      </c>
      <c r="Z215">
        <v>60</v>
      </c>
      <c r="AA21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215">
        <v>2</v>
      </c>
      <c r="AC215">
        <v>39</v>
      </c>
      <c r="AD21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78</v>
      </c>
      <c r="AE215">
        <v>10</v>
      </c>
      <c r="AF215">
        <v>6</v>
      </c>
      <c r="AG215" s="1">
        <f>AVERAGE(_2022___Atividade_física__sintomas_de_ansiedade_e_depressão_e_qualidade_de_vida_e[[#This Row],[a.	Quantas horas no total você gasta sentado durante um dia de semana? ]:[b.	Quantas horas no total você gasta sentado durante um dia de fim de semana?]])</f>
        <v>8</v>
      </c>
      <c r="AH215" s="1">
        <f>_2022___Atividade_física__sintomas_de_ansiedade_e_depressão_e_qualidade_de_vida_e[[#This Row],[AFV por semana]]+_2022___Atividade_física__sintomas_de_ansiedade_e_depressão_e_qualidade_de_vida_e[[#This Row],[Média AFM na semana]]</f>
        <v>258</v>
      </c>
      <c r="AI215">
        <v>1</v>
      </c>
      <c r="AJ215">
        <v>2</v>
      </c>
      <c r="AK215">
        <v>0</v>
      </c>
      <c r="AL215">
        <v>2</v>
      </c>
      <c r="AM215">
        <v>2</v>
      </c>
      <c r="AN215">
        <v>2</v>
      </c>
      <c r="AO215">
        <v>2</v>
      </c>
      <c r="AP215">
        <v>0</v>
      </c>
      <c r="AQ215">
        <v>1</v>
      </c>
      <c r="AR215">
        <v>1</v>
      </c>
      <c r="AS215">
        <v>0</v>
      </c>
      <c r="AT215">
        <v>0</v>
      </c>
      <c r="AU215">
        <v>0</v>
      </c>
      <c r="AV215">
        <v>2</v>
      </c>
      <c r="AW215">
        <v>1</v>
      </c>
      <c r="AX215">
        <v>0</v>
      </c>
      <c r="AY215">
        <v>0</v>
      </c>
      <c r="AZ215">
        <v>1</v>
      </c>
      <c r="BA215">
        <v>1</v>
      </c>
      <c r="BB215">
        <v>0</v>
      </c>
      <c r="BC215">
        <v>0</v>
      </c>
      <c r="BD21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215">
        <v>1</v>
      </c>
      <c r="BF215">
        <v>2</v>
      </c>
      <c r="BG215">
        <v>2</v>
      </c>
      <c r="BH215">
        <v>1</v>
      </c>
      <c r="BI215">
        <v>2</v>
      </c>
      <c r="BJ215">
        <v>2</v>
      </c>
      <c r="BK215">
        <v>1</v>
      </c>
      <c r="BL215">
        <v>1</v>
      </c>
      <c r="BM215">
        <v>1</v>
      </c>
      <c r="BN215">
        <v>0</v>
      </c>
      <c r="BO215">
        <v>1</v>
      </c>
      <c r="BP215">
        <v>3</v>
      </c>
      <c r="BQ215">
        <v>1</v>
      </c>
      <c r="BR215">
        <v>1</v>
      </c>
      <c r="BS215">
        <v>0</v>
      </c>
      <c r="BT215">
        <v>1</v>
      </c>
      <c r="BU215">
        <v>0</v>
      </c>
      <c r="BV215">
        <v>1</v>
      </c>
      <c r="BW215">
        <v>0</v>
      </c>
      <c r="BX215">
        <v>1</v>
      </c>
      <c r="BY215">
        <v>0</v>
      </c>
      <c r="BZ215">
        <v>1</v>
      </c>
      <c r="CA215">
        <v>0</v>
      </c>
      <c r="CB215" s="1">
        <f>SUM(BE215:BV215,_2022___Atividade_física__sintomas_de_ansiedade_e_depressão_e_qualidade_de_vida_e[[#This Row],[18 considerar essa]:[_20]])</f>
        <v>22</v>
      </c>
      <c r="CC215">
        <v>3</v>
      </c>
      <c r="CD215">
        <v>2</v>
      </c>
      <c r="CE215">
        <v>2</v>
      </c>
      <c r="CF215">
        <v>3</v>
      </c>
      <c r="CG215">
        <v>3</v>
      </c>
      <c r="CH215">
        <v>2</v>
      </c>
      <c r="CI215">
        <v>2</v>
      </c>
      <c r="CJ215">
        <v>2</v>
      </c>
      <c r="CK215">
        <v>2</v>
      </c>
      <c r="CL215">
        <v>2</v>
      </c>
      <c r="CM215">
        <v>3</v>
      </c>
      <c r="CN215">
        <v>3</v>
      </c>
      <c r="CO215">
        <v>2</v>
      </c>
      <c r="CP215">
        <v>2</v>
      </c>
      <c r="CQ215">
        <v>2</v>
      </c>
      <c r="CR215">
        <v>2</v>
      </c>
      <c r="CS215">
        <v>1</v>
      </c>
      <c r="CT215">
        <v>1</v>
      </c>
      <c r="CU215">
        <v>1</v>
      </c>
      <c r="CV215">
        <v>3</v>
      </c>
      <c r="CW215">
        <v>2</v>
      </c>
      <c r="CX215">
        <v>1</v>
      </c>
      <c r="CY215">
        <v>4</v>
      </c>
      <c r="CZ215">
        <v>3</v>
      </c>
      <c r="DA215">
        <v>4</v>
      </c>
      <c r="DB215">
        <v>5</v>
      </c>
      <c r="DC215">
        <v>4</v>
      </c>
      <c r="DD215">
        <v>3</v>
      </c>
      <c r="DE215">
        <v>4</v>
      </c>
      <c r="DF215">
        <v>5</v>
      </c>
      <c r="DG215">
        <v>4</v>
      </c>
      <c r="DH215">
        <v>4</v>
      </c>
      <c r="DI215">
        <v>5</v>
      </c>
      <c r="DJ215">
        <v>2</v>
      </c>
      <c r="DK215">
        <v>3</v>
      </c>
      <c r="DL215">
        <v>4</v>
      </c>
      <c r="DM215">
        <f>IF(CC215=1,5,IF(CC215=2,4.4,IF(CC215=3,3.4,IF(CC215=4,2,IF(CC215=5,1,IF(CC215&gt;5,"Inválido",0))))))</f>
        <v>3.4</v>
      </c>
      <c r="DN215">
        <f>IF(CD215&gt;5,"Inválido",CD215)</f>
        <v>2</v>
      </c>
      <c r="DO215" s="7">
        <f>IF(CE215&gt;3,"Inválido",CE215)</f>
        <v>2</v>
      </c>
      <c r="DP215" s="7">
        <f>IF(CF215&gt;3,"Inválido",CF215)</f>
        <v>3</v>
      </c>
      <c r="DQ215" s="6">
        <f>IF(CG215&gt;3,"Inválido",CG215)</f>
        <v>3</v>
      </c>
      <c r="DR215" s="6">
        <f>IF(CH215&gt;3,"Inválido",CH215)</f>
        <v>2</v>
      </c>
      <c r="DS215" s="6">
        <f>IF(CI215&gt;3,"Inválido",CI215)</f>
        <v>2</v>
      </c>
      <c r="DT215" s="6">
        <f>IF(CJ215&gt;3,"Inválido",CJ215)</f>
        <v>2</v>
      </c>
      <c r="DU215" s="6">
        <f>IF(CK215&gt;3,"Inválido",CK215)</f>
        <v>2</v>
      </c>
      <c r="DV215" s="6">
        <f>IF(CL215&gt;3,"Inválido",CL215)</f>
        <v>2</v>
      </c>
      <c r="DW215" s="6">
        <f>IF(CM215&gt;3,"Inválido",CM215)</f>
        <v>3</v>
      </c>
      <c r="DX215" s="6">
        <f>IF(CN215&gt;3,"Inválido",CN215)</f>
        <v>3</v>
      </c>
      <c r="DY215" s="8">
        <f>IF(CO215&gt;5, "INVALIDO",CO215)</f>
        <v>2</v>
      </c>
      <c r="DZ215" s="8">
        <f>IF(CP215&gt;5, "INVALIDO",CP215)</f>
        <v>2</v>
      </c>
      <c r="EA215" s="8">
        <f>IF(CQ215&gt;5, "INVALIDO",CQ215)</f>
        <v>2</v>
      </c>
      <c r="EB215" s="8">
        <f>IF(CR215&gt;5, "INVALIDO",CR215)</f>
        <v>2</v>
      </c>
      <c r="EC215" s="7">
        <f>IF(CR215&gt;5, "INVALIDO",CR215)</f>
        <v>2</v>
      </c>
      <c r="ED21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15">
        <f>IF(CC215=1,5,IF(CC215=2,4,IF(CC215=3,3,IF(CC215=4,2,IF(CC215=5,1,IF(CC215&gt;5,"Inválido",0))))))</f>
        <v>3</v>
      </c>
      <c r="EG215">
        <f>IF(CW215=1,6,IF(CW215=2,5.4,IF(CW215=3,4.2,IF(CW215=4,3.1,IF(CW215=5,2.2,IF(CW215=6,1,IF(CW215&gt;6,"Inválido",0)))))))</f>
        <v>5.4</v>
      </c>
      <c r="EH215">
        <f>IF(AND(CX215=1,CW215=1),6,IF(AND(CX215=1,CW215&lt;7),5,IF(AND(CX215&gt;1,CW215=1),"Inválido",IF(AND(CX215=2,CW215&lt;7),4,IF(AND(CX215=3,CW215&lt;7),3,IF(AND(CX215=4,CW215&lt;7),2,IF(AND(CX215=5,CW215&lt;7),1,0)))))))</f>
        <v>5</v>
      </c>
      <c r="EI215">
        <f>IF(CV215=1,6,IF(CV215=2,5,IF(CV215=3,3,IF(CV215=4,3,IF(CV215=5,2,IF(CV215=6,1,IF(CV215&gt;6,"iNVÁLIDO",0)))))))</f>
        <v>3</v>
      </c>
      <c r="EJ215" s="7">
        <f>IF(CZ215&gt;6,"Inválido",CZ215)</f>
        <v>3</v>
      </c>
      <c r="EK215" s="7">
        <f>IF(DA215&gt;6,"Inválido",DA215)</f>
        <v>4</v>
      </c>
      <c r="EL215">
        <f>IF(DB215=1,6,IF(DB215=2,5,IF(DB215=3,3,IF(DB215=4,3,IF(DB215=5,2,IF(DB215=6,1,IF(DB215&gt;6,"iNVÁLIDO",0)))))))</f>
        <v>2</v>
      </c>
      <c r="EM215">
        <f>IF(DC215=1,6,IF(DC215=2,5,IF(DC215=3,3,IF(DC215=4,3,IF(DC215=5,2,IF(DC215=6,1,IF(DC215&gt;6,"iNVÁLIDO",0)))))))</f>
        <v>3</v>
      </c>
      <c r="EN215" s="7">
        <f>IF(DD215&gt;6,"Inválido",DD215)</f>
        <v>3</v>
      </c>
      <c r="EO215">
        <f>IF(DE215&gt;6,"Inválido",DE215)</f>
        <v>4</v>
      </c>
      <c r="EP215">
        <f>IF(DF215=1,6,IF(DF215=2,5,IF(DF215=3,3,IF(DF215=4,3,IF(DF215=5,2,IF(DF215=6,1,IF(DF215&gt;6,"iNVÁLIDO",0)))))))</f>
        <v>2</v>
      </c>
      <c r="EQ215" s="7">
        <f>IF(DG215&gt;6,"Inválido",DG215)</f>
        <v>4</v>
      </c>
      <c r="ER215">
        <f>IF(DH215&gt;5,"Inválido",DH215)</f>
        <v>4</v>
      </c>
      <c r="ES215">
        <f>IF(DI215&gt;5,"Inválido",DI215)</f>
        <v>5</v>
      </c>
      <c r="ET215">
        <f>IF(DJ215=1,5,IF(DJ215=2,4,IF(DJ215=3,3,IF(DJ215=4,2,IF(DJ215=5,1,IF(DJ215&gt;5,"Inválido",0))))))</f>
        <v>4</v>
      </c>
      <c r="EU215">
        <f>IF(DK215&gt;5,"Inválido",DK215)</f>
        <v>3</v>
      </c>
      <c r="EV215">
        <f>IF(DL215=1,5,IF(DL215=2,4,IF(DL215=3,3,IF(DL215=4,2,IF(DL215=5,1,IF(DL215&gt;5,"Inválido",0))))))</f>
        <v>2</v>
      </c>
      <c r="EW215" s="7">
        <f>SUM(DO215,DP215,DQ215,DR215,DS215,DT215,DU215,DV215,DW215,DX215)</f>
        <v>24</v>
      </c>
      <c r="EX215" s="7">
        <f>(EW215-10)/20*100</f>
        <v>70</v>
      </c>
      <c r="EY215">
        <f>SUM(DY215,DZ215,EA215,EB215)</f>
        <v>8</v>
      </c>
      <c r="EZ215">
        <f>(_2022___Atividade_física__sintomas_de_ansiedade_e_depressão_e_qualidade_de_vida_e[[#This Row],[Aspecto físico]]-4)/4*100</f>
        <v>100</v>
      </c>
      <c r="FA215">
        <f>SUM(EG215,EH215)</f>
        <v>10.4</v>
      </c>
      <c r="FB215">
        <f>(FA215-2)/10*100</f>
        <v>84.000000000000014</v>
      </c>
      <c r="FC215">
        <f>SUM(DM215,ES215,ET215,EU215,EV215)</f>
        <v>17.399999999999999</v>
      </c>
      <c r="FD215" s="7">
        <f>(FC215-5)/20*100</f>
        <v>61.999999999999986</v>
      </c>
      <c r="FE215">
        <f>SUM(EI215,EM215,EO215,EQ215)</f>
        <v>14</v>
      </c>
      <c r="FF215" s="7">
        <f>(FE215-4)/20*100</f>
        <v>50</v>
      </c>
      <c r="FG215">
        <f>SUM(EF215,ER215)</f>
        <v>7</v>
      </c>
      <c r="FH215">
        <f>(FG215-2)/8*100</f>
        <v>62.5</v>
      </c>
      <c r="FI215">
        <f>SUM(EC215,ED215,EE215)</f>
        <v>4</v>
      </c>
      <c r="FJ215" s="7">
        <f>(FI215-3)/3*100</f>
        <v>33.333333333333329</v>
      </c>
      <c r="FK215">
        <f>SUM(EJ215,EK215,EL215,EN215,EP215)</f>
        <v>14</v>
      </c>
      <c r="FL215">
        <f>(FK215-5)/25*100</f>
        <v>36</v>
      </c>
      <c r="FM215">
        <f t="shared" si="9"/>
        <v>2</v>
      </c>
      <c r="FN215" s="7">
        <f t="shared" si="10"/>
        <v>79</v>
      </c>
      <c r="FO215" s="7">
        <f t="shared" si="11"/>
        <v>45.458333333333329</v>
      </c>
    </row>
    <row r="216" spans="1:171" ht="15" thickBot="1" x14ac:dyDescent="0.35">
      <c r="A216" t="s">
        <v>517</v>
      </c>
      <c r="B216" t="s">
        <v>518</v>
      </c>
      <c r="C216" t="s">
        <v>68</v>
      </c>
      <c r="D216" s="5">
        <v>30804</v>
      </c>
      <c r="E216" s="5">
        <v>44682</v>
      </c>
      <c r="F216" s="1">
        <f>DATEDIF(D215,E215,"Y")</f>
        <v>25</v>
      </c>
      <c r="G216">
        <v>2</v>
      </c>
      <c r="H216">
        <v>1</v>
      </c>
      <c r="I216" t="s">
        <v>162</v>
      </c>
      <c r="J216">
        <v>3</v>
      </c>
      <c r="K216">
        <v>2</v>
      </c>
      <c r="L216" t="s">
        <v>519</v>
      </c>
      <c r="M216" s="1">
        <v>2</v>
      </c>
      <c r="N216">
        <v>1</v>
      </c>
      <c r="O216">
        <v>3</v>
      </c>
      <c r="P216">
        <v>1</v>
      </c>
      <c r="Q216" s="16">
        <v>2</v>
      </c>
      <c r="R216">
        <v>2</v>
      </c>
      <c r="S216">
        <v>1</v>
      </c>
      <c r="T216">
        <v>2</v>
      </c>
      <c r="U216" t="s">
        <v>86</v>
      </c>
      <c r="V216">
        <v>5</v>
      </c>
      <c r="W216">
        <v>29</v>
      </c>
      <c r="X21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145</v>
      </c>
      <c r="Y216">
        <v>4</v>
      </c>
      <c r="Z216">
        <v>60</v>
      </c>
      <c r="AA21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216">
        <v>0</v>
      </c>
      <c r="AC216">
        <v>0</v>
      </c>
      <c r="AD21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6">
        <v>5</v>
      </c>
      <c r="AF216">
        <v>8</v>
      </c>
      <c r="AG216" s="1">
        <f>AVERAGE(_2022___Atividade_física__sintomas_de_ansiedade_e_depressão_e_qualidade_de_vida_e[[#This Row],[a.	Quantas horas no total você gasta sentado durante um dia de semana? ]:[b.	Quantas horas no total você gasta sentado durante um dia de fim de semana?]])</f>
        <v>6.5</v>
      </c>
      <c r="AH216" s="1">
        <f>_2022___Atividade_física__sintomas_de_ansiedade_e_depressão_e_qualidade_de_vida_e[[#This Row],[AFV por semana]]+_2022___Atividade_física__sintomas_de_ansiedade_e_depressão_e_qualidade_de_vida_e[[#This Row],[Média AFM na semana]]</f>
        <v>240</v>
      </c>
      <c r="AI216">
        <v>2</v>
      </c>
      <c r="AJ216">
        <v>2</v>
      </c>
      <c r="AK216">
        <v>2</v>
      </c>
      <c r="AL216">
        <v>2</v>
      </c>
      <c r="AM216">
        <v>1</v>
      </c>
      <c r="AN216">
        <v>1</v>
      </c>
      <c r="AO216">
        <v>2</v>
      </c>
      <c r="AP216">
        <v>1</v>
      </c>
      <c r="AQ216">
        <v>2</v>
      </c>
      <c r="AR216">
        <v>1</v>
      </c>
      <c r="AS216">
        <v>2</v>
      </c>
      <c r="AT216">
        <v>1</v>
      </c>
      <c r="AU216">
        <v>1</v>
      </c>
      <c r="AV216">
        <v>2</v>
      </c>
      <c r="AW216">
        <v>2</v>
      </c>
      <c r="AX216">
        <v>1</v>
      </c>
      <c r="AY216">
        <v>1</v>
      </c>
      <c r="AZ216">
        <v>3</v>
      </c>
      <c r="BA216">
        <v>3</v>
      </c>
      <c r="BB216">
        <v>1</v>
      </c>
      <c r="BC216">
        <v>0</v>
      </c>
      <c r="BD21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216">
        <v>1</v>
      </c>
      <c r="BF216">
        <v>0</v>
      </c>
      <c r="BG216">
        <v>0</v>
      </c>
      <c r="BH216">
        <v>1</v>
      </c>
      <c r="BI216">
        <v>2</v>
      </c>
      <c r="BJ216">
        <v>0</v>
      </c>
      <c r="BK216">
        <v>0</v>
      </c>
      <c r="BL216">
        <v>1</v>
      </c>
      <c r="BM216">
        <v>0</v>
      </c>
      <c r="BN216">
        <v>0</v>
      </c>
      <c r="BO216">
        <v>0</v>
      </c>
      <c r="BP216">
        <v>0</v>
      </c>
      <c r="BQ216">
        <v>0</v>
      </c>
      <c r="BR216">
        <v>1</v>
      </c>
      <c r="BS216">
        <v>2</v>
      </c>
      <c r="BT216">
        <v>1</v>
      </c>
      <c r="BU216">
        <v>2</v>
      </c>
      <c r="BV216">
        <v>0</v>
      </c>
      <c r="BW216">
        <v>0</v>
      </c>
      <c r="BX216">
        <v>2</v>
      </c>
      <c r="BY216">
        <f>_2022___Atividade_física__sintomas_de_ansiedade_e_depressão_e_qualidade_de_vida_e[[#This Row],[_18]]</f>
        <v>0</v>
      </c>
      <c r="BZ216">
        <v>1</v>
      </c>
      <c r="CA216">
        <v>1</v>
      </c>
      <c r="CB216" s="1">
        <f>SUM(BE216:BV216,_2022___Atividade_física__sintomas_de_ansiedade_e_depressão_e_qualidade_de_vida_e[[#This Row],[18 considerar essa]:[_20]])</f>
        <v>13</v>
      </c>
      <c r="CC216">
        <v>3</v>
      </c>
      <c r="CD216">
        <v>3</v>
      </c>
      <c r="CE216">
        <v>3</v>
      </c>
      <c r="CF216">
        <v>3</v>
      </c>
      <c r="CG216">
        <v>2</v>
      </c>
      <c r="CH216">
        <v>1</v>
      </c>
      <c r="CI216">
        <v>3</v>
      </c>
      <c r="CJ216">
        <v>2</v>
      </c>
      <c r="CK216">
        <v>3</v>
      </c>
      <c r="CL216">
        <v>3</v>
      </c>
      <c r="CM216">
        <v>3</v>
      </c>
      <c r="CN216">
        <v>3</v>
      </c>
      <c r="CO216">
        <v>1</v>
      </c>
      <c r="CP216">
        <v>1</v>
      </c>
      <c r="CQ216">
        <v>1</v>
      </c>
      <c r="CR216">
        <v>1</v>
      </c>
      <c r="CS216">
        <v>1</v>
      </c>
      <c r="CT216">
        <v>1</v>
      </c>
      <c r="CU216">
        <v>1</v>
      </c>
      <c r="CV216">
        <v>4</v>
      </c>
      <c r="CW216">
        <v>5</v>
      </c>
      <c r="CX216">
        <v>2</v>
      </c>
      <c r="CY216">
        <v>5</v>
      </c>
      <c r="CZ216">
        <v>6</v>
      </c>
      <c r="DA216">
        <v>6</v>
      </c>
      <c r="DB216">
        <v>3</v>
      </c>
      <c r="DC216">
        <v>6</v>
      </c>
      <c r="DD216">
        <v>4</v>
      </c>
      <c r="DE216">
        <v>1</v>
      </c>
      <c r="DF216">
        <v>3</v>
      </c>
      <c r="DG216">
        <v>1</v>
      </c>
      <c r="DH216">
        <v>1</v>
      </c>
      <c r="DI216">
        <v>5</v>
      </c>
      <c r="DJ216">
        <v>3</v>
      </c>
      <c r="DK216">
        <v>3</v>
      </c>
      <c r="DL216">
        <v>5</v>
      </c>
      <c r="DM216">
        <f>IF(CC216=1,5,IF(CC216=2,4.4,IF(CC216=3,3.4,IF(CC216=4,2,IF(CC216=5,1,IF(CC216&gt;5,"Inválido",0))))))</f>
        <v>3.4</v>
      </c>
      <c r="DN216">
        <f>IF(CD216&gt;5,"Inválido",CD216)</f>
        <v>3</v>
      </c>
      <c r="DO216" s="7">
        <f>IF(CE216&gt;3,"Inválido",CE216)</f>
        <v>3</v>
      </c>
      <c r="DP216" s="7">
        <f>IF(CF216&gt;3,"Inválido",CF216)</f>
        <v>3</v>
      </c>
      <c r="DQ216" s="6">
        <f>IF(CG216&gt;3,"Inválido",CG216)</f>
        <v>2</v>
      </c>
      <c r="DR216" s="6">
        <f>IF(CH216&gt;3,"Inválido",CH216)</f>
        <v>1</v>
      </c>
      <c r="DS216" s="6">
        <f>IF(CI216&gt;3,"Inválido",CI216)</f>
        <v>3</v>
      </c>
      <c r="DT216" s="6">
        <f>IF(CJ216&gt;3,"Inválido",CJ216)</f>
        <v>2</v>
      </c>
      <c r="DU216" s="6">
        <f>IF(CK216&gt;3,"Inválido",CK216)</f>
        <v>3</v>
      </c>
      <c r="DV216" s="6">
        <f>IF(CL216&gt;3,"Inválido",CL216)</f>
        <v>3</v>
      </c>
      <c r="DW216" s="6">
        <f>IF(CM216&gt;3,"Inválido",CM216)</f>
        <v>3</v>
      </c>
      <c r="DX216" s="6">
        <f>IF(CN216&gt;3,"Inválido",CN216)</f>
        <v>3</v>
      </c>
      <c r="DY216" s="8">
        <f>IF(CO216&gt;5, "INVALIDO",CO216)</f>
        <v>1</v>
      </c>
      <c r="DZ216" s="8">
        <f>IF(CP216&gt;5, "INVALIDO",CP216)</f>
        <v>1</v>
      </c>
      <c r="EA216" s="8">
        <f>IF(CQ216&gt;5, "INVALIDO",CQ216)</f>
        <v>1</v>
      </c>
      <c r="EB216" s="8">
        <f>IF(CR216&gt;5, "INVALIDO",CR216)</f>
        <v>1</v>
      </c>
      <c r="EC216" s="7">
        <f>IF(CR216&gt;5, "INVALIDO",CR216)</f>
        <v>1</v>
      </c>
      <c r="ED21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16">
        <f>IF(CC216=1,5,IF(CC216=2,4,IF(CC216=3,3,IF(CC216=4,2,IF(CC216=5,1,IF(CC216&gt;5,"Inválido",0))))))</f>
        <v>3</v>
      </c>
      <c r="EG216">
        <f>IF(CW216=1,6,IF(CW216=2,5.4,IF(CW216=3,4.2,IF(CW216=4,3.1,IF(CW216=5,2.2,IF(CW216=6,1,IF(CW216&gt;6,"Inválido",0)))))))</f>
        <v>2.2000000000000002</v>
      </c>
      <c r="EH216">
        <f>IF(AND(CX216=1,CW216=1),6,IF(AND(CX216=1,CW216&lt;7),5,IF(AND(CX216&gt;1,CW216=1),"Inválido",IF(AND(CX216=2,CW216&lt;7),4,IF(AND(CX216=3,CW216&lt;7),3,IF(AND(CX216=4,CW216&lt;7),2,IF(AND(CX216=5,CW216&lt;7),1,0)))))))</f>
        <v>4</v>
      </c>
      <c r="EI216">
        <f>IF(CV216=1,6,IF(CV216=2,5,IF(CV216=3,3,IF(CV216=4,3,IF(CV216=5,2,IF(CV216=6,1,IF(CV216&gt;6,"iNVÁLIDO",0)))))))</f>
        <v>3</v>
      </c>
      <c r="EJ216" s="7">
        <f>IF(CZ216&gt;6,"Inválido",CZ216)</f>
        <v>6</v>
      </c>
      <c r="EK216" s="7">
        <f>IF(DA216&gt;6,"Inválido",DA216)</f>
        <v>6</v>
      </c>
      <c r="EL216">
        <f>IF(DB216=1,6,IF(DB216=2,5,IF(DB216=3,3,IF(DB216=4,3,IF(DB216=5,2,IF(DB216=6,1,IF(DB216&gt;6,"iNVÁLIDO",0)))))))</f>
        <v>3</v>
      </c>
      <c r="EM216">
        <f>IF(DC216=1,6,IF(DC216=2,5,IF(DC216=3,3,IF(DC216=4,3,IF(DC216=5,2,IF(DC216=6,1,IF(DC216&gt;6,"iNVÁLIDO",0)))))))</f>
        <v>1</v>
      </c>
      <c r="EN216" s="7">
        <f>IF(DD216&gt;6,"Inválido",DD216)</f>
        <v>4</v>
      </c>
      <c r="EO216">
        <f>IF(DE216&gt;6,"Inválido",DE216)</f>
        <v>1</v>
      </c>
      <c r="EP216">
        <f>IF(DF216=1,6,IF(DF216=2,5,IF(DF216=3,3,IF(DF216=4,3,IF(DF216=5,2,IF(DF216=6,1,IF(DF216&gt;6,"iNVÁLIDO",0)))))))</f>
        <v>3</v>
      </c>
      <c r="EQ216" s="7">
        <f>IF(DG216&gt;6,"Inválido",DG216)</f>
        <v>1</v>
      </c>
      <c r="ER216">
        <f>IF(DH216&gt;5,"Inválido",DH216)</f>
        <v>1</v>
      </c>
      <c r="ES216">
        <f>IF(DI216&gt;5,"Inválido",DI216)</f>
        <v>5</v>
      </c>
      <c r="ET216">
        <f>IF(DJ216=1,5,IF(DJ216=2,4,IF(DJ216=3,3,IF(DJ216=4,2,IF(DJ216=5,1,IF(DJ216&gt;5,"Inválido",0))))))</f>
        <v>3</v>
      </c>
      <c r="EU216">
        <f>IF(DK216&gt;5,"Inválido",DK216)</f>
        <v>3</v>
      </c>
      <c r="EV216">
        <f>IF(DL216=1,5,IF(DL216=2,4,IF(DL216=3,3,IF(DL216=4,2,IF(DL216=5,1,IF(DL216&gt;5,"Inválido",0))))))</f>
        <v>1</v>
      </c>
      <c r="EW216" s="7">
        <f>SUM(DO216,DP216,DQ216,DR216,DS216,DT216,DU216,DV216,DW216,DX216)</f>
        <v>26</v>
      </c>
      <c r="EX216" s="7">
        <f>(EW216-10)/20*100</f>
        <v>80</v>
      </c>
      <c r="EY216">
        <f>SUM(DY216,DZ216,EA216,EB216)</f>
        <v>4</v>
      </c>
      <c r="EZ216">
        <f>(_2022___Atividade_física__sintomas_de_ansiedade_e_depressão_e_qualidade_de_vida_e[[#This Row],[Aspecto físico]]-4)/4*100</f>
        <v>0</v>
      </c>
      <c r="FA216">
        <f>SUM(EG216,EH216)</f>
        <v>6.2</v>
      </c>
      <c r="FB216">
        <f>(FA216-2)/10*100</f>
        <v>42.000000000000007</v>
      </c>
      <c r="FC216">
        <f>SUM(DM216,ES216,ET216,EU216,EV216)</f>
        <v>15.4</v>
      </c>
      <c r="FD216" s="7">
        <f>(FC216-5)/20*100</f>
        <v>52</v>
      </c>
      <c r="FE216">
        <f>SUM(EI216,EM216,EO216,EQ216)</f>
        <v>6</v>
      </c>
      <c r="FF216" s="7">
        <f>(FE216-4)/20*100</f>
        <v>10</v>
      </c>
      <c r="FG216">
        <f>SUM(EF216,ER216)</f>
        <v>4</v>
      </c>
      <c r="FH216">
        <f>(FG216-2)/8*100</f>
        <v>25</v>
      </c>
      <c r="FI216">
        <f>SUM(EC216,ED216,EE216)</f>
        <v>3</v>
      </c>
      <c r="FJ216" s="7">
        <f>(FI216-3)/3*100</f>
        <v>0</v>
      </c>
      <c r="FK216">
        <f>SUM(EJ216,EK216,EL216,EN216,EP216)</f>
        <v>22</v>
      </c>
      <c r="FL216">
        <f>(FK216-5)/25*100</f>
        <v>68</v>
      </c>
      <c r="FM216">
        <f t="shared" si="9"/>
        <v>3</v>
      </c>
      <c r="FN216" s="7">
        <f t="shared" si="10"/>
        <v>43.5</v>
      </c>
      <c r="FO216" s="7">
        <f t="shared" si="11"/>
        <v>25.75</v>
      </c>
    </row>
    <row r="217" spans="1:171" ht="15" thickBot="1" x14ac:dyDescent="0.35">
      <c r="A217" t="s">
        <v>520</v>
      </c>
      <c r="B217" t="s">
        <v>521</v>
      </c>
      <c r="C217" t="s">
        <v>68</v>
      </c>
      <c r="D217" s="5">
        <v>37206</v>
      </c>
      <c r="E217" s="5">
        <v>44682</v>
      </c>
      <c r="F217" s="1">
        <f>DATEDIF(D216,E216,"Y")</f>
        <v>37</v>
      </c>
      <c r="G217">
        <v>2</v>
      </c>
      <c r="H217">
        <v>1</v>
      </c>
      <c r="I217" t="s">
        <v>522</v>
      </c>
      <c r="J217">
        <v>7</v>
      </c>
      <c r="K217">
        <v>1</v>
      </c>
      <c r="L217" t="s">
        <v>100</v>
      </c>
      <c r="M217" s="1">
        <v>1</v>
      </c>
      <c r="N217">
        <v>2</v>
      </c>
      <c r="O217">
        <v>1</v>
      </c>
      <c r="P217">
        <v>1</v>
      </c>
      <c r="Q217" s="16">
        <v>2</v>
      </c>
      <c r="R217">
        <v>1</v>
      </c>
      <c r="S217">
        <v>1</v>
      </c>
      <c r="T217">
        <v>2</v>
      </c>
      <c r="U217" t="s">
        <v>86</v>
      </c>
      <c r="V217">
        <v>5</v>
      </c>
      <c r="W217">
        <v>15</v>
      </c>
      <c r="X21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17">
        <v>5</v>
      </c>
      <c r="Z217">
        <v>59</v>
      </c>
      <c r="AA21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217">
        <v>3</v>
      </c>
      <c r="AC217">
        <v>39</v>
      </c>
      <c r="AD21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117</v>
      </c>
      <c r="AE217">
        <v>7</v>
      </c>
      <c r="AF217">
        <v>14</v>
      </c>
      <c r="AG217" s="1">
        <f>AVERAGE(_2022___Atividade_física__sintomas_de_ansiedade_e_depressão_e_qualidade_de_vida_e[[#This Row],[a.	Quantas horas no total você gasta sentado durante um dia de semana? ]:[b.	Quantas horas no total você gasta sentado durante um dia de fim de semana?]])</f>
        <v>10.5</v>
      </c>
      <c r="AH217" s="1">
        <f>_2022___Atividade_física__sintomas_de_ansiedade_e_depressão_e_qualidade_de_vida_e[[#This Row],[AFV por semana]]+_2022___Atividade_física__sintomas_de_ansiedade_e_depressão_e_qualidade_de_vida_e[[#This Row],[Média AFM na semana]]</f>
        <v>412</v>
      </c>
      <c r="AI217">
        <v>0</v>
      </c>
      <c r="AJ217">
        <v>0</v>
      </c>
      <c r="AK217">
        <v>0</v>
      </c>
      <c r="AL217">
        <v>2</v>
      </c>
      <c r="AM217">
        <v>1</v>
      </c>
      <c r="AN217">
        <v>0</v>
      </c>
      <c r="AO217">
        <v>1</v>
      </c>
      <c r="AP217">
        <v>0</v>
      </c>
      <c r="AQ217">
        <v>0</v>
      </c>
      <c r="AR217">
        <v>1</v>
      </c>
      <c r="AS217">
        <v>0</v>
      </c>
      <c r="AT217">
        <v>0</v>
      </c>
      <c r="AU217">
        <v>0</v>
      </c>
      <c r="AV217">
        <v>2</v>
      </c>
      <c r="AW217">
        <v>0</v>
      </c>
      <c r="AX217">
        <v>0</v>
      </c>
      <c r="AY217">
        <v>0</v>
      </c>
      <c r="AZ217">
        <v>0</v>
      </c>
      <c r="BA217">
        <v>0</v>
      </c>
      <c r="BB217">
        <v>0</v>
      </c>
      <c r="BC217">
        <v>0</v>
      </c>
      <c r="BD21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217">
        <v>1</v>
      </c>
      <c r="BF217">
        <v>0</v>
      </c>
      <c r="BG217">
        <v>0</v>
      </c>
      <c r="BH217">
        <v>1</v>
      </c>
      <c r="BI217">
        <v>0</v>
      </c>
      <c r="BJ217">
        <v>0</v>
      </c>
      <c r="BK217">
        <v>0</v>
      </c>
      <c r="BL217">
        <v>2</v>
      </c>
      <c r="BM217">
        <v>0</v>
      </c>
      <c r="BN217">
        <v>3</v>
      </c>
      <c r="BO217">
        <v>1</v>
      </c>
      <c r="BP217">
        <v>2</v>
      </c>
      <c r="BQ217">
        <v>1</v>
      </c>
      <c r="BR217">
        <v>1</v>
      </c>
      <c r="BS217">
        <v>0</v>
      </c>
      <c r="BT217">
        <v>1</v>
      </c>
      <c r="BU217">
        <v>1</v>
      </c>
      <c r="BV217">
        <v>0</v>
      </c>
      <c r="BW217">
        <v>0</v>
      </c>
      <c r="BX217">
        <v>2</v>
      </c>
      <c r="BY217">
        <f>_2022___Atividade_física__sintomas_de_ansiedade_e_depressão_e_qualidade_de_vida_e[[#This Row],[_18]]</f>
        <v>0</v>
      </c>
      <c r="BZ217">
        <v>0</v>
      </c>
      <c r="CA217">
        <v>0</v>
      </c>
      <c r="CB217" s="1">
        <f>SUM(BE217:BV217,_2022___Atividade_física__sintomas_de_ansiedade_e_depressão_e_qualidade_de_vida_e[[#This Row],[18 considerar essa]:[_20]])</f>
        <v>14</v>
      </c>
      <c r="CC217">
        <v>3</v>
      </c>
      <c r="CD217">
        <v>1</v>
      </c>
      <c r="CE217">
        <v>1</v>
      </c>
      <c r="CF217">
        <v>3</v>
      </c>
      <c r="CG217">
        <v>2</v>
      </c>
      <c r="CH217">
        <v>2</v>
      </c>
      <c r="CI217">
        <v>3</v>
      </c>
      <c r="CJ217">
        <v>3</v>
      </c>
      <c r="CK217">
        <v>3</v>
      </c>
      <c r="CL217">
        <v>2</v>
      </c>
      <c r="CM217">
        <v>3</v>
      </c>
      <c r="CN217">
        <v>3</v>
      </c>
      <c r="CO217">
        <v>2</v>
      </c>
      <c r="CP217">
        <v>2</v>
      </c>
      <c r="CQ217">
        <v>2</v>
      </c>
      <c r="CR217">
        <v>2</v>
      </c>
      <c r="CS217">
        <v>1</v>
      </c>
      <c r="CT217">
        <v>1</v>
      </c>
      <c r="CU217">
        <v>1</v>
      </c>
      <c r="CV217">
        <v>3</v>
      </c>
      <c r="CW217">
        <v>2</v>
      </c>
      <c r="CX217">
        <v>1</v>
      </c>
      <c r="CY217">
        <v>2</v>
      </c>
      <c r="CZ217">
        <v>3</v>
      </c>
      <c r="DA217">
        <v>5</v>
      </c>
      <c r="DB217">
        <v>5</v>
      </c>
      <c r="DC217">
        <v>3</v>
      </c>
      <c r="DD217">
        <v>5</v>
      </c>
      <c r="DE217">
        <v>4</v>
      </c>
      <c r="DF217">
        <v>2</v>
      </c>
      <c r="DG217">
        <v>3</v>
      </c>
      <c r="DH217">
        <v>5</v>
      </c>
      <c r="DI217">
        <v>1</v>
      </c>
      <c r="DJ217">
        <v>5</v>
      </c>
      <c r="DK217">
        <v>2</v>
      </c>
      <c r="DL217">
        <v>4</v>
      </c>
      <c r="DM217">
        <f>IF(CC217=1,5,IF(CC217=2,4.4,IF(CC217=3,3.4,IF(CC217=4,2,IF(CC217=5,1,IF(CC217&gt;5,"Inválido",0))))))</f>
        <v>3.4</v>
      </c>
      <c r="DN217">
        <f>IF(CD217&gt;5,"Inválido",CD217)</f>
        <v>1</v>
      </c>
      <c r="DO217" s="7">
        <f>IF(CE217&gt;3,"Inválido",CE217)</f>
        <v>1</v>
      </c>
      <c r="DP217" s="7">
        <f>IF(CF217&gt;3,"Inválido",CF217)</f>
        <v>3</v>
      </c>
      <c r="DQ217" s="6">
        <f>IF(CG217&gt;3,"Inválido",CG217)</f>
        <v>2</v>
      </c>
      <c r="DR217" s="6">
        <f>IF(CH217&gt;3,"Inválido",CH217)</f>
        <v>2</v>
      </c>
      <c r="DS217" s="6">
        <f>IF(CI217&gt;3,"Inválido",CI217)</f>
        <v>3</v>
      </c>
      <c r="DT217" s="6">
        <f>IF(CJ217&gt;3,"Inválido",CJ217)</f>
        <v>3</v>
      </c>
      <c r="DU217" s="6">
        <f>IF(CK217&gt;3,"Inválido",CK217)</f>
        <v>3</v>
      </c>
      <c r="DV217" s="6">
        <f>IF(CL217&gt;3,"Inválido",CL217)</f>
        <v>2</v>
      </c>
      <c r="DW217" s="6">
        <f>IF(CM217&gt;3,"Inválido",CM217)</f>
        <v>3</v>
      </c>
      <c r="DX217" s="6">
        <f>IF(CN217&gt;3,"Inválido",CN217)</f>
        <v>3</v>
      </c>
      <c r="DY217" s="8">
        <f>IF(CO217&gt;5, "INVALIDO",CO217)</f>
        <v>2</v>
      </c>
      <c r="DZ217" s="8">
        <f>IF(CP217&gt;5, "INVALIDO",CP217)</f>
        <v>2</v>
      </c>
      <c r="EA217" s="8">
        <f>IF(CQ217&gt;5, "INVALIDO",CQ217)</f>
        <v>2</v>
      </c>
      <c r="EB217" s="8">
        <f>IF(CR217&gt;5, "INVALIDO",CR217)</f>
        <v>2</v>
      </c>
      <c r="EC217" s="7">
        <f>IF(CR217&gt;5, "INVALIDO",CR217)</f>
        <v>2</v>
      </c>
      <c r="ED21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17">
        <f>IF(CC217=1,5,IF(CC217=2,4,IF(CC217=3,3,IF(CC217=4,2,IF(CC217=5,1,IF(CC217&gt;5,"Inválido",0))))))</f>
        <v>3</v>
      </c>
      <c r="EG217">
        <f>IF(CW217=1,6,IF(CW217=2,5.4,IF(CW217=3,4.2,IF(CW217=4,3.1,IF(CW217=5,2.2,IF(CW217=6,1,IF(CW217&gt;6,"Inválido",0)))))))</f>
        <v>5.4</v>
      </c>
      <c r="EH217">
        <f>IF(AND(CX217=1,CW217=1),6,IF(AND(CX217=1,CW217&lt;7),5,IF(AND(CX217&gt;1,CW217=1),"Inválido",IF(AND(CX217=2,CW217&lt;7),4,IF(AND(CX217=3,CW217&lt;7),3,IF(AND(CX217=4,CW217&lt;7),2,IF(AND(CX217=5,CW217&lt;7),1,0)))))))</f>
        <v>5</v>
      </c>
      <c r="EI217">
        <f>IF(CV217=1,6,IF(CV217=2,5,IF(CV217=3,3,IF(CV217=4,3,IF(CV217=5,2,IF(CV217=6,1,IF(CV217&gt;6,"iNVÁLIDO",0)))))))</f>
        <v>3</v>
      </c>
      <c r="EJ217" s="7">
        <f>IF(CZ217&gt;6,"Inválido",CZ217)</f>
        <v>3</v>
      </c>
      <c r="EK217" s="7">
        <f>IF(DA217&gt;6,"Inválido",DA217)</f>
        <v>5</v>
      </c>
      <c r="EL217">
        <f>IF(DB217=1,6,IF(DB217=2,5,IF(DB217=3,3,IF(DB217=4,3,IF(DB217=5,2,IF(DB217=6,1,IF(DB217&gt;6,"iNVÁLIDO",0)))))))</f>
        <v>2</v>
      </c>
      <c r="EM217">
        <f>IF(DC217=1,6,IF(DC217=2,5,IF(DC217=3,3,IF(DC217=4,3,IF(DC217=5,2,IF(DC217=6,1,IF(DC217&gt;6,"iNVÁLIDO",0)))))))</f>
        <v>3</v>
      </c>
      <c r="EN217" s="7">
        <f>IF(DD217&gt;6,"Inválido",DD217)</f>
        <v>5</v>
      </c>
      <c r="EO217">
        <f>IF(DE217&gt;6,"Inválido",DE217)</f>
        <v>4</v>
      </c>
      <c r="EP217">
        <f>IF(DF217=1,6,IF(DF217=2,5,IF(DF217=3,3,IF(DF217=4,3,IF(DF217=5,2,IF(DF217=6,1,IF(DF217&gt;6,"iNVÁLIDO",0)))))))</f>
        <v>5</v>
      </c>
      <c r="EQ217" s="7">
        <f>IF(DG217&gt;6,"Inválido",DG217)</f>
        <v>3</v>
      </c>
      <c r="ER217">
        <f>IF(DH217&gt;5,"Inválido",DH217)</f>
        <v>5</v>
      </c>
      <c r="ES217">
        <f>IF(DI217&gt;5,"Inválido",DI217)</f>
        <v>1</v>
      </c>
      <c r="ET217">
        <f>IF(DJ217=1,5,IF(DJ217=2,4,IF(DJ217=3,3,IF(DJ217=4,2,IF(DJ217=5,1,IF(DJ217&gt;5,"Inválido",0))))))</f>
        <v>1</v>
      </c>
      <c r="EU217">
        <f>IF(DK217&gt;5,"Inválido",DK217)</f>
        <v>2</v>
      </c>
      <c r="EV217">
        <f>IF(DL217=1,5,IF(DL217=2,4,IF(DL217=3,3,IF(DL217=4,2,IF(DL217=5,1,IF(DL217&gt;5,"Inválido",0))))))</f>
        <v>2</v>
      </c>
      <c r="EW217" s="7">
        <f>SUM(DO217,DP217,DQ217,DR217,DS217,DT217,DU217,DV217,DW217,DX217)</f>
        <v>25</v>
      </c>
      <c r="EX217" s="7">
        <f>(EW217-10)/20*100</f>
        <v>75</v>
      </c>
      <c r="EY217">
        <f>SUM(DY217,DZ217,EA217,EB217)</f>
        <v>8</v>
      </c>
      <c r="EZ217">
        <f>(_2022___Atividade_física__sintomas_de_ansiedade_e_depressão_e_qualidade_de_vida_e[[#This Row],[Aspecto físico]]-4)/4*100</f>
        <v>100</v>
      </c>
      <c r="FA217">
        <f>SUM(EG217,EH217)</f>
        <v>10.4</v>
      </c>
      <c r="FB217">
        <f>(FA217-2)/10*100</f>
        <v>84.000000000000014</v>
      </c>
      <c r="FC217">
        <f>SUM(DM217,ES217,ET217,EU217,EV217)</f>
        <v>9.4</v>
      </c>
      <c r="FD217" s="7">
        <f>(FC217-5)/20*100</f>
        <v>22.000000000000004</v>
      </c>
      <c r="FE217">
        <f>SUM(EI217,EM217,EO217,EQ217)</f>
        <v>13</v>
      </c>
      <c r="FF217" s="7">
        <f>(FE217-4)/20*100</f>
        <v>45</v>
      </c>
      <c r="FG217">
        <f>SUM(EF217,ER217)</f>
        <v>8</v>
      </c>
      <c r="FH217">
        <f>(FG217-2)/8*100</f>
        <v>75</v>
      </c>
      <c r="FI217">
        <f>SUM(EC217,ED217,EE217)</f>
        <v>4</v>
      </c>
      <c r="FJ217" s="7">
        <f>(FI217-3)/3*100</f>
        <v>33.333333333333329</v>
      </c>
      <c r="FK217">
        <f>SUM(EJ217,EK217,EL217,EN217,EP217)</f>
        <v>20</v>
      </c>
      <c r="FL217">
        <f>(FK217-5)/25*100</f>
        <v>60</v>
      </c>
      <c r="FM217">
        <f t="shared" si="9"/>
        <v>1</v>
      </c>
      <c r="FN217" s="7">
        <f t="shared" si="10"/>
        <v>70.25</v>
      </c>
      <c r="FO217" s="7">
        <f t="shared" si="11"/>
        <v>53.333333333333329</v>
      </c>
    </row>
    <row r="218" spans="1:171" ht="15" thickBot="1" x14ac:dyDescent="0.35">
      <c r="A218" t="s">
        <v>523</v>
      </c>
      <c r="B218" t="s">
        <v>524</v>
      </c>
      <c r="C218" t="s">
        <v>68</v>
      </c>
      <c r="D218" s="5">
        <v>34390</v>
      </c>
      <c r="E218" s="5">
        <v>44682</v>
      </c>
      <c r="F218" s="1">
        <f>DATEDIF(D217,E217,"Y")</f>
        <v>20</v>
      </c>
      <c r="G218">
        <v>2</v>
      </c>
      <c r="H218">
        <v>2</v>
      </c>
      <c r="I218" t="s">
        <v>131</v>
      </c>
      <c r="J218">
        <v>7</v>
      </c>
      <c r="K218">
        <v>2</v>
      </c>
      <c r="L218" t="s">
        <v>100</v>
      </c>
      <c r="M218" s="1">
        <v>1</v>
      </c>
      <c r="N218">
        <v>1</v>
      </c>
      <c r="O218">
        <v>3</v>
      </c>
      <c r="P218">
        <v>1</v>
      </c>
      <c r="Q218" s="16">
        <v>2</v>
      </c>
      <c r="R218">
        <v>2</v>
      </c>
      <c r="S218">
        <v>1</v>
      </c>
      <c r="T218">
        <v>1</v>
      </c>
      <c r="U218" t="s">
        <v>101</v>
      </c>
      <c r="V218">
        <v>5</v>
      </c>
      <c r="W218">
        <v>59</v>
      </c>
      <c r="X21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295</v>
      </c>
      <c r="Y218">
        <v>2</v>
      </c>
      <c r="Z218">
        <v>60</v>
      </c>
      <c r="AA21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218">
        <v>0</v>
      </c>
      <c r="AC218">
        <v>0</v>
      </c>
      <c r="AD21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8">
        <v>8</v>
      </c>
      <c r="AF218">
        <v>10</v>
      </c>
      <c r="AG218" s="1">
        <f>AVERAGE(_2022___Atividade_física__sintomas_de_ansiedade_e_depressão_e_qualidade_de_vida_e[[#This Row],[a.	Quantas horas no total você gasta sentado durante um dia de semana? ]:[b.	Quantas horas no total você gasta sentado durante um dia de fim de semana?]])</f>
        <v>9</v>
      </c>
      <c r="AH218" s="1">
        <f>_2022___Atividade_física__sintomas_de_ansiedade_e_depressão_e_qualidade_de_vida_e[[#This Row],[AFV por semana]]+_2022___Atividade_física__sintomas_de_ansiedade_e_depressão_e_qualidade_de_vida_e[[#This Row],[Média AFM na semana]]</f>
        <v>120</v>
      </c>
      <c r="AI218">
        <v>0</v>
      </c>
      <c r="AJ218">
        <v>1</v>
      </c>
      <c r="AK218">
        <v>0</v>
      </c>
      <c r="AL218">
        <v>0</v>
      </c>
      <c r="AM218">
        <v>0</v>
      </c>
      <c r="AN218">
        <v>0</v>
      </c>
      <c r="AO218">
        <v>1</v>
      </c>
      <c r="AP218">
        <v>0</v>
      </c>
      <c r="AQ218">
        <v>0</v>
      </c>
      <c r="AR218">
        <v>1</v>
      </c>
      <c r="AS218">
        <v>0</v>
      </c>
      <c r="AT218">
        <v>0</v>
      </c>
      <c r="AU218">
        <v>0</v>
      </c>
      <c r="AV218">
        <v>0</v>
      </c>
      <c r="AW218">
        <v>0</v>
      </c>
      <c r="AX218">
        <v>0</v>
      </c>
      <c r="AY218">
        <v>0</v>
      </c>
      <c r="AZ218">
        <v>0</v>
      </c>
      <c r="BA218">
        <v>0</v>
      </c>
      <c r="BB218">
        <v>0</v>
      </c>
      <c r="BC218">
        <v>0</v>
      </c>
      <c r="BD21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218">
        <v>0</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2</v>
      </c>
      <c r="BY218">
        <f>_2022___Atividade_física__sintomas_de_ansiedade_e_depressão_e_qualidade_de_vida_e[[#This Row],[_18]]</f>
        <v>0</v>
      </c>
      <c r="BZ218">
        <v>0</v>
      </c>
      <c r="CA218">
        <v>0</v>
      </c>
      <c r="CB218" s="1">
        <f>SUM(BE218:BV218,_2022___Atividade_física__sintomas_de_ansiedade_e_depressão_e_qualidade_de_vida_e[[#This Row],[18 considerar essa]:[_20]])</f>
        <v>0</v>
      </c>
      <c r="CC218">
        <v>2</v>
      </c>
      <c r="CD218">
        <v>2</v>
      </c>
      <c r="CE218">
        <v>3</v>
      </c>
      <c r="CF218">
        <v>3</v>
      </c>
      <c r="CG218">
        <v>3</v>
      </c>
      <c r="CH218">
        <v>3</v>
      </c>
      <c r="CI218">
        <v>3</v>
      </c>
      <c r="CJ218">
        <v>3</v>
      </c>
      <c r="CK218">
        <v>3</v>
      </c>
      <c r="CL218">
        <v>3</v>
      </c>
      <c r="CM218">
        <v>3</v>
      </c>
      <c r="CN218">
        <v>3</v>
      </c>
      <c r="CO218">
        <v>2</v>
      </c>
      <c r="CP218">
        <v>2</v>
      </c>
      <c r="CQ218">
        <v>2</v>
      </c>
      <c r="CR218">
        <v>2</v>
      </c>
      <c r="CS218">
        <v>2</v>
      </c>
      <c r="CT218">
        <v>2</v>
      </c>
      <c r="CU218">
        <v>2</v>
      </c>
      <c r="CV218">
        <v>1</v>
      </c>
      <c r="CW218">
        <v>1</v>
      </c>
      <c r="CX218">
        <v>1</v>
      </c>
      <c r="CY218">
        <v>3</v>
      </c>
      <c r="CZ218">
        <v>4</v>
      </c>
      <c r="DA218">
        <v>6</v>
      </c>
      <c r="DB218">
        <v>4</v>
      </c>
      <c r="DC218">
        <v>4</v>
      </c>
      <c r="DD218">
        <v>6</v>
      </c>
      <c r="DE218">
        <v>6</v>
      </c>
      <c r="DF218">
        <v>2</v>
      </c>
      <c r="DG218">
        <v>5</v>
      </c>
      <c r="DH218">
        <v>5</v>
      </c>
      <c r="DI218">
        <v>5</v>
      </c>
      <c r="DJ218">
        <v>5</v>
      </c>
      <c r="DK218">
        <v>5</v>
      </c>
      <c r="DL218">
        <v>3</v>
      </c>
      <c r="DM218">
        <f>IF(CC218=1,5,IF(CC218=2,4.4,IF(CC218=3,3.4,IF(CC218=4,2,IF(CC218=5,1,IF(CC218&gt;5,"Inválido",0))))))</f>
        <v>4.4000000000000004</v>
      </c>
      <c r="DN218">
        <f>IF(CD218&gt;5,"Inválido",CD218)</f>
        <v>2</v>
      </c>
      <c r="DO218" s="7">
        <f>IF(CE218&gt;3,"Inválido",CE218)</f>
        <v>3</v>
      </c>
      <c r="DP218" s="7">
        <f>IF(CF218&gt;3,"Inválido",CF218)</f>
        <v>3</v>
      </c>
      <c r="DQ218" s="6">
        <f>IF(CG218&gt;3,"Inválido",CG218)</f>
        <v>3</v>
      </c>
      <c r="DR218" s="6">
        <f>IF(CH218&gt;3,"Inválido",CH218)</f>
        <v>3</v>
      </c>
      <c r="DS218" s="6">
        <f>IF(CI218&gt;3,"Inválido",CI218)</f>
        <v>3</v>
      </c>
      <c r="DT218" s="6">
        <f>IF(CJ218&gt;3,"Inválido",CJ218)</f>
        <v>3</v>
      </c>
      <c r="DU218" s="6">
        <f>IF(CK218&gt;3,"Inválido",CK218)</f>
        <v>3</v>
      </c>
      <c r="DV218" s="6">
        <f>IF(CL218&gt;3,"Inválido",CL218)</f>
        <v>3</v>
      </c>
      <c r="DW218" s="6">
        <f>IF(CM218&gt;3,"Inválido",CM218)</f>
        <v>3</v>
      </c>
      <c r="DX218" s="6">
        <f>IF(CN218&gt;3,"Inválido",CN218)</f>
        <v>3</v>
      </c>
      <c r="DY218" s="8">
        <f>IF(CO218&gt;5, "INVALIDO",CO218)</f>
        <v>2</v>
      </c>
      <c r="DZ218" s="8">
        <f>IF(CP218&gt;5, "INVALIDO",CP218)</f>
        <v>2</v>
      </c>
      <c r="EA218" s="8">
        <f>IF(CQ218&gt;5, "INVALIDO",CQ218)</f>
        <v>2</v>
      </c>
      <c r="EB218" s="8">
        <f>IF(CR218&gt;5, "INVALIDO",CR218)</f>
        <v>2</v>
      </c>
      <c r="EC218" s="7">
        <f>IF(CR218&gt;5, "INVALIDO",CR218)</f>
        <v>2</v>
      </c>
      <c r="ED21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1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8">
        <f>IF(CC218=1,5,IF(CC218=2,4,IF(CC218=3,3,IF(CC218=4,2,IF(CC218=5,1,IF(CC218&gt;5,"Inválido",0))))))</f>
        <v>4</v>
      </c>
      <c r="EG218">
        <f>IF(CW218=1,6,IF(CW218=2,5.4,IF(CW218=3,4.2,IF(CW218=4,3.1,IF(CW218=5,2.2,IF(CW218=6,1,IF(CW218&gt;6,"Inválido",0)))))))</f>
        <v>6</v>
      </c>
      <c r="EH218">
        <f>IF(AND(CX218=1,CW218=1),6,IF(AND(CX218=1,CW218&lt;7),5,IF(AND(CX218&gt;1,CW218=1),"Inválido",IF(AND(CX218=2,CW218&lt;7),4,IF(AND(CX218=3,CW218&lt;7),3,IF(AND(CX218=4,CW218&lt;7),2,IF(AND(CX218=5,CW218&lt;7),1,0)))))))</f>
        <v>6</v>
      </c>
      <c r="EI218">
        <f>IF(CV218=1,6,IF(CV218=2,5,IF(CV218=3,3,IF(CV218=4,3,IF(CV218=5,2,IF(CV218=6,1,IF(CV218&gt;6,"iNVÁLIDO",0)))))))</f>
        <v>6</v>
      </c>
      <c r="EJ218" s="7">
        <f>IF(CZ218&gt;6,"Inválido",CZ218)</f>
        <v>4</v>
      </c>
      <c r="EK218" s="7">
        <f>IF(DA218&gt;6,"Inválido",DA218)</f>
        <v>6</v>
      </c>
      <c r="EL218">
        <f>IF(DB218=1,6,IF(DB218=2,5,IF(DB218=3,3,IF(DB218=4,3,IF(DB218=5,2,IF(DB218=6,1,IF(DB218&gt;6,"iNVÁLIDO",0)))))))</f>
        <v>3</v>
      </c>
      <c r="EM218">
        <f>IF(DC218=1,6,IF(DC218=2,5,IF(DC218=3,3,IF(DC218=4,3,IF(DC218=5,2,IF(DC218=6,1,IF(DC218&gt;6,"iNVÁLIDO",0)))))))</f>
        <v>3</v>
      </c>
      <c r="EN218" s="7">
        <f>IF(DD218&gt;6,"Inválido",DD218)</f>
        <v>6</v>
      </c>
      <c r="EO218">
        <f>IF(DE218&gt;6,"Inválido",DE218)</f>
        <v>6</v>
      </c>
      <c r="EP218">
        <f>IF(DF218=1,6,IF(DF218=2,5,IF(DF218=3,3,IF(DF218=4,3,IF(DF218=5,2,IF(DF218=6,1,IF(DF218&gt;6,"iNVÁLIDO",0)))))))</f>
        <v>5</v>
      </c>
      <c r="EQ218" s="7">
        <f>IF(DG218&gt;6,"Inválido",DG218)</f>
        <v>5</v>
      </c>
      <c r="ER218">
        <f>IF(DH218&gt;5,"Inválido",DH218)</f>
        <v>5</v>
      </c>
      <c r="ES218">
        <f>IF(DI218&gt;5,"Inválido",DI218)</f>
        <v>5</v>
      </c>
      <c r="ET218">
        <f>IF(DJ218=1,5,IF(DJ218=2,4,IF(DJ218=3,3,IF(DJ218=4,2,IF(DJ218=5,1,IF(DJ218&gt;5,"Inválido",0))))))</f>
        <v>1</v>
      </c>
      <c r="EU218">
        <f>IF(DK218&gt;5,"Inválido",DK218)</f>
        <v>5</v>
      </c>
      <c r="EV218">
        <f>IF(DL218=1,5,IF(DL218=2,4,IF(DL218=3,3,IF(DL218=4,2,IF(DL218=5,1,IF(DL218&gt;5,"Inválido",0))))))</f>
        <v>3</v>
      </c>
      <c r="EW218" s="7">
        <f>SUM(DO218,DP218,DQ218,DR218,DS218,DT218,DU218,DV218,DW218,DX218)</f>
        <v>30</v>
      </c>
      <c r="EX218" s="7">
        <f>(EW218-10)/20*100</f>
        <v>100</v>
      </c>
      <c r="EY218">
        <f>SUM(DY218,DZ218,EA218,EB218)</f>
        <v>8</v>
      </c>
      <c r="EZ218">
        <f>(_2022___Atividade_física__sintomas_de_ansiedade_e_depressão_e_qualidade_de_vida_e[[#This Row],[Aspecto físico]]-4)/4*100</f>
        <v>100</v>
      </c>
      <c r="FA218">
        <f>SUM(EG218,EH218)</f>
        <v>12</v>
      </c>
      <c r="FB218">
        <f>(FA218-2)/10*100</f>
        <v>100</v>
      </c>
      <c r="FC218">
        <f>SUM(DM218,ES218,ET218,EU218,EV218)</f>
        <v>18.399999999999999</v>
      </c>
      <c r="FD218" s="7">
        <f>(FC218-5)/20*100</f>
        <v>67</v>
      </c>
      <c r="FE218">
        <f>SUM(EI218,EM218,EO218,EQ218)</f>
        <v>20</v>
      </c>
      <c r="FF218" s="7">
        <f>(FE218-4)/20*100</f>
        <v>80</v>
      </c>
      <c r="FG218">
        <f>SUM(EF218,ER218)</f>
        <v>9</v>
      </c>
      <c r="FH218">
        <f>(FG218-2)/8*100</f>
        <v>87.5</v>
      </c>
      <c r="FI218">
        <f>SUM(EC218,ED218,EE218)</f>
        <v>6</v>
      </c>
      <c r="FJ218" s="7">
        <f>(FI218-3)/3*100</f>
        <v>100</v>
      </c>
      <c r="FK218">
        <f>SUM(EJ218,EK218,EL218,EN218,EP218)</f>
        <v>24</v>
      </c>
      <c r="FL218">
        <f>(FK218-5)/25*100</f>
        <v>76</v>
      </c>
      <c r="FM218">
        <f t="shared" si="9"/>
        <v>2</v>
      </c>
      <c r="FN218" s="7">
        <f t="shared" si="10"/>
        <v>91.75</v>
      </c>
      <c r="FO218" s="7">
        <f t="shared" si="11"/>
        <v>85.875</v>
      </c>
    </row>
    <row r="219" spans="1:171" ht="15" thickBot="1" x14ac:dyDescent="0.35">
      <c r="A219" t="s">
        <v>528</v>
      </c>
      <c r="B219" t="s">
        <v>529</v>
      </c>
      <c r="C219" t="s">
        <v>68</v>
      </c>
      <c r="D219" s="5">
        <v>30130</v>
      </c>
      <c r="E219" s="5">
        <v>44682</v>
      </c>
      <c r="F219" s="1">
        <f>DATEDIF(D218,E218,"Y")</f>
        <v>28</v>
      </c>
      <c r="G219">
        <v>2</v>
      </c>
      <c r="H219">
        <v>1</v>
      </c>
      <c r="I219" t="s">
        <v>219</v>
      </c>
      <c r="J219">
        <v>2</v>
      </c>
      <c r="K219">
        <v>2</v>
      </c>
      <c r="L219" t="s">
        <v>100</v>
      </c>
      <c r="M219" s="1">
        <v>1</v>
      </c>
      <c r="N219">
        <v>1</v>
      </c>
      <c r="O219">
        <v>3</v>
      </c>
      <c r="P219">
        <v>1</v>
      </c>
      <c r="Q219" s="16">
        <v>2</v>
      </c>
      <c r="R219">
        <v>2</v>
      </c>
      <c r="S219">
        <v>2</v>
      </c>
      <c r="T219">
        <v>1</v>
      </c>
      <c r="U219" t="s">
        <v>71</v>
      </c>
      <c r="V219">
        <v>7</v>
      </c>
      <c r="W219">
        <v>60</v>
      </c>
      <c r="X21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219">
        <v>0</v>
      </c>
      <c r="Z219">
        <v>0</v>
      </c>
      <c r="AA21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19">
        <v>0</v>
      </c>
      <c r="AC219">
        <v>0</v>
      </c>
      <c r="AD21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9">
        <v>6</v>
      </c>
      <c r="AF219">
        <v>4</v>
      </c>
      <c r="AG219" s="1">
        <f>AVERAGE(_2022___Atividade_física__sintomas_de_ansiedade_e_depressão_e_qualidade_de_vida_e[[#This Row],[a.	Quantas horas no total você gasta sentado durante um dia de semana? ]:[b.	Quantas horas no total você gasta sentado durante um dia de fim de semana?]])</f>
        <v>5</v>
      </c>
      <c r="AH219" s="1">
        <f>_2022___Atividade_física__sintomas_de_ansiedade_e_depressão_e_qualidade_de_vida_e[[#This Row],[AFV por semana]]+_2022___Atividade_física__sintomas_de_ansiedade_e_depressão_e_qualidade_de_vida_e[[#This Row],[Média AFM na semana]]</f>
        <v>0</v>
      </c>
      <c r="AI219">
        <v>1</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219">
        <v>0</v>
      </c>
      <c r="BF219">
        <v>0</v>
      </c>
      <c r="BG219">
        <v>0</v>
      </c>
      <c r="BH219">
        <v>0</v>
      </c>
      <c r="BI219">
        <v>1</v>
      </c>
      <c r="BJ219">
        <v>1</v>
      </c>
      <c r="BK219">
        <v>0</v>
      </c>
      <c r="BL219">
        <v>0</v>
      </c>
      <c r="BM219">
        <v>0</v>
      </c>
      <c r="BN219">
        <v>0</v>
      </c>
      <c r="BO219">
        <v>0</v>
      </c>
      <c r="BP219">
        <v>0</v>
      </c>
      <c r="BQ219">
        <v>0</v>
      </c>
      <c r="BR219">
        <v>0</v>
      </c>
      <c r="BS219">
        <v>0</v>
      </c>
      <c r="BT219">
        <v>0</v>
      </c>
      <c r="BU219">
        <v>0</v>
      </c>
      <c r="BV219">
        <v>0</v>
      </c>
      <c r="BW219">
        <v>0</v>
      </c>
      <c r="BX219">
        <v>2</v>
      </c>
      <c r="BY219">
        <f>_2022___Atividade_física__sintomas_de_ansiedade_e_depressão_e_qualidade_de_vida_e[[#This Row],[_18]]</f>
        <v>0</v>
      </c>
      <c r="BZ219">
        <v>0</v>
      </c>
      <c r="CA219">
        <v>0</v>
      </c>
      <c r="CB219" s="1">
        <f>SUM(BE219:BV219,_2022___Atividade_física__sintomas_de_ansiedade_e_depressão_e_qualidade_de_vida_e[[#This Row],[18 considerar essa]:[_20]])</f>
        <v>2</v>
      </c>
      <c r="CC219">
        <v>2</v>
      </c>
      <c r="CD219">
        <v>3</v>
      </c>
      <c r="CE219">
        <v>3</v>
      </c>
      <c r="CF219">
        <v>3</v>
      </c>
      <c r="CG219">
        <v>3</v>
      </c>
      <c r="CH219">
        <v>3</v>
      </c>
      <c r="CI219">
        <v>3</v>
      </c>
      <c r="CJ219">
        <v>3</v>
      </c>
      <c r="CK219">
        <v>3</v>
      </c>
      <c r="CL219">
        <v>3</v>
      </c>
      <c r="CM219">
        <v>3</v>
      </c>
      <c r="CN219">
        <v>3</v>
      </c>
      <c r="CO219">
        <v>2</v>
      </c>
      <c r="CP219">
        <v>2</v>
      </c>
      <c r="CQ219">
        <v>2</v>
      </c>
      <c r="CR219">
        <v>2</v>
      </c>
      <c r="CS219">
        <v>2</v>
      </c>
      <c r="CT219">
        <v>2</v>
      </c>
      <c r="CU219">
        <v>2</v>
      </c>
      <c r="CV219">
        <v>1</v>
      </c>
      <c r="CW219">
        <v>1</v>
      </c>
      <c r="CX219">
        <v>1</v>
      </c>
      <c r="CY219">
        <v>2</v>
      </c>
      <c r="CZ219">
        <v>4</v>
      </c>
      <c r="DA219">
        <v>4</v>
      </c>
      <c r="DB219">
        <v>2</v>
      </c>
      <c r="DC219">
        <v>2</v>
      </c>
      <c r="DD219">
        <v>4</v>
      </c>
      <c r="DE219">
        <v>4</v>
      </c>
      <c r="DF219">
        <v>1</v>
      </c>
      <c r="DG219">
        <v>4</v>
      </c>
      <c r="DH219">
        <v>3</v>
      </c>
      <c r="DI219">
        <v>3</v>
      </c>
      <c r="DJ219">
        <v>3</v>
      </c>
      <c r="DK219">
        <v>3</v>
      </c>
      <c r="DL219">
        <v>2</v>
      </c>
      <c r="DM219">
        <f>IF(CC219=1,5,IF(CC219=2,4.4,IF(CC219=3,3.4,IF(CC219=4,2,IF(CC219=5,1,IF(CC219&gt;5,"Inválido",0))))))</f>
        <v>4.4000000000000004</v>
      </c>
      <c r="DN219">
        <f>IF(CD219&gt;5,"Inválido",CD219)</f>
        <v>3</v>
      </c>
      <c r="DO219" s="7">
        <f>IF(CE219&gt;3,"Inválido",CE219)</f>
        <v>3</v>
      </c>
      <c r="DP219" s="7">
        <f>IF(CF219&gt;3,"Inválido",CF219)</f>
        <v>3</v>
      </c>
      <c r="DQ219" s="6">
        <f>IF(CG219&gt;3,"Inválido",CG219)</f>
        <v>3</v>
      </c>
      <c r="DR219" s="6">
        <f>IF(CH219&gt;3,"Inválido",CH219)</f>
        <v>3</v>
      </c>
      <c r="DS219" s="6">
        <f>IF(CI219&gt;3,"Inválido",CI219)</f>
        <v>3</v>
      </c>
      <c r="DT219" s="6">
        <f>IF(CJ219&gt;3,"Inválido",CJ219)</f>
        <v>3</v>
      </c>
      <c r="DU219" s="6">
        <f>IF(CK219&gt;3,"Inválido",CK219)</f>
        <v>3</v>
      </c>
      <c r="DV219" s="6">
        <f>IF(CL219&gt;3,"Inválido",CL219)</f>
        <v>3</v>
      </c>
      <c r="DW219" s="6">
        <f>IF(CM219&gt;3,"Inválido",CM219)</f>
        <v>3</v>
      </c>
      <c r="DX219" s="6">
        <f>IF(CN219&gt;3,"Inválido",CN219)</f>
        <v>3</v>
      </c>
      <c r="DY219" s="8">
        <f>IF(CO219&gt;5, "INVALIDO",CO219)</f>
        <v>2</v>
      </c>
      <c r="DZ219" s="8">
        <f>IF(CP219&gt;5, "INVALIDO",CP219)</f>
        <v>2</v>
      </c>
      <c r="EA219" s="8">
        <f>IF(CQ219&gt;5, "INVALIDO",CQ219)</f>
        <v>2</v>
      </c>
      <c r="EB219" s="8">
        <f>IF(CR219&gt;5, "INVALIDO",CR219)</f>
        <v>2</v>
      </c>
      <c r="EC219" s="7">
        <f>IF(CR219&gt;5, "INVALIDO",CR219)</f>
        <v>2</v>
      </c>
      <c r="ED21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1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9">
        <f>IF(CC219=1,5,IF(CC219=2,4,IF(CC219=3,3,IF(CC219=4,2,IF(CC219=5,1,IF(CC219&gt;5,"Inválido",0))))))</f>
        <v>4</v>
      </c>
      <c r="EG219">
        <f>IF(CW219=1,6,IF(CW219=2,5.4,IF(CW219=3,4.2,IF(CW219=4,3.1,IF(CW219=5,2.2,IF(CW219=6,1,IF(CW219&gt;6,"Inválido",0)))))))</f>
        <v>6</v>
      </c>
      <c r="EH219">
        <f>IF(AND(CX219=1,CW219=1),6,IF(AND(CX219=1,CW219&lt;7),5,IF(AND(CX219&gt;1,CW219=1),"Inválido",IF(AND(CX219=2,CW219&lt;7),4,IF(AND(CX219=3,CW219&lt;7),3,IF(AND(CX219=4,CW219&lt;7),2,IF(AND(CX219=5,CW219&lt;7),1,0)))))))</f>
        <v>6</v>
      </c>
      <c r="EI219">
        <f>IF(CV219=1,6,IF(CV219=2,5,IF(CV219=3,3,IF(CV219=4,3,IF(CV219=5,2,IF(CV219=6,1,IF(CV219&gt;6,"iNVÁLIDO",0)))))))</f>
        <v>6</v>
      </c>
      <c r="EJ219" s="7">
        <f>IF(CZ219&gt;6,"Inválido",CZ219)</f>
        <v>4</v>
      </c>
      <c r="EK219" s="7">
        <f>IF(DA219&gt;6,"Inválido",DA219)</f>
        <v>4</v>
      </c>
      <c r="EL219">
        <f>IF(DB219=1,6,IF(DB219=2,5,IF(DB219=3,3,IF(DB219=4,3,IF(DB219=5,2,IF(DB219=6,1,IF(DB219&gt;6,"iNVÁLIDO",0)))))))</f>
        <v>5</v>
      </c>
      <c r="EM219">
        <f>IF(DC219=1,6,IF(DC219=2,5,IF(DC219=3,3,IF(DC219=4,3,IF(DC219=5,2,IF(DC219=6,1,IF(DC219&gt;6,"iNVÁLIDO",0)))))))</f>
        <v>5</v>
      </c>
      <c r="EN219" s="7">
        <f>IF(DD219&gt;6,"Inválido",DD219)</f>
        <v>4</v>
      </c>
      <c r="EO219">
        <f>IF(DE219&gt;6,"Inválido",DE219)</f>
        <v>4</v>
      </c>
      <c r="EP219">
        <f>IF(DF219=1,6,IF(DF219=2,5,IF(DF219=3,3,IF(DF219=4,3,IF(DF219=5,2,IF(DF219=6,1,IF(DF219&gt;6,"iNVÁLIDO",0)))))))</f>
        <v>6</v>
      </c>
      <c r="EQ219" s="7">
        <f>IF(DG219&gt;6,"Inválido",DG219)</f>
        <v>4</v>
      </c>
      <c r="ER219">
        <f>IF(DH219&gt;5,"Inválido",DH219)</f>
        <v>3</v>
      </c>
      <c r="ES219">
        <f>IF(DI219&gt;5,"Inválido",DI219)</f>
        <v>3</v>
      </c>
      <c r="ET219">
        <f>IF(DJ219=1,5,IF(DJ219=2,4,IF(DJ219=3,3,IF(DJ219=4,2,IF(DJ219=5,1,IF(DJ219&gt;5,"Inválido",0))))))</f>
        <v>3</v>
      </c>
      <c r="EU219">
        <f>IF(DK219&gt;5,"Inválido",DK219)</f>
        <v>3</v>
      </c>
      <c r="EV219">
        <f>IF(DL219=1,5,IF(DL219=2,4,IF(DL219=3,3,IF(DL219=4,2,IF(DL219=5,1,IF(DL219&gt;5,"Inválido",0))))))</f>
        <v>4</v>
      </c>
      <c r="EW219" s="7">
        <f>SUM(DO219,DP219,DQ219,DR219,DS219,DT219,DU219,DV219,DW219,DX219)</f>
        <v>30</v>
      </c>
      <c r="EX219" s="7">
        <f>(EW219-10)/20*100</f>
        <v>100</v>
      </c>
      <c r="EY219">
        <f>SUM(DY219,DZ219,EA219,EB219)</f>
        <v>8</v>
      </c>
      <c r="EZ219">
        <f>(_2022___Atividade_física__sintomas_de_ansiedade_e_depressão_e_qualidade_de_vida_e[[#This Row],[Aspecto físico]]-4)/4*100</f>
        <v>100</v>
      </c>
      <c r="FA219">
        <f>SUM(EG219,EH219)</f>
        <v>12</v>
      </c>
      <c r="FB219">
        <f>(FA219-2)/10*100</f>
        <v>100</v>
      </c>
      <c r="FC219">
        <f>SUM(DM219,ES219,ET219,EU219,EV219)</f>
        <v>17.399999999999999</v>
      </c>
      <c r="FD219" s="7">
        <f>(FC219-5)/20*100</f>
        <v>61.999999999999986</v>
      </c>
      <c r="FE219">
        <f>SUM(EI219,EM219,EO219,EQ219)</f>
        <v>19</v>
      </c>
      <c r="FF219" s="7">
        <f>(FE219-4)/20*100</f>
        <v>75</v>
      </c>
      <c r="FG219">
        <f>SUM(EF219,ER219)</f>
        <v>7</v>
      </c>
      <c r="FH219">
        <f>(FG219-2)/8*100</f>
        <v>62.5</v>
      </c>
      <c r="FI219">
        <f>SUM(EC219,ED219,EE219)</f>
        <v>6</v>
      </c>
      <c r="FJ219" s="7">
        <f>(FI219-3)/3*100</f>
        <v>100</v>
      </c>
      <c r="FK219">
        <f>SUM(EJ219,EK219,EL219,EN219,EP219)</f>
        <v>23</v>
      </c>
      <c r="FL219">
        <f>(FK219-5)/25*100</f>
        <v>72</v>
      </c>
      <c r="FM219">
        <f t="shared" si="9"/>
        <v>3</v>
      </c>
      <c r="FN219" s="7">
        <f t="shared" si="10"/>
        <v>90.5</v>
      </c>
      <c r="FO219" s="7">
        <f t="shared" si="11"/>
        <v>77.375</v>
      </c>
    </row>
    <row r="220" spans="1:171" ht="15" thickBot="1" x14ac:dyDescent="0.35">
      <c r="A220" t="s">
        <v>530</v>
      </c>
      <c r="B220" t="s">
        <v>531</v>
      </c>
      <c r="C220" t="s">
        <v>68</v>
      </c>
      <c r="D220" s="5">
        <v>30790</v>
      </c>
      <c r="E220" s="5">
        <v>44682</v>
      </c>
      <c r="F220" s="1">
        <f>DATEDIF(D219,E219,"Y")</f>
        <v>39</v>
      </c>
      <c r="G220">
        <v>2</v>
      </c>
      <c r="H220">
        <v>2</v>
      </c>
      <c r="I220" t="s">
        <v>186</v>
      </c>
      <c r="J220">
        <v>1</v>
      </c>
      <c r="K220">
        <v>2</v>
      </c>
      <c r="L220" t="s">
        <v>532</v>
      </c>
      <c r="M220" s="1">
        <v>2</v>
      </c>
      <c r="N220">
        <v>1</v>
      </c>
      <c r="O220">
        <v>2</v>
      </c>
      <c r="P220">
        <v>1</v>
      </c>
      <c r="Q220" s="16">
        <v>3</v>
      </c>
      <c r="R220">
        <v>1</v>
      </c>
      <c r="S220">
        <v>2</v>
      </c>
      <c r="T220">
        <v>2</v>
      </c>
      <c r="U220" t="s">
        <v>86</v>
      </c>
      <c r="V220">
        <v>0</v>
      </c>
      <c r="W220">
        <v>0</v>
      </c>
      <c r="X22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20">
        <v>0</v>
      </c>
      <c r="Z220">
        <v>0</v>
      </c>
      <c r="AA22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20">
        <v>0</v>
      </c>
      <c r="AC220">
        <v>0</v>
      </c>
      <c r="AD22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0">
        <v>6</v>
      </c>
      <c r="AF220">
        <v>8</v>
      </c>
      <c r="AG220" s="1">
        <f>AVERAGE(_2022___Atividade_física__sintomas_de_ansiedade_e_depressão_e_qualidade_de_vida_e[[#This Row],[a.	Quantas horas no total você gasta sentado durante um dia de semana? ]:[b.	Quantas horas no total você gasta sentado durante um dia de fim de semana?]])</f>
        <v>7</v>
      </c>
      <c r="AH220" s="1">
        <f>_2022___Atividade_física__sintomas_de_ansiedade_e_depressão_e_qualidade_de_vida_e[[#This Row],[AFV por semana]]+_2022___Atividade_física__sintomas_de_ansiedade_e_depressão_e_qualidade_de_vida_e[[#This Row],[Média AFM na semana]]</f>
        <v>0</v>
      </c>
      <c r="AI220">
        <v>1</v>
      </c>
      <c r="AJ220">
        <v>2</v>
      </c>
      <c r="AK220">
        <v>2</v>
      </c>
      <c r="AL220">
        <v>3</v>
      </c>
      <c r="AM220">
        <v>2</v>
      </c>
      <c r="AN220">
        <v>2</v>
      </c>
      <c r="AO220">
        <v>2</v>
      </c>
      <c r="AP220">
        <v>1</v>
      </c>
      <c r="AQ220">
        <v>0</v>
      </c>
      <c r="AR220">
        <v>3</v>
      </c>
      <c r="AS220">
        <v>2</v>
      </c>
      <c r="AT220">
        <v>0</v>
      </c>
      <c r="AU220">
        <v>1</v>
      </c>
      <c r="AV220">
        <v>3</v>
      </c>
      <c r="AW220">
        <v>2</v>
      </c>
      <c r="AX220">
        <v>0</v>
      </c>
      <c r="AY220">
        <v>1</v>
      </c>
      <c r="AZ220">
        <v>2</v>
      </c>
      <c r="BA220">
        <v>0</v>
      </c>
      <c r="BB220">
        <v>2</v>
      </c>
      <c r="BC220">
        <v>0</v>
      </c>
      <c r="BD22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31</v>
      </c>
      <c r="BE220">
        <v>2</v>
      </c>
      <c r="BF220">
        <v>0</v>
      </c>
      <c r="BG220">
        <v>0</v>
      </c>
      <c r="BH220">
        <v>1</v>
      </c>
      <c r="BI220">
        <v>1</v>
      </c>
      <c r="BJ220">
        <v>0</v>
      </c>
      <c r="BK220">
        <v>1</v>
      </c>
      <c r="BL220">
        <v>1</v>
      </c>
      <c r="BM220">
        <v>0</v>
      </c>
      <c r="BN220">
        <v>1</v>
      </c>
      <c r="BO220">
        <v>1</v>
      </c>
      <c r="BP220">
        <v>2</v>
      </c>
      <c r="BQ220">
        <v>2</v>
      </c>
      <c r="BR220">
        <v>2</v>
      </c>
      <c r="BS220">
        <v>1</v>
      </c>
      <c r="BT220">
        <v>1</v>
      </c>
      <c r="BU220">
        <v>1</v>
      </c>
      <c r="BV220">
        <v>0</v>
      </c>
      <c r="BW220">
        <v>0</v>
      </c>
      <c r="BX220">
        <v>1</v>
      </c>
      <c r="BY220">
        <v>0</v>
      </c>
      <c r="BZ220">
        <v>1</v>
      </c>
      <c r="CA220">
        <v>2</v>
      </c>
      <c r="CB220" s="1">
        <f>SUM(BE220:BV220,_2022___Atividade_física__sintomas_de_ansiedade_e_depressão_e_qualidade_de_vida_e[[#This Row],[18 considerar essa]:[_20]])</f>
        <v>20</v>
      </c>
      <c r="CC220">
        <v>4</v>
      </c>
      <c r="CD220">
        <v>4</v>
      </c>
      <c r="CE220">
        <v>1</v>
      </c>
      <c r="CF220">
        <v>3</v>
      </c>
      <c r="CG220">
        <v>3</v>
      </c>
      <c r="CH220">
        <v>2</v>
      </c>
      <c r="CI220">
        <v>2</v>
      </c>
      <c r="CJ220">
        <v>2</v>
      </c>
      <c r="CK220">
        <v>2</v>
      </c>
      <c r="CL220">
        <v>2</v>
      </c>
      <c r="CM220">
        <v>3</v>
      </c>
      <c r="CN220">
        <v>3</v>
      </c>
      <c r="CO220">
        <v>1</v>
      </c>
      <c r="CP220">
        <v>1</v>
      </c>
      <c r="CQ220">
        <v>1</v>
      </c>
      <c r="CR220">
        <v>1</v>
      </c>
      <c r="CS220">
        <v>1</v>
      </c>
      <c r="CT220">
        <v>1</v>
      </c>
      <c r="CU220">
        <v>1</v>
      </c>
      <c r="CV220">
        <v>3</v>
      </c>
      <c r="CW220">
        <v>5</v>
      </c>
      <c r="CX220">
        <v>4</v>
      </c>
      <c r="CY220">
        <v>5</v>
      </c>
      <c r="CZ220">
        <v>2</v>
      </c>
      <c r="DA220">
        <v>3</v>
      </c>
      <c r="DB220">
        <v>6</v>
      </c>
      <c r="DC220">
        <v>5</v>
      </c>
      <c r="DD220">
        <v>2</v>
      </c>
      <c r="DE220">
        <v>2</v>
      </c>
      <c r="DF220">
        <v>5</v>
      </c>
      <c r="DG220">
        <v>1</v>
      </c>
      <c r="DH220">
        <v>3</v>
      </c>
      <c r="DI220">
        <v>2</v>
      </c>
      <c r="DJ220">
        <v>4</v>
      </c>
      <c r="DK220">
        <v>2</v>
      </c>
      <c r="DL220">
        <v>5</v>
      </c>
      <c r="DM220">
        <f>IF(CC220=1,5,IF(CC220=2,4.4,IF(CC220=3,3.4,IF(CC220=4,2,IF(CC220=5,1,IF(CC220&gt;5,"Inválido",0))))))</f>
        <v>2</v>
      </c>
      <c r="DN220">
        <f>IF(CD220&gt;5,"Inválido",CD220)</f>
        <v>4</v>
      </c>
      <c r="DO220" s="7">
        <f>IF(CE220&gt;3,"Inválido",CE220)</f>
        <v>1</v>
      </c>
      <c r="DP220" s="7">
        <f>IF(CF220&gt;3,"Inválido",CF220)</f>
        <v>3</v>
      </c>
      <c r="DQ220" s="6">
        <f>IF(CG220&gt;3,"Inválido",CG220)</f>
        <v>3</v>
      </c>
      <c r="DR220" s="6">
        <f>IF(CH220&gt;3,"Inválido",CH220)</f>
        <v>2</v>
      </c>
      <c r="DS220" s="6">
        <f>IF(CI220&gt;3,"Inválido",CI220)</f>
        <v>2</v>
      </c>
      <c r="DT220" s="6">
        <f>IF(CJ220&gt;3,"Inválido",CJ220)</f>
        <v>2</v>
      </c>
      <c r="DU220" s="6">
        <f>IF(CK220&gt;3,"Inválido",CK220)</f>
        <v>2</v>
      </c>
      <c r="DV220" s="6">
        <f>IF(CL220&gt;3,"Inválido",CL220)</f>
        <v>2</v>
      </c>
      <c r="DW220" s="6">
        <f>IF(CM220&gt;3,"Inválido",CM220)</f>
        <v>3</v>
      </c>
      <c r="DX220" s="6">
        <f>IF(CN220&gt;3,"Inválido",CN220)</f>
        <v>3</v>
      </c>
      <c r="DY220" s="8">
        <f>IF(CO220&gt;5, "INVALIDO",CO220)</f>
        <v>1</v>
      </c>
      <c r="DZ220" s="8">
        <f>IF(CP220&gt;5, "INVALIDO",CP220)</f>
        <v>1</v>
      </c>
      <c r="EA220" s="8">
        <f>IF(CQ220&gt;5, "INVALIDO",CQ220)</f>
        <v>1</v>
      </c>
      <c r="EB220" s="8">
        <f>IF(CR220&gt;5, "INVALIDO",CR220)</f>
        <v>1</v>
      </c>
      <c r="EC220" s="7">
        <f>IF(CR220&gt;5, "INVALIDO",CR220)</f>
        <v>1</v>
      </c>
      <c r="ED22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0">
        <f>IF(CC220=1,5,IF(CC220=2,4,IF(CC220=3,3,IF(CC220=4,2,IF(CC220=5,1,IF(CC220&gt;5,"Inválido",0))))))</f>
        <v>2</v>
      </c>
      <c r="EG220">
        <f>IF(CW220=1,6,IF(CW220=2,5.4,IF(CW220=3,4.2,IF(CW220=4,3.1,IF(CW220=5,2.2,IF(CW220=6,1,IF(CW220&gt;6,"Inválido",0)))))))</f>
        <v>2.2000000000000002</v>
      </c>
      <c r="EH220">
        <f>IF(AND(CX220=1,CW220=1),6,IF(AND(CX220=1,CW220&lt;7),5,IF(AND(CX220&gt;1,CW220=1),"Inválido",IF(AND(CX220=2,CW220&lt;7),4,IF(AND(CX220=3,CW220&lt;7),3,IF(AND(CX220=4,CW220&lt;7),2,IF(AND(CX220=5,CW220&lt;7),1,0)))))))</f>
        <v>2</v>
      </c>
      <c r="EI220">
        <f>IF(CV220=1,6,IF(CV220=2,5,IF(CV220=3,3,IF(CV220=4,3,IF(CV220=5,2,IF(CV220=6,1,IF(CV220&gt;6,"iNVÁLIDO",0)))))))</f>
        <v>3</v>
      </c>
      <c r="EJ220" s="7">
        <f>IF(CZ220&gt;6,"Inválido",CZ220)</f>
        <v>2</v>
      </c>
      <c r="EK220" s="7">
        <f>IF(DA220&gt;6,"Inválido",DA220)</f>
        <v>3</v>
      </c>
      <c r="EL220">
        <f>IF(DB220=1,6,IF(DB220=2,5,IF(DB220=3,3,IF(DB220=4,3,IF(DB220=5,2,IF(DB220=6,1,IF(DB220&gt;6,"iNVÁLIDO",0)))))))</f>
        <v>1</v>
      </c>
      <c r="EM220">
        <f>IF(DC220=1,6,IF(DC220=2,5,IF(DC220=3,3,IF(DC220=4,3,IF(DC220=5,2,IF(DC220=6,1,IF(DC220&gt;6,"iNVÁLIDO",0)))))))</f>
        <v>2</v>
      </c>
      <c r="EN220" s="7">
        <f>IF(DD220&gt;6,"Inválido",DD220)</f>
        <v>2</v>
      </c>
      <c r="EO220">
        <f>IF(DE220&gt;6,"Inválido",DE220)</f>
        <v>2</v>
      </c>
      <c r="EP220">
        <f>IF(DF220=1,6,IF(DF220=2,5,IF(DF220=3,3,IF(DF220=4,3,IF(DF220=5,2,IF(DF220=6,1,IF(DF220&gt;6,"iNVÁLIDO",0)))))))</f>
        <v>2</v>
      </c>
      <c r="EQ220" s="7">
        <f>IF(DG220&gt;6,"Inválido",DG220)</f>
        <v>1</v>
      </c>
      <c r="ER220">
        <f>IF(DH220&gt;5,"Inválido",DH220)</f>
        <v>3</v>
      </c>
      <c r="ES220">
        <f>IF(DI220&gt;5,"Inválido",DI220)</f>
        <v>2</v>
      </c>
      <c r="ET220">
        <f>IF(DJ220=1,5,IF(DJ220=2,4,IF(DJ220=3,3,IF(DJ220=4,2,IF(DJ220=5,1,IF(DJ220&gt;5,"Inválido",0))))))</f>
        <v>2</v>
      </c>
      <c r="EU220">
        <f>IF(DK220&gt;5,"Inválido",DK220)</f>
        <v>2</v>
      </c>
      <c r="EV220">
        <f>IF(DL220=1,5,IF(DL220=2,4,IF(DL220=3,3,IF(DL220=4,2,IF(DL220=5,1,IF(DL220&gt;5,"Inválido",0))))))</f>
        <v>1</v>
      </c>
      <c r="EW220" s="7">
        <f>SUM(DO220,DP220,DQ220,DR220,DS220,DT220,DU220,DV220,DW220,DX220)</f>
        <v>23</v>
      </c>
      <c r="EX220" s="7">
        <f>(EW220-10)/20*100</f>
        <v>65</v>
      </c>
      <c r="EY220">
        <f>SUM(DY220,DZ220,EA220,EB220)</f>
        <v>4</v>
      </c>
      <c r="EZ220">
        <f>(_2022___Atividade_física__sintomas_de_ansiedade_e_depressão_e_qualidade_de_vida_e[[#This Row],[Aspecto físico]]-4)/4*100</f>
        <v>0</v>
      </c>
      <c r="FA220">
        <f>SUM(EG220,EH220)</f>
        <v>4.2</v>
      </c>
      <c r="FB220">
        <f>(FA220-2)/10*100</f>
        <v>22.000000000000004</v>
      </c>
      <c r="FC220">
        <f>SUM(DM220,ES220,ET220,EU220,EV220)</f>
        <v>9</v>
      </c>
      <c r="FD220" s="7">
        <f>(FC220-5)/20*100</f>
        <v>20</v>
      </c>
      <c r="FE220">
        <f>SUM(EI220,EM220,EO220,EQ220)</f>
        <v>8</v>
      </c>
      <c r="FF220" s="7">
        <f>(FE220-4)/20*100</f>
        <v>20</v>
      </c>
      <c r="FG220">
        <f>SUM(EF220,ER220)</f>
        <v>5</v>
      </c>
      <c r="FH220">
        <f>(FG220-2)/8*100</f>
        <v>37.5</v>
      </c>
      <c r="FI220">
        <f>SUM(EC220,ED220,EE220)</f>
        <v>3</v>
      </c>
      <c r="FJ220" s="7">
        <f>(FI220-3)/3*100</f>
        <v>0</v>
      </c>
      <c r="FK220">
        <f>SUM(EJ220,EK220,EL220,EN220,EP220)</f>
        <v>10</v>
      </c>
      <c r="FL220">
        <f>(FK220-5)/25*100</f>
        <v>20</v>
      </c>
      <c r="FM220">
        <f t="shared" si="9"/>
        <v>4</v>
      </c>
      <c r="FN220" s="7">
        <f t="shared" si="10"/>
        <v>26.75</v>
      </c>
      <c r="FO220" s="7">
        <f t="shared" si="11"/>
        <v>19.375</v>
      </c>
    </row>
    <row r="221" spans="1:171" ht="15" thickBot="1" x14ac:dyDescent="0.35">
      <c r="A221" t="s">
        <v>533</v>
      </c>
      <c r="B221" t="s">
        <v>534</v>
      </c>
      <c r="C221" t="s">
        <v>68</v>
      </c>
      <c r="D221" s="5">
        <v>36593</v>
      </c>
      <c r="E221" s="5">
        <v>44682</v>
      </c>
      <c r="F221" s="1">
        <f>DATEDIF(D220,E220,"Y")</f>
        <v>38</v>
      </c>
      <c r="G221">
        <v>2</v>
      </c>
      <c r="H221">
        <v>1</v>
      </c>
      <c r="I221" t="s">
        <v>276</v>
      </c>
      <c r="J221">
        <v>6</v>
      </c>
      <c r="K221">
        <v>3</v>
      </c>
      <c r="L221" t="s">
        <v>100</v>
      </c>
      <c r="M221" s="1">
        <v>1</v>
      </c>
      <c r="N221">
        <v>1</v>
      </c>
      <c r="O221">
        <v>1</v>
      </c>
      <c r="P221">
        <v>1</v>
      </c>
      <c r="Q221" s="16">
        <v>2</v>
      </c>
      <c r="R221">
        <v>1</v>
      </c>
      <c r="S221">
        <v>1</v>
      </c>
      <c r="T221">
        <v>1</v>
      </c>
      <c r="U221" t="s">
        <v>164</v>
      </c>
      <c r="V221">
        <v>2</v>
      </c>
      <c r="W221">
        <v>15</v>
      </c>
      <c r="X22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221">
        <v>3</v>
      </c>
      <c r="Z221">
        <v>39</v>
      </c>
      <c r="AA22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21">
        <v>3</v>
      </c>
      <c r="AC221">
        <v>49</v>
      </c>
      <c r="AD22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147</v>
      </c>
      <c r="AE221">
        <v>20</v>
      </c>
      <c r="AF221">
        <v>12</v>
      </c>
      <c r="AG221" s="1">
        <f>AVERAGE(_2022___Atividade_física__sintomas_de_ansiedade_e_depressão_e_qualidade_de_vida_e[[#This Row],[a.	Quantas horas no total você gasta sentado durante um dia de semana? ]:[b.	Quantas horas no total você gasta sentado durante um dia de fim de semana?]])</f>
        <v>16</v>
      </c>
      <c r="AH221" s="1">
        <f>_2022___Atividade_física__sintomas_de_ansiedade_e_depressão_e_qualidade_de_vida_e[[#This Row],[AFV por semana]]+_2022___Atividade_física__sintomas_de_ansiedade_e_depressão_e_qualidade_de_vida_e[[#This Row],[Média AFM na semana]]</f>
        <v>264</v>
      </c>
      <c r="AI221">
        <v>0</v>
      </c>
      <c r="AJ221">
        <v>2</v>
      </c>
      <c r="AK221">
        <v>0</v>
      </c>
      <c r="AL221">
        <v>2</v>
      </c>
      <c r="AM221">
        <v>1</v>
      </c>
      <c r="AN221">
        <v>1</v>
      </c>
      <c r="AO221">
        <v>2</v>
      </c>
      <c r="AP221">
        <v>1</v>
      </c>
      <c r="AQ221">
        <v>0</v>
      </c>
      <c r="AR221">
        <v>1</v>
      </c>
      <c r="AS221">
        <v>0</v>
      </c>
      <c r="AT221">
        <v>1</v>
      </c>
      <c r="AU221">
        <v>0</v>
      </c>
      <c r="AV221">
        <v>1</v>
      </c>
      <c r="AW221">
        <v>0</v>
      </c>
      <c r="AX221">
        <v>0</v>
      </c>
      <c r="AY221">
        <v>1</v>
      </c>
      <c r="AZ221">
        <v>1</v>
      </c>
      <c r="BA221">
        <v>0</v>
      </c>
      <c r="BB221">
        <v>0</v>
      </c>
      <c r="BC221">
        <v>1</v>
      </c>
      <c r="BD22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221">
        <v>1</v>
      </c>
      <c r="BF221">
        <v>1</v>
      </c>
      <c r="BG221">
        <v>0</v>
      </c>
      <c r="BH221">
        <v>1</v>
      </c>
      <c r="BI221">
        <v>1</v>
      </c>
      <c r="BJ221">
        <v>0</v>
      </c>
      <c r="BK221">
        <v>1</v>
      </c>
      <c r="BL221">
        <v>1</v>
      </c>
      <c r="BM221">
        <v>0</v>
      </c>
      <c r="BN221">
        <v>1</v>
      </c>
      <c r="BO221">
        <v>2</v>
      </c>
      <c r="BP221">
        <v>1</v>
      </c>
      <c r="BQ221">
        <v>1</v>
      </c>
      <c r="BR221">
        <v>1</v>
      </c>
      <c r="BS221">
        <v>1</v>
      </c>
      <c r="BT221">
        <v>1</v>
      </c>
      <c r="BU221">
        <v>1</v>
      </c>
      <c r="BV221">
        <v>0</v>
      </c>
      <c r="BW221">
        <v>2</v>
      </c>
      <c r="BX221">
        <v>2</v>
      </c>
      <c r="BY221">
        <f>_2022___Atividade_física__sintomas_de_ansiedade_e_depressão_e_qualidade_de_vida_e[[#This Row],[_18]]</f>
        <v>2</v>
      </c>
      <c r="BZ221">
        <v>0</v>
      </c>
      <c r="CA221">
        <v>1</v>
      </c>
      <c r="CB221" s="1">
        <f>SUM(BE221:BV221,_2022___Atividade_física__sintomas_de_ansiedade_e_depressão_e_qualidade_de_vida_e[[#This Row],[18 considerar essa]:[_20]])</f>
        <v>18</v>
      </c>
      <c r="CC221">
        <v>2</v>
      </c>
      <c r="CD221">
        <v>3</v>
      </c>
      <c r="CE221">
        <v>3</v>
      </c>
      <c r="CF221">
        <v>3</v>
      </c>
      <c r="CG221">
        <v>3</v>
      </c>
      <c r="CH221">
        <v>3</v>
      </c>
      <c r="CI221">
        <v>3</v>
      </c>
      <c r="CJ221">
        <v>3</v>
      </c>
      <c r="CK221">
        <v>3</v>
      </c>
      <c r="CL221">
        <v>3</v>
      </c>
      <c r="CM221">
        <v>3</v>
      </c>
      <c r="CN221">
        <v>3</v>
      </c>
      <c r="CO221">
        <v>2</v>
      </c>
      <c r="CP221">
        <v>2</v>
      </c>
      <c r="CQ221">
        <v>2</v>
      </c>
      <c r="CR221">
        <v>2</v>
      </c>
      <c r="CS221">
        <v>1</v>
      </c>
      <c r="CT221">
        <v>1</v>
      </c>
      <c r="CU221">
        <v>1</v>
      </c>
      <c r="CV221">
        <v>2</v>
      </c>
      <c r="CW221">
        <v>3</v>
      </c>
      <c r="CX221">
        <v>1</v>
      </c>
      <c r="CY221">
        <v>5</v>
      </c>
      <c r="CZ221">
        <v>5</v>
      </c>
      <c r="DA221">
        <v>5</v>
      </c>
      <c r="DB221">
        <v>4</v>
      </c>
      <c r="DC221">
        <v>5</v>
      </c>
      <c r="DD221">
        <v>3</v>
      </c>
      <c r="DE221">
        <v>4</v>
      </c>
      <c r="DF221">
        <v>3</v>
      </c>
      <c r="DG221">
        <v>3</v>
      </c>
      <c r="DH221">
        <v>4</v>
      </c>
      <c r="DI221">
        <v>5</v>
      </c>
      <c r="DJ221">
        <v>1</v>
      </c>
      <c r="DK221">
        <v>5</v>
      </c>
      <c r="DL221">
        <v>1</v>
      </c>
      <c r="DM221">
        <f>IF(CC221=1,5,IF(CC221=2,4.4,IF(CC221=3,3.4,IF(CC221=4,2,IF(CC221=5,1,IF(CC221&gt;5,"Inválido",0))))))</f>
        <v>4.4000000000000004</v>
      </c>
      <c r="DN221">
        <f>IF(CD221&gt;5,"Inválido",CD221)</f>
        <v>3</v>
      </c>
      <c r="DO221" s="7">
        <f>IF(CE221&gt;3,"Inválido",CE221)</f>
        <v>3</v>
      </c>
      <c r="DP221" s="7">
        <f>IF(CF221&gt;3,"Inválido",CF221)</f>
        <v>3</v>
      </c>
      <c r="DQ221" s="6">
        <f>IF(CG221&gt;3,"Inválido",CG221)</f>
        <v>3</v>
      </c>
      <c r="DR221" s="6">
        <f>IF(CH221&gt;3,"Inválido",CH221)</f>
        <v>3</v>
      </c>
      <c r="DS221" s="6">
        <f>IF(CI221&gt;3,"Inválido",CI221)</f>
        <v>3</v>
      </c>
      <c r="DT221" s="6">
        <f>IF(CJ221&gt;3,"Inválido",CJ221)</f>
        <v>3</v>
      </c>
      <c r="DU221" s="6">
        <f>IF(CK221&gt;3,"Inválido",CK221)</f>
        <v>3</v>
      </c>
      <c r="DV221" s="6">
        <f>IF(CL221&gt;3,"Inválido",CL221)</f>
        <v>3</v>
      </c>
      <c r="DW221" s="6">
        <f>IF(CM221&gt;3,"Inválido",CM221)</f>
        <v>3</v>
      </c>
      <c r="DX221" s="6">
        <f>IF(CN221&gt;3,"Inválido",CN221)</f>
        <v>3</v>
      </c>
      <c r="DY221" s="8">
        <f>IF(CO221&gt;5, "INVALIDO",CO221)</f>
        <v>2</v>
      </c>
      <c r="DZ221" s="8">
        <f>IF(CP221&gt;5, "INVALIDO",CP221)</f>
        <v>2</v>
      </c>
      <c r="EA221" s="8">
        <f>IF(CQ221&gt;5, "INVALIDO",CQ221)</f>
        <v>2</v>
      </c>
      <c r="EB221" s="8">
        <f>IF(CR221&gt;5, "INVALIDO",CR221)</f>
        <v>2</v>
      </c>
      <c r="EC221" s="7">
        <f>IF(CR221&gt;5, "INVALIDO",CR221)</f>
        <v>2</v>
      </c>
      <c r="ED22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1">
        <f>IF(CC221=1,5,IF(CC221=2,4,IF(CC221=3,3,IF(CC221=4,2,IF(CC221=5,1,IF(CC221&gt;5,"Inválido",0))))))</f>
        <v>4</v>
      </c>
      <c r="EG221">
        <f>IF(CW221=1,6,IF(CW221=2,5.4,IF(CW221=3,4.2,IF(CW221=4,3.1,IF(CW221=5,2.2,IF(CW221=6,1,IF(CW221&gt;6,"Inválido",0)))))))</f>
        <v>4.2</v>
      </c>
      <c r="EH221">
        <f>IF(AND(CX221=1,CW221=1),6,IF(AND(CX221=1,CW221&lt;7),5,IF(AND(CX221&gt;1,CW221=1),"Inválido",IF(AND(CX221=2,CW221&lt;7),4,IF(AND(CX221=3,CW221&lt;7),3,IF(AND(CX221=4,CW221&lt;7),2,IF(AND(CX221=5,CW221&lt;7),1,0)))))))</f>
        <v>5</v>
      </c>
      <c r="EI221">
        <f>IF(CV221=1,6,IF(CV221=2,5,IF(CV221=3,3,IF(CV221=4,3,IF(CV221=5,2,IF(CV221=6,1,IF(CV221&gt;6,"iNVÁLIDO",0)))))))</f>
        <v>5</v>
      </c>
      <c r="EJ221" s="7">
        <f>IF(CZ221&gt;6,"Inválido",CZ221)</f>
        <v>5</v>
      </c>
      <c r="EK221" s="7">
        <f>IF(DA221&gt;6,"Inválido",DA221)</f>
        <v>5</v>
      </c>
      <c r="EL221">
        <f>IF(DB221=1,6,IF(DB221=2,5,IF(DB221=3,3,IF(DB221=4,3,IF(DB221=5,2,IF(DB221=6,1,IF(DB221&gt;6,"iNVÁLIDO",0)))))))</f>
        <v>3</v>
      </c>
      <c r="EM221">
        <f>IF(DC221=1,6,IF(DC221=2,5,IF(DC221=3,3,IF(DC221=4,3,IF(DC221=5,2,IF(DC221=6,1,IF(DC221&gt;6,"iNVÁLIDO",0)))))))</f>
        <v>2</v>
      </c>
      <c r="EN221" s="7">
        <f>IF(DD221&gt;6,"Inválido",DD221)</f>
        <v>3</v>
      </c>
      <c r="EO221">
        <f>IF(DE221&gt;6,"Inválido",DE221)</f>
        <v>4</v>
      </c>
      <c r="EP221">
        <f>IF(DF221=1,6,IF(DF221=2,5,IF(DF221=3,3,IF(DF221=4,3,IF(DF221=5,2,IF(DF221=6,1,IF(DF221&gt;6,"iNVÁLIDO",0)))))))</f>
        <v>3</v>
      </c>
      <c r="EQ221" s="7">
        <f>IF(DG221&gt;6,"Inválido",DG221)</f>
        <v>3</v>
      </c>
      <c r="ER221">
        <f>IF(DH221&gt;5,"Inválido",DH221)</f>
        <v>4</v>
      </c>
      <c r="ES221">
        <f>IF(DI221&gt;5,"Inválido",DI221)</f>
        <v>5</v>
      </c>
      <c r="ET221">
        <f>IF(DJ221=1,5,IF(DJ221=2,4,IF(DJ221=3,3,IF(DJ221=4,2,IF(DJ221=5,1,IF(DJ221&gt;5,"Inválido",0))))))</f>
        <v>5</v>
      </c>
      <c r="EU221">
        <f>IF(DK221&gt;5,"Inválido",DK221)</f>
        <v>5</v>
      </c>
      <c r="EV221">
        <f>IF(DL221=1,5,IF(DL221=2,4,IF(DL221=3,3,IF(DL221=4,2,IF(DL221=5,1,IF(DL221&gt;5,"Inválido",0))))))</f>
        <v>5</v>
      </c>
      <c r="EW221" s="7">
        <f>SUM(DO221,DP221,DQ221,DR221,DS221,DT221,DU221,DV221,DW221,DX221)</f>
        <v>30</v>
      </c>
      <c r="EX221" s="7">
        <f>(EW221-10)/20*100</f>
        <v>100</v>
      </c>
      <c r="EY221">
        <f>SUM(DY221,DZ221,EA221,EB221)</f>
        <v>8</v>
      </c>
      <c r="EZ221">
        <f>(_2022___Atividade_física__sintomas_de_ansiedade_e_depressão_e_qualidade_de_vida_e[[#This Row],[Aspecto físico]]-4)/4*100</f>
        <v>100</v>
      </c>
      <c r="FA221">
        <f>SUM(EG221,EH221)</f>
        <v>9.1999999999999993</v>
      </c>
      <c r="FB221">
        <f>(FA221-2)/10*100</f>
        <v>72</v>
      </c>
      <c r="FC221">
        <f>SUM(DM221,ES221,ET221,EU221,EV221)</f>
        <v>24.4</v>
      </c>
      <c r="FD221" s="7">
        <f>(FC221-5)/20*100</f>
        <v>97</v>
      </c>
      <c r="FE221">
        <f>SUM(EI221,EM221,EO221,EQ221)</f>
        <v>14</v>
      </c>
      <c r="FF221" s="7">
        <f>(FE221-4)/20*100</f>
        <v>50</v>
      </c>
      <c r="FG221">
        <f>SUM(EF221,ER221)</f>
        <v>8</v>
      </c>
      <c r="FH221">
        <f>(FG221-2)/8*100</f>
        <v>75</v>
      </c>
      <c r="FI221">
        <f>SUM(EC221,ED221,EE221)</f>
        <v>4</v>
      </c>
      <c r="FJ221" s="7">
        <f>(FI221-3)/3*100</f>
        <v>33.333333333333329</v>
      </c>
      <c r="FK221">
        <f>SUM(EJ221,EK221,EL221,EN221,EP221)</f>
        <v>19</v>
      </c>
      <c r="FL221">
        <f>(FK221-5)/25*100</f>
        <v>56.000000000000007</v>
      </c>
      <c r="FM221">
        <f t="shared" si="9"/>
        <v>3</v>
      </c>
      <c r="FN221" s="7">
        <f t="shared" si="10"/>
        <v>92.25</v>
      </c>
      <c r="FO221" s="7">
        <f t="shared" si="11"/>
        <v>53.583333333333329</v>
      </c>
    </row>
    <row r="222" spans="1:171" ht="15" thickBot="1" x14ac:dyDescent="0.35">
      <c r="A222" t="s">
        <v>535</v>
      </c>
      <c r="B222" t="s">
        <v>536</v>
      </c>
      <c r="C222" t="s">
        <v>68</v>
      </c>
      <c r="D222" s="5">
        <v>37386</v>
      </c>
      <c r="E222" s="5">
        <v>44682</v>
      </c>
      <c r="F222" s="1">
        <f>DATEDIF(D221,E221,"Y")</f>
        <v>22</v>
      </c>
      <c r="G222">
        <v>2</v>
      </c>
      <c r="H222">
        <v>1</v>
      </c>
      <c r="I222" t="s">
        <v>276</v>
      </c>
      <c r="J222">
        <v>5</v>
      </c>
      <c r="K222">
        <v>3</v>
      </c>
      <c r="L222" t="s">
        <v>100</v>
      </c>
      <c r="M222" s="1">
        <v>1</v>
      </c>
      <c r="N222">
        <v>1</v>
      </c>
      <c r="O222">
        <v>1</v>
      </c>
      <c r="P222">
        <v>1</v>
      </c>
      <c r="Q222" s="16">
        <v>2</v>
      </c>
      <c r="R222">
        <v>1</v>
      </c>
      <c r="S222">
        <v>1</v>
      </c>
      <c r="T222">
        <v>1</v>
      </c>
      <c r="U222" t="s">
        <v>164</v>
      </c>
      <c r="V222">
        <v>5</v>
      </c>
      <c r="W222">
        <v>20</v>
      </c>
      <c r="X22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22">
        <v>2</v>
      </c>
      <c r="Z222">
        <v>25</v>
      </c>
      <c r="AA22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50</v>
      </c>
      <c r="AB222">
        <v>2</v>
      </c>
      <c r="AC222">
        <v>25</v>
      </c>
      <c r="AD22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50</v>
      </c>
      <c r="AE222">
        <v>18</v>
      </c>
      <c r="AF222">
        <v>10</v>
      </c>
      <c r="AG222" s="1">
        <f>AVERAGE(_2022___Atividade_física__sintomas_de_ansiedade_e_depressão_e_qualidade_de_vida_e[[#This Row],[a.	Quantas horas no total você gasta sentado durante um dia de semana? ]:[b.	Quantas horas no total você gasta sentado durante um dia de fim de semana?]])</f>
        <v>14</v>
      </c>
      <c r="AH222" s="1">
        <f>_2022___Atividade_física__sintomas_de_ansiedade_e_depressão_e_qualidade_de_vida_e[[#This Row],[AFV por semana]]+_2022___Atividade_física__sintomas_de_ansiedade_e_depressão_e_qualidade_de_vida_e[[#This Row],[Média AFM na semana]]</f>
        <v>100</v>
      </c>
      <c r="AI222">
        <v>1</v>
      </c>
      <c r="AJ222">
        <v>2</v>
      </c>
      <c r="AK222">
        <v>1</v>
      </c>
      <c r="AL222">
        <v>3</v>
      </c>
      <c r="AM222">
        <v>1</v>
      </c>
      <c r="AN222">
        <v>3</v>
      </c>
      <c r="AO222">
        <v>3</v>
      </c>
      <c r="AP222">
        <v>3</v>
      </c>
      <c r="AQ222">
        <v>0</v>
      </c>
      <c r="AR222">
        <v>2</v>
      </c>
      <c r="AS222">
        <v>2</v>
      </c>
      <c r="AT222">
        <v>0</v>
      </c>
      <c r="AU222">
        <v>0</v>
      </c>
      <c r="AV222">
        <v>3</v>
      </c>
      <c r="AW222">
        <v>2</v>
      </c>
      <c r="AX222">
        <v>0</v>
      </c>
      <c r="AY222">
        <v>0</v>
      </c>
      <c r="AZ222">
        <v>3</v>
      </c>
      <c r="BA222">
        <v>3</v>
      </c>
      <c r="BB222">
        <v>0</v>
      </c>
      <c r="BC222">
        <v>3</v>
      </c>
      <c r="BD22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222">
        <v>0</v>
      </c>
      <c r="BF222">
        <v>0</v>
      </c>
      <c r="BG222">
        <v>1</v>
      </c>
      <c r="BH222">
        <v>0</v>
      </c>
      <c r="BI222">
        <v>1</v>
      </c>
      <c r="BJ222">
        <v>0</v>
      </c>
      <c r="BK222">
        <v>1</v>
      </c>
      <c r="BL222">
        <v>2</v>
      </c>
      <c r="BM222">
        <v>0</v>
      </c>
      <c r="BN222">
        <v>0</v>
      </c>
      <c r="BO222">
        <v>2</v>
      </c>
      <c r="BP222">
        <v>1</v>
      </c>
      <c r="BQ222">
        <v>0</v>
      </c>
      <c r="BR222">
        <v>1</v>
      </c>
      <c r="BS222">
        <v>0</v>
      </c>
      <c r="BT222">
        <v>1</v>
      </c>
      <c r="BU222">
        <v>1</v>
      </c>
      <c r="BV222">
        <v>2</v>
      </c>
      <c r="BW222">
        <v>0</v>
      </c>
      <c r="BX222">
        <v>1</v>
      </c>
      <c r="BY222">
        <v>0</v>
      </c>
      <c r="BZ222">
        <v>2</v>
      </c>
      <c r="CA222">
        <v>3</v>
      </c>
      <c r="CB222" s="1">
        <f>SUM(BE222:BV222,_2022___Atividade_física__sintomas_de_ansiedade_e_depressão_e_qualidade_de_vida_e[[#This Row],[18 considerar essa]:[_20]])</f>
        <v>18</v>
      </c>
      <c r="CC222">
        <v>4</v>
      </c>
      <c r="CD222">
        <v>4</v>
      </c>
      <c r="CE222">
        <v>2</v>
      </c>
      <c r="CF222">
        <v>1</v>
      </c>
      <c r="CG222">
        <v>3</v>
      </c>
      <c r="CH222">
        <v>2</v>
      </c>
      <c r="CI222">
        <v>2</v>
      </c>
      <c r="CJ222">
        <v>2</v>
      </c>
      <c r="CK222">
        <v>2</v>
      </c>
      <c r="CL222">
        <v>2</v>
      </c>
      <c r="CM222">
        <v>3</v>
      </c>
      <c r="CN222">
        <v>3</v>
      </c>
      <c r="CO222">
        <v>1</v>
      </c>
      <c r="CP222">
        <v>1</v>
      </c>
      <c r="CQ222">
        <v>1</v>
      </c>
      <c r="CR222">
        <v>1</v>
      </c>
      <c r="CS222">
        <v>1</v>
      </c>
      <c r="CT222">
        <v>1</v>
      </c>
      <c r="CU222">
        <v>1</v>
      </c>
      <c r="CV222">
        <v>3</v>
      </c>
      <c r="CW222">
        <v>5</v>
      </c>
      <c r="CX222">
        <v>4</v>
      </c>
      <c r="CY222">
        <v>5</v>
      </c>
      <c r="CZ222">
        <v>3</v>
      </c>
      <c r="DA222">
        <v>3</v>
      </c>
      <c r="DB222">
        <v>5</v>
      </c>
      <c r="DC222">
        <v>5</v>
      </c>
      <c r="DD222">
        <v>3</v>
      </c>
      <c r="DE222">
        <v>3</v>
      </c>
      <c r="DF222">
        <v>5</v>
      </c>
      <c r="DG222">
        <v>3</v>
      </c>
      <c r="DH222">
        <v>1</v>
      </c>
      <c r="DI222">
        <v>1</v>
      </c>
      <c r="DJ222">
        <v>5</v>
      </c>
      <c r="DK222">
        <v>2</v>
      </c>
      <c r="DL222">
        <v>5</v>
      </c>
      <c r="DM222">
        <f>IF(CC222=1,5,IF(CC222=2,4.4,IF(CC222=3,3.4,IF(CC222=4,2,IF(CC222=5,1,IF(CC222&gt;5,"Inválido",0))))))</f>
        <v>2</v>
      </c>
      <c r="DN222">
        <f>IF(CD222&gt;5,"Inválido",CD222)</f>
        <v>4</v>
      </c>
      <c r="DO222" s="7">
        <f>IF(CE222&gt;3,"Inválido",CE222)</f>
        <v>2</v>
      </c>
      <c r="DP222" s="7">
        <f>IF(CF222&gt;3,"Inválido",CF222)</f>
        <v>1</v>
      </c>
      <c r="DQ222" s="6">
        <f>IF(CG222&gt;3,"Inválido",CG222)</f>
        <v>3</v>
      </c>
      <c r="DR222" s="6">
        <f>IF(CH222&gt;3,"Inválido",CH222)</f>
        <v>2</v>
      </c>
      <c r="DS222" s="6">
        <f>IF(CI222&gt;3,"Inválido",CI222)</f>
        <v>2</v>
      </c>
      <c r="DT222" s="6">
        <f>IF(CJ222&gt;3,"Inválido",CJ222)</f>
        <v>2</v>
      </c>
      <c r="DU222" s="6">
        <f>IF(CK222&gt;3,"Inválido",CK222)</f>
        <v>2</v>
      </c>
      <c r="DV222" s="6">
        <f>IF(CL222&gt;3,"Inválido",CL222)</f>
        <v>2</v>
      </c>
      <c r="DW222" s="6">
        <f>IF(CM222&gt;3,"Inválido",CM222)</f>
        <v>3</v>
      </c>
      <c r="DX222" s="6">
        <f>IF(CN222&gt;3,"Inválido",CN222)</f>
        <v>3</v>
      </c>
      <c r="DY222" s="8">
        <f>IF(CO222&gt;5, "INVALIDO",CO222)</f>
        <v>1</v>
      </c>
      <c r="DZ222" s="8">
        <f>IF(CP222&gt;5, "INVALIDO",CP222)</f>
        <v>1</v>
      </c>
      <c r="EA222" s="8">
        <f>IF(CQ222&gt;5, "INVALIDO",CQ222)</f>
        <v>1</v>
      </c>
      <c r="EB222" s="8">
        <f>IF(CR222&gt;5, "INVALIDO",CR222)</f>
        <v>1</v>
      </c>
      <c r="EC222" s="7">
        <f>IF(CR222&gt;5, "INVALIDO",CR222)</f>
        <v>1</v>
      </c>
      <c r="ED22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2">
        <f>IF(CC222=1,5,IF(CC222=2,4,IF(CC222=3,3,IF(CC222=4,2,IF(CC222=5,1,IF(CC222&gt;5,"Inválido",0))))))</f>
        <v>2</v>
      </c>
      <c r="EG222">
        <f>IF(CW222=1,6,IF(CW222=2,5.4,IF(CW222=3,4.2,IF(CW222=4,3.1,IF(CW222=5,2.2,IF(CW222=6,1,IF(CW222&gt;6,"Inválido",0)))))))</f>
        <v>2.2000000000000002</v>
      </c>
      <c r="EH222">
        <f>IF(AND(CX222=1,CW222=1),6,IF(AND(CX222=1,CW222&lt;7),5,IF(AND(CX222&gt;1,CW222=1),"Inválido",IF(AND(CX222=2,CW222&lt;7),4,IF(AND(CX222=3,CW222&lt;7),3,IF(AND(CX222=4,CW222&lt;7),2,IF(AND(CX222=5,CW222&lt;7),1,0)))))))</f>
        <v>2</v>
      </c>
      <c r="EI222">
        <f>IF(CV222=1,6,IF(CV222=2,5,IF(CV222=3,3,IF(CV222=4,3,IF(CV222=5,2,IF(CV222=6,1,IF(CV222&gt;6,"iNVÁLIDO",0)))))))</f>
        <v>3</v>
      </c>
      <c r="EJ222" s="7">
        <f>IF(CZ222&gt;6,"Inválido",CZ222)</f>
        <v>3</v>
      </c>
      <c r="EK222" s="7">
        <f>IF(DA222&gt;6,"Inválido",DA222)</f>
        <v>3</v>
      </c>
      <c r="EL222">
        <f>IF(DB222=1,6,IF(DB222=2,5,IF(DB222=3,3,IF(DB222=4,3,IF(DB222=5,2,IF(DB222=6,1,IF(DB222&gt;6,"iNVÁLIDO",0)))))))</f>
        <v>2</v>
      </c>
      <c r="EM222">
        <f>IF(DC222=1,6,IF(DC222=2,5,IF(DC222=3,3,IF(DC222=4,3,IF(DC222=5,2,IF(DC222=6,1,IF(DC222&gt;6,"iNVÁLIDO",0)))))))</f>
        <v>2</v>
      </c>
      <c r="EN222" s="7">
        <f>IF(DD222&gt;6,"Inválido",DD222)</f>
        <v>3</v>
      </c>
      <c r="EO222">
        <f>IF(DE222&gt;6,"Inválido",DE222)</f>
        <v>3</v>
      </c>
      <c r="EP222">
        <f>IF(DF222=1,6,IF(DF222=2,5,IF(DF222=3,3,IF(DF222=4,3,IF(DF222=5,2,IF(DF222=6,1,IF(DF222&gt;6,"iNVÁLIDO",0)))))))</f>
        <v>2</v>
      </c>
      <c r="EQ222" s="7">
        <f>IF(DG222&gt;6,"Inválido",DG222)</f>
        <v>3</v>
      </c>
      <c r="ER222">
        <f>IF(DH222&gt;5,"Inválido",DH222)</f>
        <v>1</v>
      </c>
      <c r="ES222">
        <f>IF(DI222&gt;5,"Inválido",DI222)</f>
        <v>1</v>
      </c>
      <c r="ET222">
        <f>IF(DJ222=1,5,IF(DJ222=2,4,IF(DJ222=3,3,IF(DJ222=4,2,IF(DJ222=5,1,IF(DJ222&gt;5,"Inválido",0))))))</f>
        <v>1</v>
      </c>
      <c r="EU222">
        <f>IF(DK222&gt;5,"Inválido",DK222)</f>
        <v>2</v>
      </c>
      <c r="EV222">
        <f>IF(DL222=1,5,IF(DL222=2,4,IF(DL222=3,3,IF(DL222=4,2,IF(DL222=5,1,IF(DL222&gt;5,"Inválido",0))))))</f>
        <v>1</v>
      </c>
      <c r="EW222" s="7">
        <f>SUM(DO222,DP222,DQ222,DR222,DS222,DT222,DU222,DV222,DW222,DX222)</f>
        <v>22</v>
      </c>
      <c r="EX222" s="7">
        <f>(EW222-10)/20*100</f>
        <v>60</v>
      </c>
      <c r="EY222">
        <f>SUM(DY222,DZ222,EA222,EB222)</f>
        <v>4</v>
      </c>
      <c r="EZ222">
        <f>(_2022___Atividade_física__sintomas_de_ansiedade_e_depressão_e_qualidade_de_vida_e[[#This Row],[Aspecto físico]]-4)/4*100</f>
        <v>0</v>
      </c>
      <c r="FA222">
        <f>SUM(EG222,EH222)</f>
        <v>4.2</v>
      </c>
      <c r="FB222">
        <f>(FA222-2)/10*100</f>
        <v>22.000000000000004</v>
      </c>
      <c r="FC222">
        <f>SUM(DM222,ES222,ET222,EU222,EV222)</f>
        <v>7</v>
      </c>
      <c r="FD222" s="7">
        <f>(FC222-5)/20*100</f>
        <v>10</v>
      </c>
      <c r="FE222">
        <f>SUM(EI222,EM222,EO222,EQ222)</f>
        <v>11</v>
      </c>
      <c r="FF222" s="7">
        <f>(FE222-4)/20*100</f>
        <v>35</v>
      </c>
      <c r="FG222">
        <f>SUM(EF222,ER222)</f>
        <v>3</v>
      </c>
      <c r="FH222">
        <f>(FG222-2)/8*100</f>
        <v>12.5</v>
      </c>
      <c r="FI222">
        <f>SUM(EC222,ED222,EE222)</f>
        <v>3</v>
      </c>
      <c r="FJ222" s="7">
        <f>(FI222-3)/3*100</f>
        <v>0</v>
      </c>
      <c r="FK222">
        <f>SUM(EJ222,EK222,EL222,EN222,EP222)</f>
        <v>13</v>
      </c>
      <c r="FL222">
        <f>(FK222-5)/25*100</f>
        <v>32</v>
      </c>
      <c r="FM222">
        <f t="shared" si="9"/>
        <v>4</v>
      </c>
      <c r="FN222" s="7">
        <f t="shared" si="10"/>
        <v>23</v>
      </c>
      <c r="FO222" s="7">
        <f t="shared" si="11"/>
        <v>19.875</v>
      </c>
    </row>
    <row r="223" spans="1:171" ht="15" thickBot="1" x14ac:dyDescent="0.35">
      <c r="A223" t="s">
        <v>537</v>
      </c>
      <c r="B223" t="s">
        <v>538</v>
      </c>
      <c r="C223" t="s">
        <v>68</v>
      </c>
      <c r="D223" s="5">
        <v>30126</v>
      </c>
      <c r="E223" s="5">
        <v>44682</v>
      </c>
      <c r="F223" s="1">
        <f>DATEDIF(D222,E222,"Y")</f>
        <v>19</v>
      </c>
      <c r="G223">
        <v>2</v>
      </c>
      <c r="H223">
        <v>4</v>
      </c>
      <c r="I223" t="s">
        <v>200</v>
      </c>
      <c r="J223">
        <v>1</v>
      </c>
      <c r="K223">
        <v>2</v>
      </c>
      <c r="L223" t="s">
        <v>539</v>
      </c>
      <c r="M223" s="1">
        <v>2</v>
      </c>
      <c r="N223">
        <v>1</v>
      </c>
      <c r="O223">
        <v>1</v>
      </c>
      <c r="P223">
        <v>1</v>
      </c>
      <c r="Q223" s="16">
        <v>2</v>
      </c>
      <c r="R223">
        <v>2</v>
      </c>
      <c r="S223">
        <v>1</v>
      </c>
      <c r="T223">
        <v>1</v>
      </c>
      <c r="U223" t="s">
        <v>76</v>
      </c>
      <c r="V223">
        <v>7</v>
      </c>
      <c r="W223">
        <v>60</v>
      </c>
      <c r="X22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223">
        <v>1</v>
      </c>
      <c r="Z223">
        <v>60</v>
      </c>
      <c r="AA22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23">
        <v>1</v>
      </c>
      <c r="AC223">
        <v>60</v>
      </c>
      <c r="AD22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23">
        <v>6</v>
      </c>
      <c r="AF223">
        <v>20</v>
      </c>
      <c r="AG223" s="1">
        <f>AVERAGE(_2022___Atividade_física__sintomas_de_ansiedade_e_depressão_e_qualidade_de_vida_e[[#This Row],[a.	Quantas horas no total você gasta sentado durante um dia de semana? ]:[b.	Quantas horas no total você gasta sentado durante um dia de fim de semana?]])</f>
        <v>13</v>
      </c>
      <c r="AH223" s="1">
        <f>_2022___Atividade_física__sintomas_de_ansiedade_e_depressão_e_qualidade_de_vida_e[[#This Row],[AFV por semana]]+_2022___Atividade_física__sintomas_de_ansiedade_e_depressão_e_qualidade_de_vida_e[[#This Row],[Média AFM na semana]]</f>
        <v>120</v>
      </c>
      <c r="AI223">
        <v>0</v>
      </c>
      <c r="AJ223">
        <v>2</v>
      </c>
      <c r="AK223">
        <v>0</v>
      </c>
      <c r="AL223">
        <v>3</v>
      </c>
      <c r="AM223">
        <v>3</v>
      </c>
      <c r="AN223">
        <v>0</v>
      </c>
      <c r="AO223">
        <v>0</v>
      </c>
      <c r="AP223">
        <v>0</v>
      </c>
      <c r="AQ223">
        <v>0</v>
      </c>
      <c r="AR223">
        <v>3</v>
      </c>
      <c r="AS223">
        <v>0</v>
      </c>
      <c r="AT223">
        <v>0</v>
      </c>
      <c r="AU223">
        <v>0</v>
      </c>
      <c r="AV223">
        <v>0</v>
      </c>
      <c r="AW223">
        <v>0</v>
      </c>
      <c r="AX223">
        <v>0</v>
      </c>
      <c r="AY223">
        <v>2</v>
      </c>
      <c r="AZ223">
        <v>0</v>
      </c>
      <c r="BA223">
        <v>0</v>
      </c>
      <c r="BB223">
        <v>0</v>
      </c>
      <c r="BC223">
        <v>2</v>
      </c>
      <c r="BD22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223">
        <v>1</v>
      </c>
      <c r="BF223">
        <v>0</v>
      </c>
      <c r="BG223">
        <v>0</v>
      </c>
      <c r="BH223">
        <v>1</v>
      </c>
      <c r="BI223">
        <v>1</v>
      </c>
      <c r="BJ223">
        <v>1</v>
      </c>
      <c r="BK223">
        <v>1</v>
      </c>
      <c r="BL223">
        <v>0</v>
      </c>
      <c r="BM223">
        <v>0</v>
      </c>
      <c r="BN223">
        <v>0</v>
      </c>
      <c r="BO223">
        <v>1</v>
      </c>
      <c r="BP223">
        <v>3</v>
      </c>
      <c r="BQ223">
        <v>0</v>
      </c>
      <c r="BR223">
        <v>2</v>
      </c>
      <c r="BS223">
        <v>0</v>
      </c>
      <c r="BT223">
        <v>1</v>
      </c>
      <c r="BU223">
        <v>1</v>
      </c>
      <c r="BV223">
        <v>0</v>
      </c>
      <c r="BW223">
        <v>1</v>
      </c>
      <c r="BX223">
        <v>1</v>
      </c>
      <c r="BY223">
        <v>0</v>
      </c>
      <c r="BZ223">
        <v>1</v>
      </c>
      <c r="CA223">
        <v>2</v>
      </c>
      <c r="CB223" s="1">
        <f>SUM(BE223:BV223,_2022___Atividade_física__sintomas_de_ansiedade_e_depressão_e_qualidade_de_vida_e[[#This Row],[18 considerar essa]:[_20]])</f>
        <v>16</v>
      </c>
      <c r="CC223">
        <v>3</v>
      </c>
      <c r="CD223">
        <v>3</v>
      </c>
      <c r="CE223">
        <v>2</v>
      </c>
      <c r="CF223">
        <v>3</v>
      </c>
      <c r="CG223">
        <v>3</v>
      </c>
      <c r="CH223">
        <v>3</v>
      </c>
      <c r="CI223">
        <v>3</v>
      </c>
      <c r="CJ223">
        <v>3</v>
      </c>
      <c r="CK223">
        <v>3</v>
      </c>
      <c r="CL223">
        <v>3</v>
      </c>
      <c r="CM223">
        <v>3</v>
      </c>
      <c r="CN223">
        <v>3</v>
      </c>
      <c r="CO223">
        <v>1</v>
      </c>
      <c r="CP223">
        <v>1</v>
      </c>
      <c r="CQ223">
        <v>1</v>
      </c>
      <c r="CR223">
        <v>1</v>
      </c>
      <c r="CS223">
        <v>1</v>
      </c>
      <c r="CT223">
        <v>1</v>
      </c>
      <c r="CU223">
        <v>1</v>
      </c>
      <c r="CV223">
        <v>4</v>
      </c>
      <c r="CW223">
        <v>3</v>
      </c>
      <c r="CX223">
        <v>2</v>
      </c>
      <c r="CY223">
        <v>3</v>
      </c>
      <c r="CZ223">
        <v>2</v>
      </c>
      <c r="DA223">
        <v>3</v>
      </c>
      <c r="DB223">
        <v>4</v>
      </c>
      <c r="DC223">
        <v>5</v>
      </c>
      <c r="DD223">
        <v>2</v>
      </c>
      <c r="DE223">
        <v>2</v>
      </c>
      <c r="DF223">
        <v>4</v>
      </c>
      <c r="DG223">
        <v>2</v>
      </c>
      <c r="DH223">
        <v>5</v>
      </c>
      <c r="DI223">
        <v>2</v>
      </c>
      <c r="DJ223">
        <v>1</v>
      </c>
      <c r="DK223">
        <v>2</v>
      </c>
      <c r="DL223">
        <v>1</v>
      </c>
      <c r="DM223">
        <f>IF(CC223=1,5,IF(CC223=2,4.4,IF(CC223=3,3.4,IF(CC223=4,2,IF(CC223=5,1,IF(CC223&gt;5,"Inválido",0))))))</f>
        <v>3.4</v>
      </c>
      <c r="DN223">
        <f>IF(CD223&gt;5,"Inválido",CD223)</f>
        <v>3</v>
      </c>
      <c r="DO223" s="7">
        <f>IF(CE223&gt;3,"Inválido",CE223)</f>
        <v>2</v>
      </c>
      <c r="DP223" s="7">
        <f>IF(CF223&gt;3,"Inválido",CF223)</f>
        <v>3</v>
      </c>
      <c r="DQ223" s="6">
        <f>IF(CG223&gt;3,"Inválido",CG223)</f>
        <v>3</v>
      </c>
      <c r="DR223" s="6">
        <f>IF(CH223&gt;3,"Inválido",CH223)</f>
        <v>3</v>
      </c>
      <c r="DS223" s="6">
        <f>IF(CI223&gt;3,"Inválido",CI223)</f>
        <v>3</v>
      </c>
      <c r="DT223" s="6">
        <f>IF(CJ223&gt;3,"Inválido",CJ223)</f>
        <v>3</v>
      </c>
      <c r="DU223" s="6">
        <f>IF(CK223&gt;3,"Inválido",CK223)</f>
        <v>3</v>
      </c>
      <c r="DV223" s="6">
        <f>IF(CL223&gt;3,"Inválido",CL223)</f>
        <v>3</v>
      </c>
      <c r="DW223" s="6">
        <f>IF(CM223&gt;3,"Inválido",CM223)</f>
        <v>3</v>
      </c>
      <c r="DX223" s="6">
        <f>IF(CN223&gt;3,"Inválido",CN223)</f>
        <v>3</v>
      </c>
      <c r="DY223" s="8">
        <f>IF(CO223&gt;5, "INVALIDO",CO223)</f>
        <v>1</v>
      </c>
      <c r="DZ223" s="8">
        <f>IF(CP223&gt;5, "INVALIDO",CP223)</f>
        <v>1</v>
      </c>
      <c r="EA223" s="8">
        <f>IF(CQ223&gt;5, "INVALIDO",CQ223)</f>
        <v>1</v>
      </c>
      <c r="EB223" s="8">
        <f>IF(CR223&gt;5, "INVALIDO",CR223)</f>
        <v>1</v>
      </c>
      <c r="EC223" s="7">
        <f>IF(CR223&gt;5, "INVALIDO",CR223)</f>
        <v>1</v>
      </c>
      <c r="ED22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3">
        <f>IF(CC223=1,5,IF(CC223=2,4,IF(CC223=3,3,IF(CC223=4,2,IF(CC223=5,1,IF(CC223&gt;5,"Inválido",0))))))</f>
        <v>3</v>
      </c>
      <c r="EG223">
        <f>IF(CW223=1,6,IF(CW223=2,5.4,IF(CW223=3,4.2,IF(CW223=4,3.1,IF(CW223=5,2.2,IF(CW223=6,1,IF(CW223&gt;6,"Inválido",0)))))))</f>
        <v>4.2</v>
      </c>
      <c r="EH223">
        <f>IF(AND(CX223=1,CW223=1),6,IF(AND(CX223=1,CW223&lt;7),5,IF(AND(CX223&gt;1,CW223=1),"Inválido",IF(AND(CX223=2,CW223&lt;7),4,IF(AND(CX223=3,CW223&lt;7),3,IF(AND(CX223=4,CW223&lt;7),2,IF(AND(CX223=5,CW223&lt;7),1,0)))))))</f>
        <v>4</v>
      </c>
      <c r="EI223">
        <f>IF(CV223=1,6,IF(CV223=2,5,IF(CV223=3,3,IF(CV223=4,3,IF(CV223=5,2,IF(CV223=6,1,IF(CV223&gt;6,"iNVÁLIDO",0)))))))</f>
        <v>3</v>
      </c>
      <c r="EJ223" s="7">
        <f>IF(CZ223&gt;6,"Inválido",CZ223)</f>
        <v>2</v>
      </c>
      <c r="EK223" s="7">
        <f>IF(DA223&gt;6,"Inválido",DA223)</f>
        <v>3</v>
      </c>
      <c r="EL223">
        <f>IF(DB223=1,6,IF(DB223=2,5,IF(DB223=3,3,IF(DB223=4,3,IF(DB223=5,2,IF(DB223=6,1,IF(DB223&gt;6,"iNVÁLIDO",0)))))))</f>
        <v>3</v>
      </c>
      <c r="EM223">
        <f>IF(DC223=1,6,IF(DC223=2,5,IF(DC223=3,3,IF(DC223=4,3,IF(DC223=5,2,IF(DC223=6,1,IF(DC223&gt;6,"iNVÁLIDO",0)))))))</f>
        <v>2</v>
      </c>
      <c r="EN223" s="7">
        <f>IF(DD223&gt;6,"Inválido",DD223)</f>
        <v>2</v>
      </c>
      <c r="EO223">
        <f>IF(DE223&gt;6,"Inválido",DE223)</f>
        <v>2</v>
      </c>
      <c r="EP223">
        <f>IF(DF223=1,6,IF(DF223=2,5,IF(DF223=3,3,IF(DF223=4,3,IF(DF223=5,2,IF(DF223=6,1,IF(DF223&gt;6,"iNVÁLIDO",0)))))))</f>
        <v>3</v>
      </c>
      <c r="EQ223" s="7">
        <f>IF(DG223&gt;6,"Inválido",DG223)</f>
        <v>2</v>
      </c>
      <c r="ER223">
        <f>IF(DH223&gt;5,"Inválido",DH223)</f>
        <v>5</v>
      </c>
      <c r="ES223">
        <f>IF(DI223&gt;5,"Inválido",DI223)</f>
        <v>2</v>
      </c>
      <c r="ET223">
        <f>IF(DJ223=1,5,IF(DJ223=2,4,IF(DJ223=3,3,IF(DJ223=4,2,IF(DJ223=5,1,IF(DJ223&gt;5,"Inválido",0))))))</f>
        <v>5</v>
      </c>
      <c r="EU223">
        <f>IF(DK223&gt;5,"Inválido",DK223)</f>
        <v>2</v>
      </c>
      <c r="EV223">
        <f>IF(DL223=1,5,IF(DL223=2,4,IF(DL223=3,3,IF(DL223=4,2,IF(DL223=5,1,IF(DL223&gt;5,"Inválido",0))))))</f>
        <v>5</v>
      </c>
      <c r="EW223" s="7">
        <f>SUM(DO223,DP223,DQ223,DR223,DS223,DT223,DU223,DV223,DW223,DX223)</f>
        <v>29</v>
      </c>
      <c r="EX223" s="7">
        <f>(EW223-10)/20*100</f>
        <v>95</v>
      </c>
      <c r="EY223">
        <f>SUM(DY223,DZ223,EA223,EB223)</f>
        <v>4</v>
      </c>
      <c r="EZ223">
        <f>(_2022___Atividade_física__sintomas_de_ansiedade_e_depressão_e_qualidade_de_vida_e[[#This Row],[Aspecto físico]]-4)/4*100</f>
        <v>0</v>
      </c>
      <c r="FA223">
        <f>SUM(EG223,EH223)</f>
        <v>8.1999999999999993</v>
      </c>
      <c r="FB223">
        <f>(FA223-2)/10*100</f>
        <v>61.999999999999986</v>
      </c>
      <c r="FC223">
        <f>SUM(DM223,ES223,ET223,EU223,EV223)</f>
        <v>17.399999999999999</v>
      </c>
      <c r="FD223" s="7">
        <f>(FC223-5)/20*100</f>
        <v>61.999999999999986</v>
      </c>
      <c r="FE223">
        <f>SUM(EI223,EM223,EO223,EQ223)</f>
        <v>9</v>
      </c>
      <c r="FF223" s="7">
        <f>(FE223-4)/20*100</f>
        <v>25</v>
      </c>
      <c r="FG223">
        <f>SUM(EF223,ER223)</f>
        <v>8</v>
      </c>
      <c r="FH223">
        <f>(FG223-2)/8*100</f>
        <v>75</v>
      </c>
      <c r="FI223">
        <f>SUM(EC223,ED223,EE223)</f>
        <v>3</v>
      </c>
      <c r="FJ223" s="7">
        <f>(FI223-3)/3*100</f>
        <v>0</v>
      </c>
      <c r="FK223">
        <f>SUM(EJ223,EK223,EL223,EN223,EP223)</f>
        <v>13</v>
      </c>
      <c r="FL223">
        <f>(FK223-5)/25*100</f>
        <v>32</v>
      </c>
      <c r="FM223">
        <f t="shared" si="9"/>
        <v>3</v>
      </c>
      <c r="FN223" s="7">
        <f t="shared" si="10"/>
        <v>54.75</v>
      </c>
      <c r="FO223" s="7">
        <f t="shared" si="11"/>
        <v>33</v>
      </c>
    </row>
    <row r="224" spans="1:171" ht="15" thickBot="1" x14ac:dyDescent="0.35">
      <c r="A224" t="s">
        <v>544</v>
      </c>
      <c r="B224" t="s">
        <v>545</v>
      </c>
      <c r="C224" t="s">
        <v>68</v>
      </c>
      <c r="D224" s="5">
        <v>36060</v>
      </c>
      <c r="E224" s="5">
        <v>44682</v>
      </c>
      <c r="F224" s="1">
        <f>DATEDIF(D223,E223,"Y")</f>
        <v>39</v>
      </c>
      <c r="G224">
        <v>2</v>
      </c>
      <c r="H224">
        <v>2</v>
      </c>
      <c r="I224" t="s">
        <v>546</v>
      </c>
      <c r="J224">
        <v>7</v>
      </c>
      <c r="K224">
        <v>2</v>
      </c>
      <c r="L224" t="s">
        <v>100</v>
      </c>
      <c r="M224" s="1">
        <v>1</v>
      </c>
      <c r="N224">
        <v>1</v>
      </c>
      <c r="O224">
        <v>1</v>
      </c>
      <c r="P224">
        <v>1</v>
      </c>
      <c r="Q224" s="16">
        <v>1</v>
      </c>
      <c r="R224">
        <v>1</v>
      </c>
      <c r="S224">
        <v>2</v>
      </c>
      <c r="T224">
        <v>2</v>
      </c>
      <c r="U224" t="s">
        <v>86</v>
      </c>
      <c r="V224">
        <v>2</v>
      </c>
      <c r="W224">
        <v>15</v>
      </c>
      <c r="X22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224">
        <v>0</v>
      </c>
      <c r="Z224">
        <v>0</v>
      </c>
      <c r="AA22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24">
        <v>0</v>
      </c>
      <c r="AC224">
        <v>0</v>
      </c>
      <c r="AD22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4">
        <v>14</v>
      </c>
      <c r="AF224">
        <v>8</v>
      </c>
      <c r="AG224" s="1">
        <f>AVERAGE(_2022___Atividade_física__sintomas_de_ansiedade_e_depressão_e_qualidade_de_vida_e[[#This Row],[a.	Quantas horas no total você gasta sentado durante um dia de semana? ]:[b.	Quantas horas no total você gasta sentado durante um dia de fim de semana?]])</f>
        <v>11</v>
      </c>
      <c r="AH224" s="1">
        <f>_2022___Atividade_física__sintomas_de_ansiedade_e_depressão_e_qualidade_de_vida_e[[#This Row],[AFV por semana]]+_2022___Atividade_física__sintomas_de_ansiedade_e_depressão_e_qualidade_de_vida_e[[#This Row],[Média AFM na semana]]</f>
        <v>0</v>
      </c>
      <c r="AI224">
        <v>1</v>
      </c>
      <c r="AJ224">
        <v>2</v>
      </c>
      <c r="AK224">
        <v>3</v>
      </c>
      <c r="AL224">
        <v>3</v>
      </c>
      <c r="AM224">
        <v>3</v>
      </c>
      <c r="AN224">
        <v>1</v>
      </c>
      <c r="AO224">
        <v>1</v>
      </c>
      <c r="AP224">
        <v>0</v>
      </c>
      <c r="AQ224">
        <v>1</v>
      </c>
      <c r="AR224">
        <v>2</v>
      </c>
      <c r="AS224">
        <v>0</v>
      </c>
      <c r="AT224">
        <v>1</v>
      </c>
      <c r="AU224">
        <v>1</v>
      </c>
      <c r="AV224">
        <v>2</v>
      </c>
      <c r="AW224">
        <v>0</v>
      </c>
      <c r="AX224">
        <v>0</v>
      </c>
      <c r="AY224">
        <v>1</v>
      </c>
      <c r="AZ224">
        <v>2</v>
      </c>
      <c r="BA224">
        <v>2</v>
      </c>
      <c r="BB224">
        <v>2</v>
      </c>
      <c r="BC224">
        <v>1</v>
      </c>
      <c r="BD22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224">
        <v>1</v>
      </c>
      <c r="BF224">
        <v>1</v>
      </c>
      <c r="BG224">
        <v>1</v>
      </c>
      <c r="BH224">
        <v>1</v>
      </c>
      <c r="BI224">
        <v>2</v>
      </c>
      <c r="BJ224">
        <v>1</v>
      </c>
      <c r="BK224">
        <v>1</v>
      </c>
      <c r="BL224">
        <v>2</v>
      </c>
      <c r="BM224">
        <v>1</v>
      </c>
      <c r="BN224">
        <v>1</v>
      </c>
      <c r="BO224">
        <v>2</v>
      </c>
      <c r="BP224">
        <v>2</v>
      </c>
      <c r="BQ224">
        <v>3</v>
      </c>
      <c r="BR224">
        <v>2</v>
      </c>
      <c r="BS224">
        <v>2</v>
      </c>
      <c r="BT224">
        <v>1</v>
      </c>
      <c r="BU224">
        <v>2</v>
      </c>
      <c r="BV224">
        <v>0</v>
      </c>
      <c r="BW224">
        <v>1</v>
      </c>
      <c r="BX224">
        <v>2</v>
      </c>
      <c r="BY224">
        <f>_2022___Atividade_física__sintomas_de_ansiedade_e_depressão_e_qualidade_de_vida_e[[#This Row],[_18]]</f>
        <v>1</v>
      </c>
      <c r="BZ224">
        <v>0</v>
      </c>
      <c r="CA224">
        <v>0</v>
      </c>
      <c r="CB224" s="1">
        <f>SUM(BE224:BV224,_2022___Atividade_física__sintomas_de_ansiedade_e_depressão_e_qualidade_de_vida_e[[#This Row],[18 considerar essa]:[_20]])</f>
        <v>27</v>
      </c>
      <c r="CC224">
        <v>3</v>
      </c>
      <c r="CD224">
        <v>3</v>
      </c>
      <c r="CE224">
        <v>2</v>
      </c>
      <c r="CF224">
        <v>2</v>
      </c>
      <c r="CG224">
        <v>2</v>
      </c>
      <c r="CH224">
        <v>2</v>
      </c>
      <c r="CI224">
        <v>2</v>
      </c>
      <c r="CJ224">
        <v>3</v>
      </c>
      <c r="CK224">
        <v>2</v>
      </c>
      <c r="CL224">
        <v>2</v>
      </c>
      <c r="CM224">
        <v>3</v>
      </c>
      <c r="CN224">
        <v>3</v>
      </c>
      <c r="CO224">
        <v>2</v>
      </c>
      <c r="CP224">
        <v>2</v>
      </c>
      <c r="CQ224">
        <v>2</v>
      </c>
      <c r="CR224">
        <v>2</v>
      </c>
      <c r="CS224">
        <v>1</v>
      </c>
      <c r="CT224">
        <v>1</v>
      </c>
      <c r="CU224">
        <v>1</v>
      </c>
      <c r="CV224">
        <v>2</v>
      </c>
      <c r="CW224">
        <v>3</v>
      </c>
      <c r="CX224">
        <v>2</v>
      </c>
      <c r="CY224">
        <v>5</v>
      </c>
      <c r="CZ224">
        <v>2</v>
      </c>
      <c r="DA224">
        <v>3</v>
      </c>
      <c r="DB224">
        <v>5</v>
      </c>
      <c r="DC224">
        <v>5</v>
      </c>
      <c r="DD224">
        <v>2</v>
      </c>
      <c r="DE224">
        <v>2</v>
      </c>
      <c r="DF224">
        <v>4</v>
      </c>
      <c r="DG224">
        <v>1</v>
      </c>
      <c r="DH224">
        <v>3</v>
      </c>
      <c r="DI224">
        <v>3</v>
      </c>
      <c r="DJ224">
        <v>5</v>
      </c>
      <c r="DK224">
        <v>3</v>
      </c>
      <c r="DL224">
        <v>4</v>
      </c>
      <c r="DM224">
        <f>IF(CC224=1,5,IF(CC224=2,4.4,IF(CC224=3,3.4,IF(CC224=4,2,IF(CC224=5,1,IF(CC224&gt;5,"Inválido",0))))))</f>
        <v>3.4</v>
      </c>
      <c r="DN224">
        <f>IF(CD224&gt;5,"Inválido",CD224)</f>
        <v>3</v>
      </c>
      <c r="DO224" s="7">
        <f>IF(CE224&gt;3,"Inválido",CE224)</f>
        <v>2</v>
      </c>
      <c r="DP224" s="7">
        <f>IF(CF224&gt;3,"Inválido",CF224)</f>
        <v>2</v>
      </c>
      <c r="DQ224" s="6">
        <f>IF(CG224&gt;3,"Inválido",CG224)</f>
        <v>2</v>
      </c>
      <c r="DR224" s="6">
        <f>IF(CH224&gt;3,"Inválido",CH224)</f>
        <v>2</v>
      </c>
      <c r="DS224" s="6">
        <f>IF(CI224&gt;3,"Inválido",CI224)</f>
        <v>2</v>
      </c>
      <c r="DT224" s="6">
        <f>IF(CJ224&gt;3,"Inválido",CJ224)</f>
        <v>3</v>
      </c>
      <c r="DU224" s="6">
        <f>IF(CK224&gt;3,"Inválido",CK224)</f>
        <v>2</v>
      </c>
      <c r="DV224" s="6">
        <f>IF(CL224&gt;3,"Inválido",CL224)</f>
        <v>2</v>
      </c>
      <c r="DW224" s="6">
        <f>IF(CM224&gt;3,"Inválido",CM224)</f>
        <v>3</v>
      </c>
      <c r="DX224" s="6">
        <f>IF(CN224&gt;3,"Inválido",CN224)</f>
        <v>3</v>
      </c>
      <c r="DY224" s="8">
        <f>IF(CO224&gt;5, "INVALIDO",CO224)</f>
        <v>2</v>
      </c>
      <c r="DZ224" s="8">
        <f>IF(CP224&gt;5, "INVALIDO",CP224)</f>
        <v>2</v>
      </c>
      <c r="EA224" s="8">
        <f>IF(CQ224&gt;5, "INVALIDO",CQ224)</f>
        <v>2</v>
      </c>
      <c r="EB224" s="8">
        <f>IF(CR224&gt;5, "INVALIDO",CR224)</f>
        <v>2</v>
      </c>
      <c r="EC224" s="7">
        <f>IF(CR224&gt;5, "INVALIDO",CR224)</f>
        <v>2</v>
      </c>
      <c r="ED22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4">
        <f>IF(CC224=1,5,IF(CC224=2,4,IF(CC224=3,3,IF(CC224=4,2,IF(CC224=5,1,IF(CC224&gt;5,"Inválido",0))))))</f>
        <v>3</v>
      </c>
      <c r="EG224">
        <f>IF(CW224=1,6,IF(CW224=2,5.4,IF(CW224=3,4.2,IF(CW224=4,3.1,IF(CW224=5,2.2,IF(CW224=6,1,IF(CW224&gt;6,"Inválido",0)))))))</f>
        <v>4.2</v>
      </c>
      <c r="EH224">
        <f>IF(AND(CX224=1,CW224=1),6,IF(AND(CX224=1,CW224&lt;7),5,IF(AND(CX224&gt;1,CW224=1),"Inválido",IF(AND(CX224=2,CW224&lt;7),4,IF(AND(CX224=3,CW224&lt;7),3,IF(AND(CX224=4,CW224&lt;7),2,IF(AND(CX224=5,CW224&lt;7),1,0)))))))</f>
        <v>4</v>
      </c>
      <c r="EI224">
        <f>IF(CV224=1,6,IF(CV224=2,5,IF(CV224=3,3,IF(CV224=4,3,IF(CV224=5,2,IF(CV224=6,1,IF(CV224&gt;6,"iNVÁLIDO",0)))))))</f>
        <v>5</v>
      </c>
      <c r="EJ224" s="7">
        <f>IF(CZ224&gt;6,"Inválido",CZ224)</f>
        <v>2</v>
      </c>
      <c r="EK224" s="7">
        <f>IF(DA224&gt;6,"Inválido",DA224)</f>
        <v>3</v>
      </c>
      <c r="EL224">
        <f>IF(DB224=1,6,IF(DB224=2,5,IF(DB224=3,3,IF(DB224=4,3,IF(DB224=5,2,IF(DB224=6,1,IF(DB224&gt;6,"iNVÁLIDO",0)))))))</f>
        <v>2</v>
      </c>
      <c r="EM224">
        <f>IF(DC224=1,6,IF(DC224=2,5,IF(DC224=3,3,IF(DC224=4,3,IF(DC224=5,2,IF(DC224=6,1,IF(DC224&gt;6,"iNVÁLIDO",0)))))))</f>
        <v>2</v>
      </c>
      <c r="EN224" s="7">
        <f>IF(DD224&gt;6,"Inválido",DD224)</f>
        <v>2</v>
      </c>
      <c r="EO224">
        <f>IF(DE224&gt;6,"Inválido",DE224)</f>
        <v>2</v>
      </c>
      <c r="EP224">
        <f>IF(DF224=1,6,IF(DF224=2,5,IF(DF224=3,3,IF(DF224=4,3,IF(DF224=5,2,IF(DF224=6,1,IF(DF224&gt;6,"iNVÁLIDO",0)))))))</f>
        <v>3</v>
      </c>
      <c r="EQ224" s="7">
        <f>IF(DG224&gt;6,"Inválido",DG224)</f>
        <v>1</v>
      </c>
      <c r="ER224">
        <f>IF(DH224&gt;5,"Inválido",DH224)</f>
        <v>3</v>
      </c>
      <c r="ES224">
        <f>IF(DI224&gt;5,"Inválido",DI224)</f>
        <v>3</v>
      </c>
      <c r="ET224">
        <f>IF(DJ224=1,5,IF(DJ224=2,4,IF(DJ224=3,3,IF(DJ224=4,2,IF(DJ224=5,1,IF(DJ224&gt;5,"Inválido",0))))))</f>
        <v>1</v>
      </c>
      <c r="EU224">
        <f>IF(DK224&gt;5,"Inválido",DK224)</f>
        <v>3</v>
      </c>
      <c r="EV224">
        <f>IF(DL224=1,5,IF(DL224=2,4,IF(DL224=3,3,IF(DL224=4,2,IF(DL224=5,1,IF(DL224&gt;5,"Inválido",0))))))</f>
        <v>2</v>
      </c>
      <c r="EW224" s="7">
        <f>SUM(DO224,DP224,DQ224,DR224,DS224,DT224,DU224,DV224,DW224,DX224)</f>
        <v>23</v>
      </c>
      <c r="EX224" s="7">
        <f>(EW224-10)/20*100</f>
        <v>65</v>
      </c>
      <c r="EY224">
        <f>SUM(DY224,DZ224,EA224,EB224)</f>
        <v>8</v>
      </c>
      <c r="EZ224">
        <f>(_2022___Atividade_física__sintomas_de_ansiedade_e_depressão_e_qualidade_de_vida_e[[#This Row],[Aspecto físico]]-4)/4*100</f>
        <v>100</v>
      </c>
      <c r="FA224">
        <f>SUM(EG224,EH224)</f>
        <v>8.1999999999999993</v>
      </c>
      <c r="FB224">
        <f>(FA224-2)/10*100</f>
        <v>61.999999999999986</v>
      </c>
      <c r="FC224">
        <f>SUM(DM224,ES224,ET224,EU224,EV224)</f>
        <v>12.4</v>
      </c>
      <c r="FD224" s="7">
        <f>(FC224-5)/20*100</f>
        <v>37</v>
      </c>
      <c r="FE224">
        <f>SUM(EI224,EM224,EO224,EQ224)</f>
        <v>10</v>
      </c>
      <c r="FF224" s="7">
        <f>(FE224-4)/20*100</f>
        <v>30</v>
      </c>
      <c r="FG224">
        <f>SUM(EF224,ER224)</f>
        <v>6</v>
      </c>
      <c r="FH224">
        <f>(FG224-2)/8*100</f>
        <v>50</v>
      </c>
      <c r="FI224">
        <f>SUM(EC224,ED224,EE224)</f>
        <v>4</v>
      </c>
      <c r="FJ224" s="7">
        <f>(FI224-3)/3*100</f>
        <v>33.333333333333329</v>
      </c>
      <c r="FK224">
        <f>SUM(EJ224,EK224,EL224,EN224,EP224)</f>
        <v>12</v>
      </c>
      <c r="FL224">
        <f>(FK224-5)/25*100</f>
        <v>28.000000000000004</v>
      </c>
      <c r="FM224">
        <f t="shared" si="9"/>
        <v>3</v>
      </c>
      <c r="FN224" s="7">
        <f t="shared" si="10"/>
        <v>66</v>
      </c>
      <c r="FO224" s="7">
        <f t="shared" si="11"/>
        <v>35.333333333333336</v>
      </c>
    </row>
    <row r="225" spans="1:171" ht="15" thickBot="1" x14ac:dyDescent="0.35">
      <c r="A225" t="s">
        <v>547</v>
      </c>
      <c r="B225" t="s">
        <v>548</v>
      </c>
      <c r="C225" t="s">
        <v>68</v>
      </c>
      <c r="D225" s="5">
        <v>31026</v>
      </c>
      <c r="E225" s="5">
        <v>44682</v>
      </c>
      <c r="F225" s="1">
        <f>DATEDIF(D224,E224,"Y")</f>
        <v>23</v>
      </c>
      <c r="G225">
        <v>1</v>
      </c>
      <c r="H225">
        <v>2</v>
      </c>
      <c r="I225" t="s">
        <v>131</v>
      </c>
      <c r="J225">
        <v>7</v>
      </c>
      <c r="K225">
        <v>2</v>
      </c>
      <c r="L225" t="s">
        <v>100</v>
      </c>
      <c r="M225" s="1">
        <v>1</v>
      </c>
      <c r="N225">
        <v>1</v>
      </c>
      <c r="O225">
        <v>1</v>
      </c>
      <c r="P225">
        <v>1</v>
      </c>
      <c r="Q225" s="16">
        <v>3</v>
      </c>
      <c r="R225">
        <v>2</v>
      </c>
      <c r="S225">
        <v>1</v>
      </c>
      <c r="T225">
        <v>1</v>
      </c>
      <c r="U225" t="s">
        <v>164</v>
      </c>
      <c r="V225">
        <v>7</v>
      </c>
      <c r="W225">
        <v>60</v>
      </c>
      <c r="X22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225">
        <v>0</v>
      </c>
      <c r="Z225">
        <v>0</v>
      </c>
      <c r="AA22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25">
        <v>0</v>
      </c>
      <c r="AC225">
        <v>0</v>
      </c>
      <c r="AD22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5">
        <v>6</v>
      </c>
      <c r="AF225">
        <v>2</v>
      </c>
      <c r="AG225" s="1">
        <f>AVERAGE(_2022___Atividade_física__sintomas_de_ansiedade_e_depressão_e_qualidade_de_vida_e[[#This Row],[a.	Quantas horas no total você gasta sentado durante um dia de semana? ]:[b.	Quantas horas no total você gasta sentado durante um dia de fim de semana?]])</f>
        <v>4</v>
      </c>
      <c r="AH225" s="1">
        <f>_2022___Atividade_física__sintomas_de_ansiedade_e_depressão_e_qualidade_de_vida_e[[#This Row],[AFV por semana]]+_2022___Atividade_física__sintomas_de_ansiedade_e_depressão_e_qualidade_de_vida_e[[#This Row],[Média AFM na semana]]</f>
        <v>0</v>
      </c>
      <c r="AI225">
        <v>2</v>
      </c>
      <c r="AJ225">
        <v>0</v>
      </c>
      <c r="AK225">
        <v>0</v>
      </c>
      <c r="AL225">
        <v>0</v>
      </c>
      <c r="AM225">
        <v>2</v>
      </c>
      <c r="AN225">
        <v>2</v>
      </c>
      <c r="AO225">
        <v>2</v>
      </c>
      <c r="AP225">
        <v>1</v>
      </c>
      <c r="AQ225">
        <v>0</v>
      </c>
      <c r="AR225">
        <v>0</v>
      </c>
      <c r="AS225">
        <v>1</v>
      </c>
      <c r="AT225">
        <v>0</v>
      </c>
      <c r="AU225">
        <v>0</v>
      </c>
      <c r="AV225">
        <v>2</v>
      </c>
      <c r="AW225">
        <v>0</v>
      </c>
      <c r="AX225">
        <v>2</v>
      </c>
      <c r="AY225">
        <v>0</v>
      </c>
      <c r="AZ225">
        <v>0</v>
      </c>
      <c r="BA225">
        <v>1</v>
      </c>
      <c r="BB225">
        <v>0</v>
      </c>
      <c r="BC225">
        <v>0</v>
      </c>
      <c r="BD22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225">
        <v>0</v>
      </c>
      <c r="BF225">
        <v>0</v>
      </c>
      <c r="BG225">
        <v>0</v>
      </c>
      <c r="BH225">
        <v>1</v>
      </c>
      <c r="BI225">
        <v>0</v>
      </c>
      <c r="BJ225">
        <v>0</v>
      </c>
      <c r="BK225">
        <v>0</v>
      </c>
      <c r="BL225">
        <v>1</v>
      </c>
      <c r="BM225">
        <v>0</v>
      </c>
      <c r="BN225">
        <v>0</v>
      </c>
      <c r="BO225">
        <v>0</v>
      </c>
      <c r="BP225">
        <v>0</v>
      </c>
      <c r="BQ225">
        <v>0</v>
      </c>
      <c r="BR225">
        <v>0</v>
      </c>
      <c r="BS225">
        <v>0</v>
      </c>
      <c r="BT225">
        <v>0</v>
      </c>
      <c r="BU225">
        <v>1</v>
      </c>
      <c r="BV225">
        <v>0</v>
      </c>
      <c r="BW225">
        <v>1</v>
      </c>
      <c r="BX225">
        <v>1</v>
      </c>
      <c r="BY225">
        <v>0</v>
      </c>
      <c r="BZ225">
        <v>2</v>
      </c>
      <c r="CA225">
        <v>0</v>
      </c>
      <c r="CB225" s="1">
        <f>SUM(BE225:BV225,_2022___Atividade_física__sintomas_de_ansiedade_e_depressão_e_qualidade_de_vida_e[[#This Row],[18 considerar essa]:[_20]])</f>
        <v>5</v>
      </c>
      <c r="CC225">
        <v>3</v>
      </c>
      <c r="CD225">
        <v>4</v>
      </c>
      <c r="CE225">
        <v>2</v>
      </c>
      <c r="CF225">
        <v>3</v>
      </c>
      <c r="CG225">
        <v>3</v>
      </c>
      <c r="CH225">
        <v>3</v>
      </c>
      <c r="CI225">
        <v>3</v>
      </c>
      <c r="CJ225">
        <v>3</v>
      </c>
      <c r="CK225">
        <v>3</v>
      </c>
      <c r="CL225">
        <v>3</v>
      </c>
      <c r="CM225">
        <v>3</v>
      </c>
      <c r="CN225">
        <v>3</v>
      </c>
      <c r="CO225">
        <v>1</v>
      </c>
      <c r="CP225">
        <v>1</v>
      </c>
      <c r="CQ225">
        <v>2</v>
      </c>
      <c r="CR225">
        <v>1</v>
      </c>
      <c r="CS225">
        <v>1</v>
      </c>
      <c r="CT225">
        <v>1</v>
      </c>
      <c r="CU225">
        <v>2</v>
      </c>
      <c r="CV225">
        <v>3</v>
      </c>
      <c r="CW225">
        <v>1</v>
      </c>
      <c r="CX225">
        <v>1</v>
      </c>
      <c r="CY225">
        <v>4</v>
      </c>
      <c r="CZ225">
        <v>6</v>
      </c>
      <c r="DA225">
        <v>6</v>
      </c>
      <c r="DB225">
        <v>3</v>
      </c>
      <c r="DC225">
        <v>3</v>
      </c>
      <c r="DD225">
        <v>5</v>
      </c>
      <c r="DE225">
        <v>5</v>
      </c>
      <c r="DF225">
        <v>3</v>
      </c>
      <c r="DG225">
        <v>5</v>
      </c>
      <c r="DH225">
        <v>3</v>
      </c>
      <c r="DI225">
        <v>5</v>
      </c>
      <c r="DJ225">
        <v>1</v>
      </c>
      <c r="DK225">
        <v>3</v>
      </c>
      <c r="DL225">
        <v>2</v>
      </c>
      <c r="DM225">
        <f>IF(CC225=1,5,IF(CC225=2,4.4,IF(CC225=3,3.4,IF(CC225=4,2,IF(CC225=5,1,IF(CC225&gt;5,"Inválido",0))))))</f>
        <v>3.4</v>
      </c>
      <c r="DN225">
        <f>IF(CD225&gt;5,"Inválido",CD225)</f>
        <v>4</v>
      </c>
      <c r="DO225" s="7">
        <f>IF(CE225&gt;3,"Inválido",CE225)</f>
        <v>2</v>
      </c>
      <c r="DP225" s="7">
        <f>IF(CF225&gt;3,"Inválido",CF225)</f>
        <v>3</v>
      </c>
      <c r="DQ225" s="6">
        <f>IF(CG225&gt;3,"Inválido",CG225)</f>
        <v>3</v>
      </c>
      <c r="DR225" s="6">
        <f>IF(CH225&gt;3,"Inválido",CH225)</f>
        <v>3</v>
      </c>
      <c r="DS225" s="6">
        <f>IF(CI225&gt;3,"Inválido",CI225)</f>
        <v>3</v>
      </c>
      <c r="DT225" s="6">
        <f>IF(CJ225&gt;3,"Inválido",CJ225)</f>
        <v>3</v>
      </c>
      <c r="DU225" s="6">
        <f>IF(CK225&gt;3,"Inválido",CK225)</f>
        <v>3</v>
      </c>
      <c r="DV225" s="6">
        <f>IF(CL225&gt;3,"Inválido",CL225)</f>
        <v>3</v>
      </c>
      <c r="DW225" s="6">
        <f>IF(CM225&gt;3,"Inválido",CM225)</f>
        <v>3</v>
      </c>
      <c r="DX225" s="6">
        <f>IF(CN225&gt;3,"Inválido",CN225)</f>
        <v>3</v>
      </c>
      <c r="DY225" s="8">
        <f>IF(CO225&gt;5, "INVALIDO",CO225)</f>
        <v>1</v>
      </c>
      <c r="DZ225" s="8">
        <f>IF(CP225&gt;5, "INVALIDO",CP225)</f>
        <v>1</v>
      </c>
      <c r="EA225" s="8">
        <f>IF(CQ225&gt;5, "INVALIDO",CQ225)</f>
        <v>2</v>
      </c>
      <c r="EB225" s="8">
        <f>IF(CR225&gt;5, "INVALIDO",CR225)</f>
        <v>1</v>
      </c>
      <c r="EC225" s="7">
        <f>IF(CR225&gt;5, "INVALIDO",CR225)</f>
        <v>1</v>
      </c>
      <c r="ED22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25">
        <f>IF(CC225=1,5,IF(CC225=2,4,IF(CC225=3,3,IF(CC225=4,2,IF(CC225=5,1,IF(CC225&gt;5,"Inválido",0))))))</f>
        <v>3</v>
      </c>
      <c r="EG225">
        <f>IF(CW225=1,6,IF(CW225=2,5.4,IF(CW225=3,4.2,IF(CW225=4,3.1,IF(CW225=5,2.2,IF(CW225=6,1,IF(CW225&gt;6,"Inválido",0)))))))</f>
        <v>6</v>
      </c>
      <c r="EH225">
        <f>IF(AND(CX225=1,CW225=1),6,IF(AND(CX225=1,CW225&lt;7),5,IF(AND(CX225&gt;1,CW225=1),"Inválido",IF(AND(CX225=2,CW225&lt;7),4,IF(AND(CX225=3,CW225&lt;7),3,IF(AND(CX225=4,CW225&lt;7),2,IF(AND(CX225=5,CW225&lt;7),1,0)))))))</f>
        <v>6</v>
      </c>
      <c r="EI225">
        <f>IF(CV225=1,6,IF(CV225=2,5,IF(CV225=3,3,IF(CV225=4,3,IF(CV225=5,2,IF(CV225=6,1,IF(CV225&gt;6,"iNVÁLIDO",0)))))))</f>
        <v>3</v>
      </c>
      <c r="EJ225" s="7">
        <f>IF(CZ225&gt;6,"Inválido",CZ225)</f>
        <v>6</v>
      </c>
      <c r="EK225" s="7">
        <f>IF(DA225&gt;6,"Inválido",DA225)</f>
        <v>6</v>
      </c>
      <c r="EL225">
        <f>IF(DB225=1,6,IF(DB225=2,5,IF(DB225=3,3,IF(DB225=4,3,IF(DB225=5,2,IF(DB225=6,1,IF(DB225&gt;6,"iNVÁLIDO",0)))))))</f>
        <v>3</v>
      </c>
      <c r="EM225">
        <f>IF(DC225=1,6,IF(DC225=2,5,IF(DC225=3,3,IF(DC225=4,3,IF(DC225=5,2,IF(DC225=6,1,IF(DC225&gt;6,"iNVÁLIDO",0)))))))</f>
        <v>3</v>
      </c>
      <c r="EN225" s="7">
        <f>IF(DD225&gt;6,"Inválido",DD225)</f>
        <v>5</v>
      </c>
      <c r="EO225">
        <f>IF(DE225&gt;6,"Inválido",DE225)</f>
        <v>5</v>
      </c>
      <c r="EP225">
        <f>IF(DF225=1,6,IF(DF225=2,5,IF(DF225=3,3,IF(DF225=4,3,IF(DF225=5,2,IF(DF225=6,1,IF(DF225&gt;6,"iNVÁLIDO",0)))))))</f>
        <v>3</v>
      </c>
      <c r="EQ225" s="7">
        <f>IF(DG225&gt;6,"Inválido",DG225)</f>
        <v>5</v>
      </c>
      <c r="ER225">
        <f>IF(DH225&gt;5,"Inválido",DH225)</f>
        <v>3</v>
      </c>
      <c r="ES225">
        <f>IF(DI225&gt;5,"Inválido",DI225)</f>
        <v>5</v>
      </c>
      <c r="ET225">
        <f>IF(DJ225=1,5,IF(DJ225=2,4,IF(DJ225=3,3,IF(DJ225=4,2,IF(DJ225=5,1,IF(DJ225&gt;5,"Inválido",0))))))</f>
        <v>5</v>
      </c>
      <c r="EU225">
        <f>IF(DK225&gt;5,"Inválido",DK225)</f>
        <v>3</v>
      </c>
      <c r="EV225">
        <f>IF(DL225=1,5,IF(DL225=2,4,IF(DL225=3,3,IF(DL225=4,2,IF(DL225=5,1,IF(DL225&gt;5,"Inválido",0))))))</f>
        <v>4</v>
      </c>
      <c r="EW225" s="7">
        <f>SUM(DO225,DP225,DQ225,DR225,DS225,DT225,DU225,DV225,DW225,DX225)</f>
        <v>29</v>
      </c>
      <c r="EX225" s="7">
        <f>(EW225-10)/20*100</f>
        <v>95</v>
      </c>
      <c r="EY225">
        <f>SUM(DY225,DZ225,EA225,EB225)</f>
        <v>5</v>
      </c>
      <c r="EZ225">
        <f>(_2022___Atividade_física__sintomas_de_ansiedade_e_depressão_e_qualidade_de_vida_e[[#This Row],[Aspecto físico]]-4)/4*100</f>
        <v>25</v>
      </c>
      <c r="FA225">
        <f>SUM(EG225,EH225)</f>
        <v>12</v>
      </c>
      <c r="FB225">
        <f>(FA225-2)/10*100</f>
        <v>100</v>
      </c>
      <c r="FC225">
        <f>SUM(DM225,ES225,ET225,EU225,EV225)</f>
        <v>20.399999999999999</v>
      </c>
      <c r="FD225" s="7">
        <f>(FC225-5)/20*100</f>
        <v>76.999999999999986</v>
      </c>
      <c r="FE225">
        <f>SUM(EI225,EM225,EO225,EQ225)</f>
        <v>16</v>
      </c>
      <c r="FF225" s="7">
        <f>(FE225-4)/20*100</f>
        <v>60</v>
      </c>
      <c r="FG225">
        <f>SUM(EF225,ER225)</f>
        <v>6</v>
      </c>
      <c r="FH225">
        <f>(FG225-2)/8*100</f>
        <v>50</v>
      </c>
      <c r="FI225">
        <f>SUM(EC225,ED225,EE225)</f>
        <v>4</v>
      </c>
      <c r="FJ225" s="7">
        <f>(FI225-3)/3*100</f>
        <v>33.333333333333329</v>
      </c>
      <c r="FK225">
        <f>SUM(EJ225,EK225,EL225,EN225,EP225)</f>
        <v>23</v>
      </c>
      <c r="FL225">
        <f>(FK225-5)/25*100</f>
        <v>72</v>
      </c>
      <c r="FM225">
        <f t="shared" si="9"/>
        <v>4</v>
      </c>
      <c r="FN225" s="7">
        <f t="shared" si="10"/>
        <v>74.25</v>
      </c>
      <c r="FO225" s="7">
        <f t="shared" si="11"/>
        <v>53.833333333333329</v>
      </c>
    </row>
    <row r="226" spans="1:171" ht="15" thickBot="1" x14ac:dyDescent="0.35">
      <c r="A226" t="s">
        <v>552</v>
      </c>
      <c r="B226" t="s">
        <v>553</v>
      </c>
      <c r="C226" t="s">
        <v>68</v>
      </c>
      <c r="D226" s="5">
        <v>36072</v>
      </c>
      <c r="E226" s="5">
        <v>44682</v>
      </c>
      <c r="F226" s="1">
        <f>DATEDIF(D225,E225,"Y")</f>
        <v>37</v>
      </c>
      <c r="G226">
        <v>2</v>
      </c>
      <c r="H226">
        <v>2</v>
      </c>
      <c r="I226" t="s">
        <v>175</v>
      </c>
      <c r="J226">
        <v>7</v>
      </c>
      <c r="K226">
        <v>2</v>
      </c>
      <c r="L226" t="s">
        <v>100</v>
      </c>
      <c r="M226" s="1">
        <v>1</v>
      </c>
      <c r="N226">
        <v>1</v>
      </c>
      <c r="O226">
        <v>1</v>
      </c>
      <c r="P226">
        <v>1</v>
      </c>
      <c r="Q226" s="16">
        <v>2</v>
      </c>
      <c r="R226">
        <v>2</v>
      </c>
      <c r="S226">
        <v>1</v>
      </c>
      <c r="T226">
        <v>1</v>
      </c>
      <c r="U226" t="s">
        <v>71</v>
      </c>
      <c r="V226">
        <v>7</v>
      </c>
      <c r="W226">
        <v>15</v>
      </c>
      <c r="X22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26">
        <v>7</v>
      </c>
      <c r="Z226">
        <v>15</v>
      </c>
      <c r="AA22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105</v>
      </c>
      <c r="AB226">
        <v>0</v>
      </c>
      <c r="AC226">
        <v>0</v>
      </c>
      <c r="AD22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6">
        <v>6</v>
      </c>
      <c r="AF226">
        <v>3</v>
      </c>
      <c r="AG226" s="1">
        <f>AVERAGE(_2022___Atividade_física__sintomas_de_ansiedade_e_depressão_e_qualidade_de_vida_e[[#This Row],[a.	Quantas horas no total você gasta sentado durante um dia de semana? ]:[b.	Quantas horas no total você gasta sentado durante um dia de fim de semana?]])</f>
        <v>4.5</v>
      </c>
      <c r="AH226" s="1">
        <f>_2022___Atividade_física__sintomas_de_ansiedade_e_depressão_e_qualidade_de_vida_e[[#This Row],[AFV por semana]]+_2022___Atividade_física__sintomas_de_ansiedade_e_depressão_e_qualidade_de_vida_e[[#This Row],[Média AFM na semana]]</f>
        <v>105</v>
      </c>
      <c r="AI226">
        <v>0</v>
      </c>
      <c r="AJ226">
        <v>1</v>
      </c>
      <c r="AK226">
        <v>0</v>
      </c>
      <c r="AL226">
        <v>2</v>
      </c>
      <c r="AM226">
        <v>1</v>
      </c>
      <c r="AN226">
        <v>0</v>
      </c>
      <c r="AO226">
        <v>1</v>
      </c>
      <c r="AP226">
        <v>0</v>
      </c>
      <c r="AQ226">
        <v>0</v>
      </c>
      <c r="AR226">
        <v>0</v>
      </c>
      <c r="AS226">
        <v>0</v>
      </c>
      <c r="AT226">
        <v>0</v>
      </c>
      <c r="AU226">
        <v>0</v>
      </c>
      <c r="AV226">
        <v>0</v>
      </c>
      <c r="AW226">
        <v>0</v>
      </c>
      <c r="AX226">
        <v>0</v>
      </c>
      <c r="AY226">
        <v>0</v>
      </c>
      <c r="AZ226">
        <v>0</v>
      </c>
      <c r="BA226">
        <v>0</v>
      </c>
      <c r="BB226">
        <v>0</v>
      </c>
      <c r="BC226">
        <v>0</v>
      </c>
      <c r="BD22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26">
        <v>0</v>
      </c>
      <c r="BF226">
        <v>0</v>
      </c>
      <c r="BG226">
        <v>0</v>
      </c>
      <c r="BH226">
        <v>0</v>
      </c>
      <c r="BI226">
        <v>0</v>
      </c>
      <c r="BJ226">
        <v>0</v>
      </c>
      <c r="BK226">
        <v>0</v>
      </c>
      <c r="BL226">
        <v>0</v>
      </c>
      <c r="BM226">
        <v>0</v>
      </c>
      <c r="BN226">
        <v>0</v>
      </c>
      <c r="BO226">
        <v>0</v>
      </c>
      <c r="BP226">
        <v>0</v>
      </c>
      <c r="BQ226">
        <v>0</v>
      </c>
      <c r="BR226">
        <v>0</v>
      </c>
      <c r="BS226">
        <v>0</v>
      </c>
      <c r="BT226">
        <v>0</v>
      </c>
      <c r="BU226">
        <v>1</v>
      </c>
      <c r="BV226">
        <v>1</v>
      </c>
      <c r="BW226">
        <v>1</v>
      </c>
      <c r="BX226">
        <v>2</v>
      </c>
      <c r="BY226">
        <f>_2022___Atividade_física__sintomas_de_ansiedade_e_depressão_e_qualidade_de_vida_e[[#This Row],[_18]]</f>
        <v>1</v>
      </c>
      <c r="BZ226">
        <v>0</v>
      </c>
      <c r="CA226">
        <v>0</v>
      </c>
      <c r="CB226" s="1">
        <f>SUM(BE226:BV226,_2022___Atividade_física__sintomas_de_ansiedade_e_depressão_e_qualidade_de_vida_e[[#This Row],[18 considerar essa]:[_20]])</f>
        <v>3</v>
      </c>
      <c r="CC226">
        <v>3</v>
      </c>
      <c r="CD226">
        <v>3</v>
      </c>
      <c r="CE226">
        <v>2</v>
      </c>
      <c r="CF226">
        <v>3</v>
      </c>
      <c r="CG226">
        <v>3</v>
      </c>
      <c r="CH226">
        <v>2</v>
      </c>
      <c r="CI226">
        <v>3</v>
      </c>
      <c r="CJ226">
        <v>3</v>
      </c>
      <c r="CK226">
        <v>2</v>
      </c>
      <c r="CL226">
        <v>1</v>
      </c>
      <c r="CM226">
        <v>2</v>
      </c>
      <c r="CN226">
        <v>3</v>
      </c>
      <c r="CO226">
        <v>2</v>
      </c>
      <c r="CP226">
        <v>2</v>
      </c>
      <c r="CQ226">
        <v>2</v>
      </c>
      <c r="CR226">
        <v>2</v>
      </c>
      <c r="CS226">
        <v>2</v>
      </c>
      <c r="CT226">
        <v>2</v>
      </c>
      <c r="CU226">
        <v>2</v>
      </c>
      <c r="CV226">
        <v>1</v>
      </c>
      <c r="CW226">
        <v>3</v>
      </c>
      <c r="CX226">
        <v>1</v>
      </c>
      <c r="CY226">
        <v>4</v>
      </c>
      <c r="CZ226">
        <v>5</v>
      </c>
      <c r="DA226">
        <v>5</v>
      </c>
      <c r="DB226">
        <v>4</v>
      </c>
      <c r="DC226">
        <v>4</v>
      </c>
      <c r="DD226">
        <v>3</v>
      </c>
      <c r="DE226">
        <v>5</v>
      </c>
      <c r="DF226">
        <v>3</v>
      </c>
      <c r="DG226">
        <v>2</v>
      </c>
      <c r="DH226">
        <v>4</v>
      </c>
      <c r="DI226">
        <v>4</v>
      </c>
      <c r="DJ226">
        <v>5</v>
      </c>
      <c r="DK226">
        <v>5</v>
      </c>
      <c r="DL226">
        <v>5</v>
      </c>
      <c r="DM226">
        <f>IF(CC226=1,5,IF(CC226=2,4.4,IF(CC226=3,3.4,IF(CC226=4,2,IF(CC226=5,1,IF(CC226&gt;5,"Inválido",0))))))</f>
        <v>3.4</v>
      </c>
      <c r="DN226">
        <f>IF(CD226&gt;5,"Inválido",CD226)</f>
        <v>3</v>
      </c>
      <c r="DO226" s="7">
        <f>IF(CE226&gt;3,"Inválido",CE226)</f>
        <v>2</v>
      </c>
      <c r="DP226" s="7">
        <f>IF(CF226&gt;3,"Inválido",CF226)</f>
        <v>3</v>
      </c>
      <c r="DQ226" s="6">
        <f>IF(CG226&gt;3,"Inválido",CG226)</f>
        <v>3</v>
      </c>
      <c r="DR226" s="6">
        <f>IF(CH226&gt;3,"Inválido",CH226)</f>
        <v>2</v>
      </c>
      <c r="DS226" s="6">
        <f>IF(CI226&gt;3,"Inválido",CI226)</f>
        <v>3</v>
      </c>
      <c r="DT226" s="6">
        <f>IF(CJ226&gt;3,"Inválido",CJ226)</f>
        <v>3</v>
      </c>
      <c r="DU226" s="6">
        <f>IF(CK226&gt;3,"Inválido",CK226)</f>
        <v>2</v>
      </c>
      <c r="DV226" s="6">
        <f>IF(CL226&gt;3,"Inválido",CL226)</f>
        <v>1</v>
      </c>
      <c r="DW226" s="6">
        <f>IF(CM226&gt;3,"Inválido",CM226)</f>
        <v>2</v>
      </c>
      <c r="DX226" s="6">
        <f>IF(CN226&gt;3,"Inválido",CN226)</f>
        <v>3</v>
      </c>
      <c r="DY226" s="8">
        <f>IF(CO226&gt;5, "INVALIDO",CO226)</f>
        <v>2</v>
      </c>
      <c r="DZ226" s="8">
        <f>IF(CP226&gt;5, "INVALIDO",CP226)</f>
        <v>2</v>
      </c>
      <c r="EA226" s="8">
        <f>IF(CQ226&gt;5, "INVALIDO",CQ226)</f>
        <v>2</v>
      </c>
      <c r="EB226" s="8">
        <f>IF(CR226&gt;5, "INVALIDO",CR226)</f>
        <v>2</v>
      </c>
      <c r="EC226" s="7">
        <f>IF(CR226&gt;5, "INVALIDO",CR226)</f>
        <v>2</v>
      </c>
      <c r="ED22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2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26">
        <f>IF(CC226=1,5,IF(CC226=2,4,IF(CC226=3,3,IF(CC226=4,2,IF(CC226=5,1,IF(CC226&gt;5,"Inválido",0))))))</f>
        <v>3</v>
      </c>
      <c r="EG226">
        <f>IF(CW226=1,6,IF(CW226=2,5.4,IF(CW226=3,4.2,IF(CW226=4,3.1,IF(CW226=5,2.2,IF(CW226=6,1,IF(CW226&gt;6,"Inválido",0)))))))</f>
        <v>4.2</v>
      </c>
      <c r="EH226">
        <f>IF(AND(CX226=1,CW226=1),6,IF(AND(CX226=1,CW226&lt;7),5,IF(AND(CX226&gt;1,CW226=1),"Inválido",IF(AND(CX226=2,CW226&lt;7),4,IF(AND(CX226=3,CW226&lt;7),3,IF(AND(CX226=4,CW226&lt;7),2,IF(AND(CX226=5,CW226&lt;7),1,0)))))))</f>
        <v>5</v>
      </c>
      <c r="EI226">
        <f>IF(CV226=1,6,IF(CV226=2,5,IF(CV226=3,3,IF(CV226=4,3,IF(CV226=5,2,IF(CV226=6,1,IF(CV226&gt;6,"iNVÁLIDO",0)))))))</f>
        <v>6</v>
      </c>
      <c r="EJ226" s="7">
        <f>IF(CZ226&gt;6,"Inválido",CZ226)</f>
        <v>5</v>
      </c>
      <c r="EK226" s="7">
        <f>IF(DA226&gt;6,"Inválido",DA226)</f>
        <v>5</v>
      </c>
      <c r="EL226">
        <f>IF(DB226=1,6,IF(DB226=2,5,IF(DB226=3,3,IF(DB226=4,3,IF(DB226=5,2,IF(DB226=6,1,IF(DB226&gt;6,"iNVÁLIDO",0)))))))</f>
        <v>3</v>
      </c>
      <c r="EM226">
        <f>IF(DC226=1,6,IF(DC226=2,5,IF(DC226=3,3,IF(DC226=4,3,IF(DC226=5,2,IF(DC226=6,1,IF(DC226&gt;6,"iNVÁLIDO",0)))))))</f>
        <v>3</v>
      </c>
      <c r="EN226" s="7">
        <f>IF(DD226&gt;6,"Inválido",DD226)</f>
        <v>3</v>
      </c>
      <c r="EO226">
        <f>IF(DE226&gt;6,"Inválido",DE226)</f>
        <v>5</v>
      </c>
      <c r="EP226">
        <f>IF(DF226=1,6,IF(DF226=2,5,IF(DF226=3,3,IF(DF226=4,3,IF(DF226=5,2,IF(DF226=6,1,IF(DF226&gt;6,"iNVÁLIDO",0)))))))</f>
        <v>3</v>
      </c>
      <c r="EQ226" s="7">
        <f>IF(DG226&gt;6,"Inválido",DG226)</f>
        <v>2</v>
      </c>
      <c r="ER226">
        <f>IF(DH226&gt;5,"Inválido",DH226)</f>
        <v>4</v>
      </c>
      <c r="ES226">
        <f>IF(DI226&gt;5,"Inválido",DI226)</f>
        <v>4</v>
      </c>
      <c r="ET226">
        <f>IF(DJ226=1,5,IF(DJ226=2,4,IF(DJ226=3,3,IF(DJ226=4,2,IF(DJ226=5,1,IF(DJ226&gt;5,"Inválido",0))))))</f>
        <v>1</v>
      </c>
      <c r="EU226">
        <f>IF(DK226&gt;5,"Inválido",DK226)</f>
        <v>5</v>
      </c>
      <c r="EV226">
        <f>IF(DL226=1,5,IF(DL226=2,4,IF(DL226=3,3,IF(DL226=4,2,IF(DL226=5,1,IF(DL226&gt;5,"Inválido",0))))))</f>
        <v>1</v>
      </c>
      <c r="EW226" s="7">
        <f>SUM(DO226,DP226,DQ226,DR226,DS226,DT226,DU226,DV226,DW226,DX226)</f>
        <v>24</v>
      </c>
      <c r="EX226" s="7">
        <f>(EW226-10)/20*100</f>
        <v>70</v>
      </c>
      <c r="EY226">
        <f>SUM(DY226,DZ226,EA226,EB226)</f>
        <v>8</v>
      </c>
      <c r="EZ226">
        <f>(_2022___Atividade_física__sintomas_de_ansiedade_e_depressão_e_qualidade_de_vida_e[[#This Row],[Aspecto físico]]-4)/4*100</f>
        <v>100</v>
      </c>
      <c r="FA226">
        <f>SUM(EG226,EH226)</f>
        <v>9.1999999999999993</v>
      </c>
      <c r="FB226">
        <f>(FA226-2)/10*100</f>
        <v>72</v>
      </c>
      <c r="FC226">
        <f>SUM(DM226,ES226,ET226,EU226,EV226)</f>
        <v>14.4</v>
      </c>
      <c r="FD226" s="7">
        <f>(FC226-5)/20*100</f>
        <v>47</v>
      </c>
      <c r="FE226">
        <f>SUM(EI226,EM226,EO226,EQ226)</f>
        <v>16</v>
      </c>
      <c r="FF226" s="7">
        <f>(FE226-4)/20*100</f>
        <v>60</v>
      </c>
      <c r="FG226">
        <f>SUM(EF226,ER226)</f>
        <v>7</v>
      </c>
      <c r="FH226">
        <f>(FG226-2)/8*100</f>
        <v>62.5</v>
      </c>
      <c r="FI226">
        <f>SUM(EC226,ED226,EE226)</f>
        <v>6</v>
      </c>
      <c r="FJ226" s="7">
        <f>(FI226-3)/3*100</f>
        <v>100</v>
      </c>
      <c r="FK226">
        <f>SUM(EJ226,EK226,EL226,EN226,EP226)</f>
        <v>19</v>
      </c>
      <c r="FL226">
        <f>(FK226-5)/25*100</f>
        <v>56.000000000000007</v>
      </c>
      <c r="FM226">
        <f t="shared" si="9"/>
        <v>3</v>
      </c>
      <c r="FN226" s="7">
        <f t="shared" si="10"/>
        <v>72.25</v>
      </c>
      <c r="FO226" s="7">
        <f t="shared" si="11"/>
        <v>69.625</v>
      </c>
    </row>
    <row r="227" spans="1:171" ht="15" thickBot="1" x14ac:dyDescent="0.35">
      <c r="A227" t="s">
        <v>557</v>
      </c>
      <c r="B227" t="s">
        <v>558</v>
      </c>
      <c r="C227" t="s">
        <v>68</v>
      </c>
      <c r="D227" s="5">
        <v>32317</v>
      </c>
      <c r="E227" s="5">
        <v>44682</v>
      </c>
      <c r="F227" s="1">
        <f>DATEDIF(D226,E226,"Y")</f>
        <v>23</v>
      </c>
      <c r="G227">
        <v>2</v>
      </c>
      <c r="H227">
        <v>2</v>
      </c>
      <c r="I227" t="s">
        <v>79</v>
      </c>
      <c r="J227">
        <v>12</v>
      </c>
      <c r="K227">
        <v>2</v>
      </c>
      <c r="L227" t="s">
        <v>559</v>
      </c>
      <c r="M227" s="1">
        <v>2</v>
      </c>
      <c r="N227">
        <v>1</v>
      </c>
      <c r="O227">
        <v>1</v>
      </c>
      <c r="P227">
        <v>1</v>
      </c>
      <c r="Q227" s="16">
        <v>2</v>
      </c>
      <c r="R227">
        <v>2</v>
      </c>
      <c r="S227">
        <v>2</v>
      </c>
      <c r="T227">
        <v>2</v>
      </c>
      <c r="U227" t="s">
        <v>86</v>
      </c>
      <c r="V227">
        <v>5</v>
      </c>
      <c r="W227">
        <v>60</v>
      </c>
      <c r="X22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227">
        <v>7</v>
      </c>
      <c r="Z227">
        <v>15</v>
      </c>
      <c r="AA22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105</v>
      </c>
      <c r="AB227">
        <v>0</v>
      </c>
      <c r="AC227">
        <v>0</v>
      </c>
      <c r="AD22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7">
        <v>7</v>
      </c>
      <c r="AF227">
        <v>5</v>
      </c>
      <c r="AG227" s="1">
        <f>AVERAGE(_2022___Atividade_física__sintomas_de_ansiedade_e_depressão_e_qualidade_de_vida_e[[#This Row],[a.	Quantas horas no total você gasta sentado durante um dia de semana? ]:[b.	Quantas horas no total você gasta sentado durante um dia de fim de semana?]])</f>
        <v>6</v>
      </c>
      <c r="AH227" s="1">
        <f>_2022___Atividade_física__sintomas_de_ansiedade_e_depressão_e_qualidade_de_vida_e[[#This Row],[AFV por semana]]+_2022___Atividade_física__sintomas_de_ansiedade_e_depressão_e_qualidade_de_vida_e[[#This Row],[Média AFM na semana]]</f>
        <v>105</v>
      </c>
      <c r="AI227">
        <v>0</v>
      </c>
      <c r="AJ227">
        <v>0</v>
      </c>
      <c r="AK227">
        <v>0</v>
      </c>
      <c r="AL227">
        <v>1</v>
      </c>
      <c r="AM227">
        <v>1</v>
      </c>
      <c r="AN227">
        <v>0</v>
      </c>
      <c r="AO227">
        <v>0</v>
      </c>
      <c r="AP227">
        <v>0</v>
      </c>
      <c r="AQ227">
        <v>0</v>
      </c>
      <c r="AR227">
        <v>0</v>
      </c>
      <c r="AS227">
        <v>1</v>
      </c>
      <c r="AT227">
        <v>0</v>
      </c>
      <c r="AU227">
        <v>0</v>
      </c>
      <c r="AV227">
        <v>0</v>
      </c>
      <c r="AW227">
        <v>0</v>
      </c>
      <c r="AX227">
        <v>1</v>
      </c>
      <c r="AY227">
        <v>0</v>
      </c>
      <c r="AZ227">
        <v>1</v>
      </c>
      <c r="BA227">
        <v>0</v>
      </c>
      <c r="BB227">
        <v>0</v>
      </c>
      <c r="BC227">
        <v>0</v>
      </c>
      <c r="BD22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27">
        <v>0</v>
      </c>
      <c r="BF227">
        <v>0</v>
      </c>
      <c r="BG227">
        <v>0</v>
      </c>
      <c r="BH227">
        <v>0</v>
      </c>
      <c r="BI227">
        <v>0</v>
      </c>
      <c r="BJ227">
        <v>0</v>
      </c>
      <c r="BK227">
        <v>0</v>
      </c>
      <c r="BL227">
        <v>1</v>
      </c>
      <c r="BM227">
        <v>0</v>
      </c>
      <c r="BN227">
        <v>0</v>
      </c>
      <c r="BO227">
        <v>0</v>
      </c>
      <c r="BP227">
        <v>0</v>
      </c>
      <c r="BQ227">
        <v>0</v>
      </c>
      <c r="BR227">
        <v>0</v>
      </c>
      <c r="BS227">
        <v>0</v>
      </c>
      <c r="BT227">
        <v>0</v>
      </c>
      <c r="BU227">
        <v>0</v>
      </c>
      <c r="BV227">
        <v>0</v>
      </c>
      <c r="BW227">
        <v>1</v>
      </c>
      <c r="BX227">
        <v>2</v>
      </c>
      <c r="BY227">
        <f>_2022___Atividade_física__sintomas_de_ansiedade_e_depressão_e_qualidade_de_vida_e[[#This Row],[_18]]</f>
        <v>1</v>
      </c>
      <c r="BZ227">
        <v>0</v>
      </c>
      <c r="CA227">
        <v>0</v>
      </c>
      <c r="CB227" s="1">
        <f>SUM(BE227:BV227,_2022___Atividade_física__sintomas_de_ansiedade_e_depressão_e_qualidade_de_vida_e[[#This Row],[18 considerar essa]:[_20]])</f>
        <v>2</v>
      </c>
      <c r="CC227">
        <v>2</v>
      </c>
      <c r="CD227">
        <v>1</v>
      </c>
      <c r="CE227">
        <v>3</v>
      </c>
      <c r="CF227">
        <v>3</v>
      </c>
      <c r="CG227">
        <v>3</v>
      </c>
      <c r="CH227">
        <v>3</v>
      </c>
      <c r="CI227">
        <v>3</v>
      </c>
      <c r="CJ227">
        <v>3</v>
      </c>
      <c r="CK227">
        <v>3</v>
      </c>
      <c r="CL227">
        <v>3</v>
      </c>
      <c r="CM227">
        <v>3</v>
      </c>
      <c r="CN227">
        <v>3</v>
      </c>
      <c r="CO227">
        <v>2</v>
      </c>
      <c r="CP227">
        <v>2</v>
      </c>
      <c r="CQ227">
        <v>2</v>
      </c>
      <c r="CR227">
        <v>2</v>
      </c>
      <c r="CS227">
        <v>2</v>
      </c>
      <c r="CT227">
        <v>2</v>
      </c>
      <c r="CU227">
        <v>2</v>
      </c>
      <c r="CV227">
        <v>1</v>
      </c>
      <c r="CW227">
        <v>1</v>
      </c>
      <c r="CX227">
        <v>1</v>
      </c>
      <c r="CY227">
        <v>3</v>
      </c>
      <c r="CZ227">
        <v>4</v>
      </c>
      <c r="DA227">
        <v>6</v>
      </c>
      <c r="DB227">
        <v>3</v>
      </c>
      <c r="DC227">
        <v>3</v>
      </c>
      <c r="DD227">
        <v>4</v>
      </c>
      <c r="DE227">
        <v>4</v>
      </c>
      <c r="DF227">
        <v>3</v>
      </c>
      <c r="DG227">
        <v>3</v>
      </c>
      <c r="DH227">
        <v>5</v>
      </c>
      <c r="DI227">
        <v>3</v>
      </c>
      <c r="DJ227">
        <v>2</v>
      </c>
      <c r="DK227">
        <v>3</v>
      </c>
      <c r="DL227">
        <v>2</v>
      </c>
      <c r="DM227">
        <f>IF(CC227=1,5,IF(CC227=2,4.4,IF(CC227=3,3.4,IF(CC227=4,2,IF(CC227=5,1,IF(CC227&gt;5,"Inválido",0))))))</f>
        <v>4.4000000000000004</v>
      </c>
      <c r="DN227">
        <f>IF(CD227&gt;5,"Inválido",CD227)</f>
        <v>1</v>
      </c>
      <c r="DO227" s="7">
        <f>IF(CE227&gt;3,"Inválido",CE227)</f>
        <v>3</v>
      </c>
      <c r="DP227" s="7">
        <f>IF(CF227&gt;3,"Inválido",CF227)</f>
        <v>3</v>
      </c>
      <c r="DQ227" s="6">
        <f>IF(CG227&gt;3,"Inválido",CG227)</f>
        <v>3</v>
      </c>
      <c r="DR227" s="6">
        <f>IF(CH227&gt;3,"Inválido",CH227)</f>
        <v>3</v>
      </c>
      <c r="DS227" s="6">
        <f>IF(CI227&gt;3,"Inválido",CI227)</f>
        <v>3</v>
      </c>
      <c r="DT227" s="6">
        <f>IF(CJ227&gt;3,"Inválido",CJ227)</f>
        <v>3</v>
      </c>
      <c r="DU227" s="6">
        <f>IF(CK227&gt;3,"Inválido",CK227)</f>
        <v>3</v>
      </c>
      <c r="DV227" s="6">
        <f>IF(CL227&gt;3,"Inválido",CL227)</f>
        <v>3</v>
      </c>
      <c r="DW227" s="6">
        <f>IF(CM227&gt;3,"Inválido",CM227)</f>
        <v>3</v>
      </c>
      <c r="DX227" s="6">
        <f>IF(CN227&gt;3,"Inválido",CN227)</f>
        <v>3</v>
      </c>
      <c r="DY227" s="8">
        <f>IF(CO227&gt;5, "INVALIDO",CO227)</f>
        <v>2</v>
      </c>
      <c r="DZ227" s="8">
        <f>IF(CP227&gt;5, "INVALIDO",CP227)</f>
        <v>2</v>
      </c>
      <c r="EA227" s="8">
        <f>IF(CQ227&gt;5, "INVALIDO",CQ227)</f>
        <v>2</v>
      </c>
      <c r="EB227" s="8">
        <f>IF(CR227&gt;5, "INVALIDO",CR227)</f>
        <v>2</v>
      </c>
      <c r="EC227" s="7">
        <f>IF(CR227&gt;5, "INVALIDO",CR227)</f>
        <v>2</v>
      </c>
      <c r="ED22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2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27">
        <f>IF(CC227=1,5,IF(CC227=2,4,IF(CC227=3,3,IF(CC227=4,2,IF(CC227=5,1,IF(CC227&gt;5,"Inválido",0))))))</f>
        <v>4</v>
      </c>
      <c r="EG227">
        <f>IF(CW227=1,6,IF(CW227=2,5.4,IF(CW227=3,4.2,IF(CW227=4,3.1,IF(CW227=5,2.2,IF(CW227=6,1,IF(CW227&gt;6,"Inválido",0)))))))</f>
        <v>6</v>
      </c>
      <c r="EH227">
        <f>IF(AND(CX227=1,CW227=1),6,IF(AND(CX227=1,CW227&lt;7),5,IF(AND(CX227&gt;1,CW227=1),"Inválido",IF(AND(CX227=2,CW227&lt;7),4,IF(AND(CX227=3,CW227&lt;7),3,IF(AND(CX227=4,CW227&lt;7),2,IF(AND(CX227=5,CW227&lt;7),1,0)))))))</f>
        <v>6</v>
      </c>
      <c r="EI227">
        <f>IF(CV227=1,6,IF(CV227=2,5,IF(CV227=3,3,IF(CV227=4,3,IF(CV227=5,2,IF(CV227=6,1,IF(CV227&gt;6,"iNVÁLIDO",0)))))))</f>
        <v>6</v>
      </c>
      <c r="EJ227" s="7">
        <f>IF(CZ227&gt;6,"Inválido",CZ227)</f>
        <v>4</v>
      </c>
      <c r="EK227" s="7">
        <f>IF(DA227&gt;6,"Inválido",DA227)</f>
        <v>6</v>
      </c>
      <c r="EL227">
        <f>IF(DB227=1,6,IF(DB227=2,5,IF(DB227=3,3,IF(DB227=4,3,IF(DB227=5,2,IF(DB227=6,1,IF(DB227&gt;6,"iNVÁLIDO",0)))))))</f>
        <v>3</v>
      </c>
      <c r="EM227">
        <f>IF(DC227=1,6,IF(DC227=2,5,IF(DC227=3,3,IF(DC227=4,3,IF(DC227=5,2,IF(DC227=6,1,IF(DC227&gt;6,"iNVÁLIDO",0)))))))</f>
        <v>3</v>
      </c>
      <c r="EN227" s="7">
        <f>IF(DD227&gt;6,"Inválido",DD227)</f>
        <v>4</v>
      </c>
      <c r="EO227">
        <f>IF(DE227&gt;6,"Inválido",DE227)</f>
        <v>4</v>
      </c>
      <c r="EP227">
        <f>IF(DF227=1,6,IF(DF227=2,5,IF(DF227=3,3,IF(DF227=4,3,IF(DF227=5,2,IF(DF227=6,1,IF(DF227&gt;6,"iNVÁLIDO",0)))))))</f>
        <v>3</v>
      </c>
      <c r="EQ227" s="7">
        <f>IF(DG227&gt;6,"Inválido",DG227)</f>
        <v>3</v>
      </c>
      <c r="ER227">
        <f>IF(DH227&gt;5,"Inválido",DH227)</f>
        <v>5</v>
      </c>
      <c r="ES227">
        <f>IF(DI227&gt;5,"Inválido",DI227)</f>
        <v>3</v>
      </c>
      <c r="ET227">
        <f>IF(DJ227=1,5,IF(DJ227=2,4,IF(DJ227=3,3,IF(DJ227=4,2,IF(DJ227=5,1,IF(DJ227&gt;5,"Inválido",0))))))</f>
        <v>4</v>
      </c>
      <c r="EU227">
        <f>IF(DK227&gt;5,"Inválido",DK227)</f>
        <v>3</v>
      </c>
      <c r="EV227">
        <f>IF(DL227=1,5,IF(DL227=2,4,IF(DL227=3,3,IF(DL227=4,2,IF(DL227=5,1,IF(DL227&gt;5,"Inválido",0))))))</f>
        <v>4</v>
      </c>
      <c r="EW227" s="7">
        <f>SUM(DO227,DP227,DQ227,DR227,DS227,DT227,DU227,DV227,DW227,DX227)</f>
        <v>30</v>
      </c>
      <c r="EX227" s="7">
        <f>(EW227-10)/20*100</f>
        <v>100</v>
      </c>
      <c r="EY227">
        <f>SUM(DY227,DZ227,EA227,EB227)</f>
        <v>8</v>
      </c>
      <c r="EZ227">
        <f>(_2022___Atividade_física__sintomas_de_ansiedade_e_depressão_e_qualidade_de_vida_e[[#This Row],[Aspecto físico]]-4)/4*100</f>
        <v>100</v>
      </c>
      <c r="FA227">
        <f>SUM(EG227,EH227)</f>
        <v>12</v>
      </c>
      <c r="FB227">
        <f>(FA227-2)/10*100</f>
        <v>100</v>
      </c>
      <c r="FC227">
        <f>SUM(DM227,ES227,ET227,EU227,EV227)</f>
        <v>18.399999999999999</v>
      </c>
      <c r="FD227" s="7">
        <f>(FC227-5)/20*100</f>
        <v>67</v>
      </c>
      <c r="FE227">
        <f>SUM(EI227,EM227,EO227,EQ227)</f>
        <v>16</v>
      </c>
      <c r="FF227" s="7">
        <f>(FE227-4)/20*100</f>
        <v>60</v>
      </c>
      <c r="FG227">
        <f>SUM(EF227,ER227)</f>
        <v>9</v>
      </c>
      <c r="FH227">
        <f>(FG227-2)/8*100</f>
        <v>87.5</v>
      </c>
      <c r="FI227">
        <f>SUM(EC227,ED227,EE227)</f>
        <v>6</v>
      </c>
      <c r="FJ227" s="7">
        <f>(FI227-3)/3*100</f>
        <v>100</v>
      </c>
      <c r="FK227">
        <f>SUM(EJ227,EK227,EL227,EN227,EP227)</f>
        <v>20</v>
      </c>
      <c r="FL227">
        <f>(FK227-5)/25*100</f>
        <v>60</v>
      </c>
      <c r="FM227">
        <f t="shared" si="9"/>
        <v>1</v>
      </c>
      <c r="FN227" s="7">
        <f t="shared" si="10"/>
        <v>91.75</v>
      </c>
      <c r="FO227" s="7">
        <f t="shared" si="11"/>
        <v>76.875</v>
      </c>
    </row>
    <row r="228" spans="1:171" ht="15" thickBot="1" x14ac:dyDescent="0.35">
      <c r="A228" t="s">
        <v>560</v>
      </c>
      <c r="B228" t="s">
        <v>561</v>
      </c>
      <c r="C228" t="s">
        <v>68</v>
      </c>
      <c r="D228" s="5">
        <v>26527</v>
      </c>
      <c r="E228" s="5">
        <v>44682</v>
      </c>
      <c r="F228" s="1">
        <f>DATEDIF(D227,E227,"Y")</f>
        <v>33</v>
      </c>
      <c r="G228">
        <v>2</v>
      </c>
      <c r="H228">
        <v>2</v>
      </c>
      <c r="I228" t="s">
        <v>247</v>
      </c>
      <c r="J228">
        <v>9</v>
      </c>
      <c r="K228">
        <v>2</v>
      </c>
      <c r="L228" t="s">
        <v>562</v>
      </c>
      <c r="M228" s="1">
        <v>2</v>
      </c>
      <c r="N228">
        <v>1</v>
      </c>
      <c r="O228">
        <v>1</v>
      </c>
      <c r="P228">
        <v>1</v>
      </c>
      <c r="Q228" s="16">
        <v>2</v>
      </c>
      <c r="R228">
        <v>2</v>
      </c>
      <c r="S228">
        <v>1</v>
      </c>
      <c r="T228">
        <v>1</v>
      </c>
      <c r="U228" t="s">
        <v>71</v>
      </c>
      <c r="V228">
        <v>5</v>
      </c>
      <c r="W228">
        <v>29</v>
      </c>
      <c r="X22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145</v>
      </c>
      <c r="Y228">
        <v>5</v>
      </c>
      <c r="Z228">
        <v>59</v>
      </c>
      <c r="AA22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228">
        <v>3</v>
      </c>
      <c r="AC228">
        <v>20</v>
      </c>
      <c r="AD22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28">
        <v>8</v>
      </c>
      <c r="AF228">
        <v>14</v>
      </c>
      <c r="AG228" s="1">
        <f>AVERAGE(_2022___Atividade_física__sintomas_de_ansiedade_e_depressão_e_qualidade_de_vida_e[[#This Row],[a.	Quantas horas no total você gasta sentado durante um dia de semana? ]:[b.	Quantas horas no total você gasta sentado durante um dia de fim de semana?]])</f>
        <v>11</v>
      </c>
      <c r="AH228" s="1">
        <f>_2022___Atividade_física__sintomas_de_ansiedade_e_depressão_e_qualidade_de_vida_e[[#This Row],[AFV por semana]]+_2022___Atividade_física__sintomas_de_ansiedade_e_depressão_e_qualidade_de_vida_e[[#This Row],[Média AFM na semana]]</f>
        <v>355</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1</v>
      </c>
      <c r="BY228">
        <v>0</v>
      </c>
      <c r="BZ228">
        <v>0</v>
      </c>
      <c r="CA228">
        <v>0</v>
      </c>
      <c r="CB228" s="1">
        <f>SUM(BE228:BV228,_2022___Atividade_física__sintomas_de_ansiedade_e_depressão_e_qualidade_de_vida_e[[#This Row],[18 considerar essa]:[_20]])</f>
        <v>0</v>
      </c>
      <c r="CC228">
        <v>1</v>
      </c>
      <c r="CD228">
        <v>3</v>
      </c>
      <c r="CE228">
        <v>3</v>
      </c>
      <c r="CF228">
        <v>3</v>
      </c>
      <c r="CG228">
        <v>3</v>
      </c>
      <c r="CH228">
        <v>3</v>
      </c>
      <c r="CI228">
        <v>3</v>
      </c>
      <c r="CJ228">
        <v>3</v>
      </c>
      <c r="CK228">
        <v>3</v>
      </c>
      <c r="CL228">
        <v>2</v>
      </c>
      <c r="CM228">
        <v>3</v>
      </c>
      <c r="CN228">
        <v>3</v>
      </c>
      <c r="CO228">
        <v>2</v>
      </c>
      <c r="CP228">
        <v>2</v>
      </c>
      <c r="CQ228">
        <v>2</v>
      </c>
      <c r="CR228">
        <v>2</v>
      </c>
      <c r="CS228">
        <v>2</v>
      </c>
      <c r="CT228">
        <v>2</v>
      </c>
      <c r="CU228">
        <v>2</v>
      </c>
      <c r="CV228">
        <v>1</v>
      </c>
      <c r="CW228">
        <v>2</v>
      </c>
      <c r="CX228">
        <v>1</v>
      </c>
      <c r="CY228">
        <v>3</v>
      </c>
      <c r="CZ228">
        <v>5</v>
      </c>
      <c r="DA228">
        <v>6</v>
      </c>
      <c r="DB228">
        <v>1</v>
      </c>
      <c r="DC228">
        <v>2</v>
      </c>
      <c r="DD228">
        <v>6</v>
      </c>
      <c r="DE228">
        <v>6</v>
      </c>
      <c r="DF228">
        <v>2</v>
      </c>
      <c r="DG228">
        <v>4</v>
      </c>
      <c r="DH228">
        <v>5</v>
      </c>
      <c r="DI228">
        <v>5</v>
      </c>
      <c r="DJ228">
        <v>2</v>
      </c>
      <c r="DK228">
        <v>5</v>
      </c>
      <c r="DL228">
        <v>1</v>
      </c>
      <c r="DM228">
        <f>IF(CC228=1,5,IF(CC228=2,4.4,IF(CC228=3,3.4,IF(CC228=4,2,IF(CC228=5,1,IF(CC228&gt;5,"Inválido",0))))))</f>
        <v>5</v>
      </c>
      <c r="DN228">
        <f>IF(CD228&gt;5,"Inválido",CD228)</f>
        <v>3</v>
      </c>
      <c r="DO228" s="7">
        <f>IF(CE228&gt;3,"Inválido",CE228)</f>
        <v>3</v>
      </c>
      <c r="DP228" s="7">
        <f>IF(CF228&gt;3,"Inválido",CF228)</f>
        <v>3</v>
      </c>
      <c r="DQ228" s="6">
        <f>IF(CG228&gt;3,"Inválido",CG228)</f>
        <v>3</v>
      </c>
      <c r="DR228" s="6">
        <f>IF(CH228&gt;3,"Inválido",CH228)</f>
        <v>3</v>
      </c>
      <c r="DS228" s="6">
        <f>IF(CI228&gt;3,"Inválido",CI228)</f>
        <v>3</v>
      </c>
      <c r="DT228" s="6">
        <f>IF(CJ228&gt;3,"Inválido",CJ228)</f>
        <v>3</v>
      </c>
      <c r="DU228" s="6">
        <f>IF(CK228&gt;3,"Inválido",CK228)</f>
        <v>3</v>
      </c>
      <c r="DV228" s="6">
        <f>IF(CL228&gt;3,"Inválido",CL228)</f>
        <v>2</v>
      </c>
      <c r="DW228" s="6">
        <f>IF(CM228&gt;3,"Inválido",CM228)</f>
        <v>3</v>
      </c>
      <c r="DX228" s="6">
        <f>IF(CN228&gt;3,"Inválido",CN228)</f>
        <v>3</v>
      </c>
      <c r="DY228" s="8">
        <f>IF(CO228&gt;5, "INVALIDO",CO228)</f>
        <v>2</v>
      </c>
      <c r="DZ228" s="8">
        <f>IF(CP228&gt;5, "INVALIDO",CP228)</f>
        <v>2</v>
      </c>
      <c r="EA228" s="8">
        <f>IF(CQ228&gt;5, "INVALIDO",CQ228)</f>
        <v>2</v>
      </c>
      <c r="EB228" s="8">
        <f>IF(CR228&gt;5, "INVALIDO",CR228)</f>
        <v>2</v>
      </c>
      <c r="EC228" s="7">
        <f>IF(CR228&gt;5, "INVALIDO",CR228)</f>
        <v>2</v>
      </c>
      <c r="ED22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2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28">
        <f>IF(CC228=1,5,IF(CC228=2,4,IF(CC228=3,3,IF(CC228=4,2,IF(CC228=5,1,IF(CC228&gt;5,"Inválido",0))))))</f>
        <v>5</v>
      </c>
      <c r="EG228">
        <f>IF(CW228=1,6,IF(CW228=2,5.4,IF(CW228=3,4.2,IF(CW228=4,3.1,IF(CW228=5,2.2,IF(CW228=6,1,IF(CW228&gt;6,"Inválido",0)))))))</f>
        <v>5.4</v>
      </c>
      <c r="EH228">
        <f>IF(AND(CX228=1,CW228=1),6,IF(AND(CX228=1,CW228&lt;7),5,IF(AND(CX228&gt;1,CW228=1),"Inválido",IF(AND(CX228=2,CW228&lt;7),4,IF(AND(CX228=3,CW228&lt;7),3,IF(AND(CX228=4,CW228&lt;7),2,IF(AND(CX228=5,CW228&lt;7),1,0)))))))</f>
        <v>5</v>
      </c>
      <c r="EI228">
        <f>IF(CV228=1,6,IF(CV228=2,5,IF(CV228=3,3,IF(CV228=4,3,IF(CV228=5,2,IF(CV228=6,1,IF(CV228&gt;6,"iNVÁLIDO",0)))))))</f>
        <v>6</v>
      </c>
      <c r="EJ228" s="7">
        <f>IF(CZ228&gt;6,"Inválido",CZ228)</f>
        <v>5</v>
      </c>
      <c r="EK228" s="7">
        <f>IF(DA228&gt;6,"Inválido",DA228)</f>
        <v>6</v>
      </c>
      <c r="EL228">
        <f>IF(DB228=1,6,IF(DB228=2,5,IF(DB228=3,3,IF(DB228=4,3,IF(DB228=5,2,IF(DB228=6,1,IF(DB228&gt;6,"iNVÁLIDO",0)))))))</f>
        <v>6</v>
      </c>
      <c r="EM228">
        <f>IF(DC228=1,6,IF(DC228=2,5,IF(DC228=3,3,IF(DC228=4,3,IF(DC228=5,2,IF(DC228=6,1,IF(DC228&gt;6,"iNVÁLIDO",0)))))))</f>
        <v>5</v>
      </c>
      <c r="EN228" s="7">
        <f>IF(DD228&gt;6,"Inválido",DD228)</f>
        <v>6</v>
      </c>
      <c r="EO228">
        <f>IF(DE228&gt;6,"Inválido",DE228)</f>
        <v>6</v>
      </c>
      <c r="EP228">
        <f>IF(DF228=1,6,IF(DF228=2,5,IF(DF228=3,3,IF(DF228=4,3,IF(DF228=5,2,IF(DF228=6,1,IF(DF228&gt;6,"iNVÁLIDO",0)))))))</f>
        <v>5</v>
      </c>
      <c r="EQ228" s="7">
        <f>IF(DG228&gt;6,"Inválido",DG228)</f>
        <v>4</v>
      </c>
      <c r="ER228">
        <f>IF(DH228&gt;5,"Inválido",DH228)</f>
        <v>5</v>
      </c>
      <c r="ES228">
        <f>IF(DI228&gt;5,"Inválido",DI228)</f>
        <v>5</v>
      </c>
      <c r="ET228">
        <f>IF(DJ228=1,5,IF(DJ228=2,4,IF(DJ228=3,3,IF(DJ228=4,2,IF(DJ228=5,1,IF(DJ228&gt;5,"Inválido",0))))))</f>
        <v>4</v>
      </c>
      <c r="EU228">
        <f>IF(DK228&gt;5,"Inválido",DK228)</f>
        <v>5</v>
      </c>
      <c r="EV228">
        <f>IF(DL228=1,5,IF(DL228=2,4,IF(DL228=3,3,IF(DL228=4,2,IF(DL228=5,1,IF(DL228&gt;5,"Inválido",0))))))</f>
        <v>5</v>
      </c>
      <c r="EW228" s="7">
        <f>SUM(DO228,DP228,DQ228,DR228,DS228,DT228,DU228,DV228,DW228,DX228)</f>
        <v>29</v>
      </c>
      <c r="EX228" s="7">
        <f>(EW228-10)/20*100</f>
        <v>95</v>
      </c>
      <c r="EY228">
        <f>SUM(DY228,DZ228,EA228,EB228)</f>
        <v>8</v>
      </c>
      <c r="EZ228">
        <f>(_2022___Atividade_física__sintomas_de_ansiedade_e_depressão_e_qualidade_de_vida_e[[#This Row],[Aspecto físico]]-4)/4*100</f>
        <v>100</v>
      </c>
      <c r="FA228">
        <f>SUM(EG228,EH228)</f>
        <v>10.4</v>
      </c>
      <c r="FB228">
        <f>(FA228-2)/10*100</f>
        <v>84.000000000000014</v>
      </c>
      <c r="FC228">
        <f>SUM(DM228,ES228,ET228,EU228,EV228)</f>
        <v>24</v>
      </c>
      <c r="FD228" s="7">
        <f>(FC228-5)/20*100</f>
        <v>95</v>
      </c>
      <c r="FE228">
        <f>SUM(EI228,EM228,EO228,EQ228)</f>
        <v>21</v>
      </c>
      <c r="FF228" s="7">
        <f>(FE228-4)/20*100</f>
        <v>85</v>
      </c>
      <c r="FG228">
        <f>SUM(EF228,ER228)</f>
        <v>10</v>
      </c>
      <c r="FH228">
        <f>(FG228-2)/8*100</f>
        <v>100</v>
      </c>
      <c r="FI228">
        <f>SUM(EC228,ED228,EE228)</f>
        <v>6</v>
      </c>
      <c r="FJ228" s="7">
        <f>(FI228-3)/3*100</f>
        <v>100</v>
      </c>
      <c r="FK228">
        <f>SUM(EJ228,EK228,EL228,EN228,EP228)</f>
        <v>28</v>
      </c>
      <c r="FL228">
        <f>(FK228-5)/25*100</f>
        <v>92</v>
      </c>
      <c r="FM228">
        <f t="shared" si="9"/>
        <v>3</v>
      </c>
      <c r="FN228" s="7">
        <f t="shared" si="10"/>
        <v>93.5</v>
      </c>
      <c r="FO228" s="7">
        <f t="shared" si="11"/>
        <v>94.25</v>
      </c>
    </row>
    <row r="229" spans="1:171" ht="15" thickBot="1" x14ac:dyDescent="0.35">
      <c r="A229" t="s">
        <v>563</v>
      </c>
      <c r="B229" t="s">
        <v>564</v>
      </c>
      <c r="C229" t="s">
        <v>68</v>
      </c>
      <c r="D229" s="5">
        <v>32421</v>
      </c>
      <c r="E229" s="5">
        <v>44682</v>
      </c>
      <c r="F229" s="1">
        <f>DATEDIF(D228,E228,"Y")</f>
        <v>49</v>
      </c>
      <c r="G229">
        <v>2</v>
      </c>
      <c r="H229">
        <v>2</v>
      </c>
      <c r="I229" t="s">
        <v>74</v>
      </c>
      <c r="J229">
        <v>12</v>
      </c>
      <c r="K229">
        <v>2</v>
      </c>
      <c r="L229" t="s">
        <v>565</v>
      </c>
      <c r="M229" s="1">
        <v>2</v>
      </c>
      <c r="N229">
        <v>1</v>
      </c>
      <c r="O229">
        <v>2</v>
      </c>
      <c r="P229">
        <v>1</v>
      </c>
      <c r="Q229" s="16">
        <v>2</v>
      </c>
      <c r="R229">
        <v>2</v>
      </c>
      <c r="S229">
        <v>2</v>
      </c>
      <c r="T229">
        <v>1</v>
      </c>
      <c r="U229" t="s">
        <v>71</v>
      </c>
      <c r="V229">
        <v>2</v>
      </c>
      <c r="W229">
        <v>39</v>
      </c>
      <c r="X22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229">
        <v>0</v>
      </c>
      <c r="Z229">
        <v>0</v>
      </c>
      <c r="AA22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29">
        <v>0</v>
      </c>
      <c r="AC229">
        <v>0</v>
      </c>
      <c r="AD22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9">
        <v>3</v>
      </c>
      <c r="AF229">
        <v>3</v>
      </c>
      <c r="AG229" s="1">
        <f>AVERAGE(_2022___Atividade_física__sintomas_de_ansiedade_e_depressão_e_qualidade_de_vida_e[[#This Row],[a.	Quantas horas no total você gasta sentado durante um dia de semana? ]:[b.	Quantas horas no total você gasta sentado durante um dia de fim de semana?]])</f>
        <v>3</v>
      </c>
      <c r="AH229" s="1">
        <f>_2022___Atividade_física__sintomas_de_ansiedade_e_depressão_e_qualidade_de_vida_e[[#This Row],[AFV por semana]]+_2022___Atividade_física__sintomas_de_ansiedade_e_depressão_e_qualidade_de_vida_e[[#This Row],[Média AFM na semana]]</f>
        <v>0</v>
      </c>
      <c r="AI229">
        <v>0</v>
      </c>
      <c r="AJ229">
        <v>0</v>
      </c>
      <c r="AK229">
        <v>0</v>
      </c>
      <c r="AL229">
        <v>2</v>
      </c>
      <c r="AM229">
        <v>3</v>
      </c>
      <c r="AN229">
        <v>2</v>
      </c>
      <c r="AO229">
        <v>2</v>
      </c>
      <c r="AP229">
        <v>2</v>
      </c>
      <c r="AQ229">
        <v>2</v>
      </c>
      <c r="AR229">
        <v>1</v>
      </c>
      <c r="AS229">
        <v>2</v>
      </c>
      <c r="AT229">
        <v>0</v>
      </c>
      <c r="AU229">
        <v>0</v>
      </c>
      <c r="AV229">
        <v>0</v>
      </c>
      <c r="AW229">
        <v>2</v>
      </c>
      <c r="AX229">
        <v>3</v>
      </c>
      <c r="AY229">
        <v>2</v>
      </c>
      <c r="AZ229">
        <v>2</v>
      </c>
      <c r="BA229">
        <v>0</v>
      </c>
      <c r="BB229">
        <v>0</v>
      </c>
      <c r="BC229">
        <v>0</v>
      </c>
      <c r="BD22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25</v>
      </c>
      <c r="BE229">
        <v>0</v>
      </c>
      <c r="BF229">
        <v>1</v>
      </c>
      <c r="BG229">
        <v>0</v>
      </c>
      <c r="BH229">
        <v>1</v>
      </c>
      <c r="BI229">
        <v>0</v>
      </c>
      <c r="BJ229">
        <v>0</v>
      </c>
      <c r="BK229">
        <v>0</v>
      </c>
      <c r="BL229">
        <v>1</v>
      </c>
      <c r="BM229">
        <v>0</v>
      </c>
      <c r="BN229">
        <v>3</v>
      </c>
      <c r="BO229">
        <v>0</v>
      </c>
      <c r="BP229">
        <v>1</v>
      </c>
      <c r="BQ229">
        <v>0</v>
      </c>
      <c r="BR229">
        <v>0</v>
      </c>
      <c r="BS229">
        <v>0</v>
      </c>
      <c r="BT229">
        <v>1</v>
      </c>
      <c r="BU229">
        <v>0</v>
      </c>
      <c r="BV229">
        <v>1</v>
      </c>
      <c r="BW229">
        <v>0</v>
      </c>
      <c r="BX229">
        <v>2</v>
      </c>
      <c r="BY229">
        <f>_2022___Atividade_física__sintomas_de_ansiedade_e_depressão_e_qualidade_de_vida_e[[#This Row],[_18]]</f>
        <v>0</v>
      </c>
      <c r="BZ229">
        <v>2</v>
      </c>
      <c r="CA229">
        <v>0</v>
      </c>
      <c r="CB229" s="1">
        <f>SUM(BE229:BV229,_2022___Atividade_física__sintomas_de_ansiedade_e_depressão_e_qualidade_de_vida_e[[#This Row],[18 considerar essa]:[_20]])</f>
        <v>11</v>
      </c>
      <c r="CC229">
        <v>3</v>
      </c>
      <c r="CD229">
        <v>3</v>
      </c>
      <c r="CE229">
        <v>3</v>
      </c>
      <c r="CF229">
        <v>3</v>
      </c>
      <c r="CG229">
        <v>3</v>
      </c>
      <c r="CH229">
        <v>3</v>
      </c>
      <c r="CI229">
        <v>3</v>
      </c>
      <c r="CJ229">
        <v>3</v>
      </c>
      <c r="CK229">
        <v>3</v>
      </c>
      <c r="CL229">
        <v>3</v>
      </c>
      <c r="CM229">
        <v>3</v>
      </c>
      <c r="CN229">
        <v>3</v>
      </c>
      <c r="CO229">
        <v>2</v>
      </c>
      <c r="CP229">
        <v>2</v>
      </c>
      <c r="CQ229">
        <v>2</v>
      </c>
      <c r="CR229">
        <v>2</v>
      </c>
      <c r="CS229">
        <v>2</v>
      </c>
      <c r="CT229">
        <v>2</v>
      </c>
      <c r="CU229">
        <v>2</v>
      </c>
      <c r="CV229">
        <v>1</v>
      </c>
      <c r="CW229">
        <v>2</v>
      </c>
      <c r="CX229">
        <v>1</v>
      </c>
      <c r="CY229">
        <v>5</v>
      </c>
      <c r="CZ229">
        <v>6</v>
      </c>
      <c r="DA229">
        <v>5</v>
      </c>
      <c r="DB229">
        <v>5</v>
      </c>
      <c r="DC229">
        <v>5</v>
      </c>
      <c r="DD229">
        <v>4</v>
      </c>
      <c r="DE229">
        <v>6</v>
      </c>
      <c r="DF229">
        <v>4</v>
      </c>
      <c r="DG229">
        <v>4</v>
      </c>
      <c r="DH229">
        <v>4</v>
      </c>
      <c r="DI229">
        <v>5</v>
      </c>
      <c r="DJ229">
        <v>3</v>
      </c>
      <c r="DK229">
        <v>3</v>
      </c>
      <c r="DL229">
        <v>1</v>
      </c>
      <c r="DM229">
        <f>IF(CC229=1,5,IF(CC229=2,4.4,IF(CC229=3,3.4,IF(CC229=4,2,IF(CC229=5,1,IF(CC229&gt;5,"Inválido",0))))))</f>
        <v>3.4</v>
      </c>
      <c r="DN229">
        <f>IF(CD229&gt;5,"Inválido",CD229)</f>
        <v>3</v>
      </c>
      <c r="DO229" s="7">
        <f>IF(CE229&gt;3,"Inválido",CE229)</f>
        <v>3</v>
      </c>
      <c r="DP229" s="7">
        <f>IF(CF229&gt;3,"Inválido",CF229)</f>
        <v>3</v>
      </c>
      <c r="DQ229" s="6">
        <f>IF(CG229&gt;3,"Inválido",CG229)</f>
        <v>3</v>
      </c>
      <c r="DR229" s="6">
        <f>IF(CH229&gt;3,"Inválido",CH229)</f>
        <v>3</v>
      </c>
      <c r="DS229" s="6">
        <f>IF(CI229&gt;3,"Inválido",CI229)</f>
        <v>3</v>
      </c>
      <c r="DT229" s="6">
        <f>IF(CJ229&gt;3,"Inválido",CJ229)</f>
        <v>3</v>
      </c>
      <c r="DU229" s="6">
        <f>IF(CK229&gt;3,"Inválido",CK229)</f>
        <v>3</v>
      </c>
      <c r="DV229" s="6">
        <f>IF(CL229&gt;3,"Inválido",CL229)</f>
        <v>3</v>
      </c>
      <c r="DW229" s="6">
        <f>IF(CM229&gt;3,"Inválido",CM229)</f>
        <v>3</v>
      </c>
      <c r="DX229" s="6">
        <f>IF(CN229&gt;3,"Inválido",CN229)</f>
        <v>3</v>
      </c>
      <c r="DY229" s="8">
        <f>IF(CO229&gt;5, "INVALIDO",CO229)</f>
        <v>2</v>
      </c>
      <c r="DZ229" s="8">
        <f>IF(CP229&gt;5, "INVALIDO",CP229)</f>
        <v>2</v>
      </c>
      <c r="EA229" s="8">
        <f>IF(CQ229&gt;5, "INVALIDO",CQ229)</f>
        <v>2</v>
      </c>
      <c r="EB229" s="8">
        <f>IF(CR229&gt;5, "INVALIDO",CR229)</f>
        <v>2</v>
      </c>
      <c r="EC229" s="7">
        <f>IF(CR229&gt;5, "INVALIDO",CR229)</f>
        <v>2</v>
      </c>
      <c r="ED22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2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29">
        <f>IF(CC229=1,5,IF(CC229=2,4,IF(CC229=3,3,IF(CC229=4,2,IF(CC229=5,1,IF(CC229&gt;5,"Inválido",0))))))</f>
        <v>3</v>
      </c>
      <c r="EG229">
        <f>IF(CW229=1,6,IF(CW229=2,5.4,IF(CW229=3,4.2,IF(CW229=4,3.1,IF(CW229=5,2.2,IF(CW229=6,1,IF(CW229&gt;6,"Inválido",0)))))))</f>
        <v>5.4</v>
      </c>
      <c r="EH229">
        <f>IF(AND(CX229=1,CW229=1),6,IF(AND(CX229=1,CW229&lt;7),5,IF(AND(CX229&gt;1,CW229=1),"Inválido",IF(AND(CX229=2,CW229&lt;7),4,IF(AND(CX229=3,CW229&lt;7),3,IF(AND(CX229=4,CW229&lt;7),2,IF(AND(CX229=5,CW229&lt;7),1,0)))))))</f>
        <v>5</v>
      </c>
      <c r="EI229">
        <f>IF(CV229=1,6,IF(CV229=2,5,IF(CV229=3,3,IF(CV229=4,3,IF(CV229=5,2,IF(CV229=6,1,IF(CV229&gt;6,"iNVÁLIDO",0)))))))</f>
        <v>6</v>
      </c>
      <c r="EJ229" s="7">
        <f>IF(CZ229&gt;6,"Inválido",CZ229)</f>
        <v>6</v>
      </c>
      <c r="EK229" s="7">
        <f>IF(DA229&gt;6,"Inválido",DA229)</f>
        <v>5</v>
      </c>
      <c r="EL229">
        <f>IF(DB229=1,6,IF(DB229=2,5,IF(DB229=3,3,IF(DB229=4,3,IF(DB229=5,2,IF(DB229=6,1,IF(DB229&gt;6,"iNVÁLIDO",0)))))))</f>
        <v>2</v>
      </c>
      <c r="EM229">
        <f>IF(DC229=1,6,IF(DC229=2,5,IF(DC229=3,3,IF(DC229=4,3,IF(DC229=5,2,IF(DC229=6,1,IF(DC229&gt;6,"iNVÁLIDO",0)))))))</f>
        <v>2</v>
      </c>
      <c r="EN229" s="7">
        <f>IF(DD229&gt;6,"Inválido",DD229)</f>
        <v>4</v>
      </c>
      <c r="EO229">
        <f>IF(DE229&gt;6,"Inválido",DE229)</f>
        <v>6</v>
      </c>
      <c r="EP229">
        <f>IF(DF229=1,6,IF(DF229=2,5,IF(DF229=3,3,IF(DF229=4,3,IF(DF229=5,2,IF(DF229=6,1,IF(DF229&gt;6,"iNVÁLIDO",0)))))))</f>
        <v>3</v>
      </c>
      <c r="EQ229" s="7">
        <f>IF(DG229&gt;6,"Inválido",DG229)</f>
        <v>4</v>
      </c>
      <c r="ER229">
        <f>IF(DH229&gt;5,"Inválido",DH229)</f>
        <v>4</v>
      </c>
      <c r="ES229">
        <f>IF(DI229&gt;5,"Inválido",DI229)</f>
        <v>5</v>
      </c>
      <c r="ET229">
        <f>IF(DJ229=1,5,IF(DJ229=2,4,IF(DJ229=3,3,IF(DJ229=4,2,IF(DJ229=5,1,IF(DJ229&gt;5,"Inválido",0))))))</f>
        <v>3</v>
      </c>
      <c r="EU229">
        <f>IF(DK229&gt;5,"Inválido",DK229)</f>
        <v>3</v>
      </c>
      <c r="EV229">
        <f>IF(DL229=1,5,IF(DL229=2,4,IF(DL229=3,3,IF(DL229=4,2,IF(DL229=5,1,IF(DL229&gt;5,"Inválido",0))))))</f>
        <v>5</v>
      </c>
      <c r="EW229" s="7">
        <f>SUM(DO229,DP229,DQ229,DR229,DS229,DT229,DU229,DV229,DW229,DX229)</f>
        <v>30</v>
      </c>
      <c r="EX229" s="7">
        <f>(EW229-10)/20*100</f>
        <v>100</v>
      </c>
      <c r="EY229">
        <f>SUM(DY229,DZ229,EA229,EB229)</f>
        <v>8</v>
      </c>
      <c r="EZ229">
        <f>(_2022___Atividade_física__sintomas_de_ansiedade_e_depressão_e_qualidade_de_vida_e[[#This Row],[Aspecto físico]]-4)/4*100</f>
        <v>100</v>
      </c>
      <c r="FA229">
        <f>SUM(EG229,EH229)</f>
        <v>10.4</v>
      </c>
      <c r="FB229">
        <f>(FA229-2)/10*100</f>
        <v>84.000000000000014</v>
      </c>
      <c r="FC229">
        <f>SUM(DM229,ES229,ET229,EU229,EV229)</f>
        <v>19.399999999999999</v>
      </c>
      <c r="FD229" s="7">
        <f>(FC229-5)/20*100</f>
        <v>72</v>
      </c>
      <c r="FE229">
        <f>SUM(EI229,EM229,EO229,EQ229)</f>
        <v>18</v>
      </c>
      <c r="FF229" s="7">
        <f>(FE229-4)/20*100</f>
        <v>70</v>
      </c>
      <c r="FG229">
        <f>SUM(EF229,ER229)</f>
        <v>7</v>
      </c>
      <c r="FH229">
        <f>(FG229-2)/8*100</f>
        <v>62.5</v>
      </c>
      <c r="FI229">
        <f>SUM(EC229,ED229,EE229)</f>
        <v>6</v>
      </c>
      <c r="FJ229" s="7">
        <f>(FI229-3)/3*100</f>
        <v>100</v>
      </c>
      <c r="FK229">
        <f>SUM(EJ229,EK229,EL229,EN229,EP229)</f>
        <v>20</v>
      </c>
      <c r="FL229">
        <f>(FK229-5)/25*100</f>
        <v>60</v>
      </c>
      <c r="FM229">
        <f t="shared" si="9"/>
        <v>3</v>
      </c>
      <c r="FN229" s="7">
        <f t="shared" si="10"/>
        <v>89</v>
      </c>
      <c r="FO229" s="7">
        <f t="shared" si="11"/>
        <v>73.125</v>
      </c>
    </row>
    <row r="230" spans="1:171" ht="15" thickBot="1" x14ac:dyDescent="0.35">
      <c r="A230" t="s">
        <v>566</v>
      </c>
      <c r="B230" t="s">
        <v>567</v>
      </c>
      <c r="C230" t="s">
        <v>68</v>
      </c>
      <c r="D230" s="5">
        <v>32729</v>
      </c>
      <c r="E230" s="5">
        <v>44682</v>
      </c>
      <c r="F230" s="1">
        <f>DATEDIF(D229,E229,"Y")</f>
        <v>33</v>
      </c>
      <c r="G230">
        <v>2</v>
      </c>
      <c r="H230">
        <v>1</v>
      </c>
      <c r="I230" t="s">
        <v>179</v>
      </c>
      <c r="J230">
        <v>1</v>
      </c>
      <c r="K230">
        <v>2</v>
      </c>
      <c r="L230" t="s">
        <v>100</v>
      </c>
      <c r="M230" s="1">
        <v>1</v>
      </c>
      <c r="N230">
        <v>1</v>
      </c>
      <c r="O230">
        <v>1</v>
      </c>
      <c r="P230">
        <v>1</v>
      </c>
      <c r="Q230" s="16">
        <v>2</v>
      </c>
      <c r="R230">
        <v>2</v>
      </c>
      <c r="S230">
        <v>1</v>
      </c>
      <c r="T230">
        <v>1</v>
      </c>
      <c r="U230" t="s">
        <v>115</v>
      </c>
      <c r="V230">
        <v>6</v>
      </c>
      <c r="W230">
        <v>39</v>
      </c>
      <c r="X23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234</v>
      </c>
      <c r="Y230">
        <v>5</v>
      </c>
      <c r="Z230">
        <v>60</v>
      </c>
      <c r="AA23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230">
        <v>5</v>
      </c>
      <c r="AC230">
        <v>60</v>
      </c>
      <c r="AD23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230">
        <v>7</v>
      </c>
      <c r="AF230">
        <v>9</v>
      </c>
      <c r="AG230" s="1">
        <f>AVERAGE(_2022___Atividade_física__sintomas_de_ansiedade_e_depressão_e_qualidade_de_vida_e[[#This Row],[a.	Quantas horas no total você gasta sentado durante um dia de semana? ]:[b.	Quantas horas no total você gasta sentado durante um dia de fim de semana?]])</f>
        <v>8</v>
      </c>
      <c r="AH230" s="1">
        <f>_2022___Atividade_física__sintomas_de_ansiedade_e_depressão_e_qualidade_de_vida_e[[#This Row],[AFV por semana]]+_2022___Atividade_física__sintomas_de_ansiedade_e_depressão_e_qualidade_de_vida_e[[#This Row],[Média AFM na semana]]</f>
        <v>600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2</v>
      </c>
      <c r="BY230">
        <f>_2022___Atividade_física__sintomas_de_ansiedade_e_depressão_e_qualidade_de_vida_e[[#This Row],[_18]]</f>
        <v>0</v>
      </c>
      <c r="BZ230">
        <v>0</v>
      </c>
      <c r="CA230">
        <v>0</v>
      </c>
      <c r="CB230" s="1">
        <f>SUM(BE230:BV230,_2022___Atividade_física__sintomas_de_ansiedade_e_depressão_e_qualidade_de_vida_e[[#This Row],[18 considerar essa]:[_20]])</f>
        <v>0</v>
      </c>
      <c r="CC230">
        <v>2</v>
      </c>
      <c r="CD230">
        <v>1</v>
      </c>
      <c r="CE230">
        <v>3</v>
      </c>
      <c r="CF230">
        <v>3</v>
      </c>
      <c r="CG230">
        <v>3</v>
      </c>
      <c r="CH230">
        <v>3</v>
      </c>
      <c r="CI230">
        <v>3</v>
      </c>
      <c r="CJ230">
        <v>3</v>
      </c>
      <c r="CK230">
        <v>3</v>
      </c>
      <c r="CL230">
        <v>3</v>
      </c>
      <c r="CM230">
        <v>3</v>
      </c>
      <c r="CN230">
        <v>3</v>
      </c>
      <c r="CO230">
        <v>2</v>
      </c>
      <c r="CP230">
        <v>2</v>
      </c>
      <c r="CQ230">
        <v>2</v>
      </c>
      <c r="CR230">
        <v>2</v>
      </c>
      <c r="CS230">
        <v>2</v>
      </c>
      <c r="CT230">
        <v>2</v>
      </c>
      <c r="CU230">
        <v>2</v>
      </c>
      <c r="CV230">
        <v>1</v>
      </c>
      <c r="CW230">
        <v>3</v>
      </c>
      <c r="CX230">
        <v>1</v>
      </c>
      <c r="CY230">
        <v>2</v>
      </c>
      <c r="CZ230">
        <v>4</v>
      </c>
      <c r="DA230">
        <v>4</v>
      </c>
      <c r="DB230">
        <v>2</v>
      </c>
      <c r="DC230">
        <v>2</v>
      </c>
      <c r="DD230">
        <v>4</v>
      </c>
      <c r="DE230">
        <v>4</v>
      </c>
      <c r="DF230">
        <v>2</v>
      </c>
      <c r="DG230">
        <v>4</v>
      </c>
      <c r="DH230">
        <v>5</v>
      </c>
      <c r="DI230">
        <v>3</v>
      </c>
      <c r="DJ230">
        <v>2</v>
      </c>
      <c r="DK230">
        <v>3</v>
      </c>
      <c r="DL230">
        <v>2</v>
      </c>
      <c r="DM230">
        <f>IF(CC230=1,5,IF(CC230=2,4.4,IF(CC230=3,3.4,IF(CC230=4,2,IF(CC230=5,1,IF(CC230&gt;5,"Inválido",0))))))</f>
        <v>4.4000000000000004</v>
      </c>
      <c r="DN230">
        <f>IF(CD230&gt;5,"Inválido",CD230)</f>
        <v>1</v>
      </c>
      <c r="DO230" s="7">
        <f>IF(CE230&gt;3,"Inválido",CE230)</f>
        <v>3</v>
      </c>
      <c r="DP230" s="7">
        <f>IF(CF230&gt;3,"Inválido",CF230)</f>
        <v>3</v>
      </c>
      <c r="DQ230" s="6">
        <f>IF(CG230&gt;3,"Inválido",CG230)</f>
        <v>3</v>
      </c>
      <c r="DR230" s="6">
        <f>IF(CH230&gt;3,"Inválido",CH230)</f>
        <v>3</v>
      </c>
      <c r="DS230" s="6">
        <f>IF(CI230&gt;3,"Inválido",CI230)</f>
        <v>3</v>
      </c>
      <c r="DT230" s="6">
        <f>IF(CJ230&gt;3,"Inválido",CJ230)</f>
        <v>3</v>
      </c>
      <c r="DU230" s="6">
        <f>IF(CK230&gt;3,"Inválido",CK230)</f>
        <v>3</v>
      </c>
      <c r="DV230" s="6">
        <f>IF(CL230&gt;3,"Inválido",CL230)</f>
        <v>3</v>
      </c>
      <c r="DW230" s="6">
        <f>IF(CM230&gt;3,"Inválido",CM230)</f>
        <v>3</v>
      </c>
      <c r="DX230" s="6">
        <f>IF(CN230&gt;3,"Inválido",CN230)</f>
        <v>3</v>
      </c>
      <c r="DY230" s="8">
        <f>IF(CO230&gt;5, "INVALIDO",CO230)</f>
        <v>2</v>
      </c>
      <c r="DZ230" s="8">
        <f>IF(CP230&gt;5, "INVALIDO",CP230)</f>
        <v>2</v>
      </c>
      <c r="EA230" s="8">
        <f>IF(CQ230&gt;5, "INVALIDO",CQ230)</f>
        <v>2</v>
      </c>
      <c r="EB230" s="8">
        <f>IF(CR230&gt;5, "INVALIDO",CR230)</f>
        <v>2</v>
      </c>
      <c r="EC230" s="7">
        <f>IF(CR230&gt;5, "INVALIDO",CR230)</f>
        <v>2</v>
      </c>
      <c r="ED23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3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0">
        <f>IF(CC230=1,5,IF(CC230=2,4,IF(CC230=3,3,IF(CC230=4,2,IF(CC230=5,1,IF(CC230&gt;5,"Inválido",0))))))</f>
        <v>4</v>
      </c>
      <c r="EG230">
        <f>IF(CW230=1,6,IF(CW230=2,5.4,IF(CW230=3,4.2,IF(CW230=4,3.1,IF(CW230=5,2.2,IF(CW230=6,1,IF(CW230&gt;6,"Inválido",0)))))))</f>
        <v>4.2</v>
      </c>
      <c r="EH230">
        <f>IF(AND(CX230=1,CW230=1),6,IF(AND(CX230=1,CW230&lt;7),5,IF(AND(CX230&gt;1,CW230=1),"Inválido",IF(AND(CX230=2,CW230&lt;7),4,IF(AND(CX230=3,CW230&lt;7),3,IF(AND(CX230=4,CW230&lt;7),2,IF(AND(CX230=5,CW230&lt;7),1,0)))))))</f>
        <v>5</v>
      </c>
      <c r="EI230">
        <f>IF(CV230=1,6,IF(CV230=2,5,IF(CV230=3,3,IF(CV230=4,3,IF(CV230=5,2,IF(CV230=6,1,IF(CV230&gt;6,"iNVÁLIDO",0)))))))</f>
        <v>6</v>
      </c>
      <c r="EJ230" s="7">
        <f>IF(CZ230&gt;6,"Inválido",CZ230)</f>
        <v>4</v>
      </c>
      <c r="EK230" s="7">
        <f>IF(DA230&gt;6,"Inválido",DA230)</f>
        <v>4</v>
      </c>
      <c r="EL230">
        <f>IF(DB230=1,6,IF(DB230=2,5,IF(DB230=3,3,IF(DB230=4,3,IF(DB230=5,2,IF(DB230=6,1,IF(DB230&gt;6,"iNVÁLIDO",0)))))))</f>
        <v>5</v>
      </c>
      <c r="EM230">
        <f>IF(DC230=1,6,IF(DC230=2,5,IF(DC230=3,3,IF(DC230=4,3,IF(DC230=5,2,IF(DC230=6,1,IF(DC230&gt;6,"iNVÁLIDO",0)))))))</f>
        <v>5</v>
      </c>
      <c r="EN230" s="7">
        <f>IF(DD230&gt;6,"Inválido",DD230)</f>
        <v>4</v>
      </c>
      <c r="EO230">
        <f>IF(DE230&gt;6,"Inválido",DE230)</f>
        <v>4</v>
      </c>
      <c r="EP230">
        <f>IF(DF230=1,6,IF(DF230=2,5,IF(DF230=3,3,IF(DF230=4,3,IF(DF230=5,2,IF(DF230=6,1,IF(DF230&gt;6,"iNVÁLIDO",0)))))))</f>
        <v>5</v>
      </c>
      <c r="EQ230" s="7">
        <f>IF(DG230&gt;6,"Inválido",DG230)</f>
        <v>4</v>
      </c>
      <c r="ER230">
        <f>IF(DH230&gt;5,"Inválido",DH230)</f>
        <v>5</v>
      </c>
      <c r="ES230">
        <f>IF(DI230&gt;5,"Inválido",DI230)</f>
        <v>3</v>
      </c>
      <c r="ET230">
        <f>IF(DJ230=1,5,IF(DJ230=2,4,IF(DJ230=3,3,IF(DJ230=4,2,IF(DJ230=5,1,IF(DJ230&gt;5,"Inválido",0))))))</f>
        <v>4</v>
      </c>
      <c r="EU230">
        <f>IF(DK230&gt;5,"Inválido",DK230)</f>
        <v>3</v>
      </c>
      <c r="EV230">
        <f>IF(DL230=1,5,IF(DL230=2,4,IF(DL230=3,3,IF(DL230=4,2,IF(DL230=5,1,IF(DL230&gt;5,"Inválido",0))))))</f>
        <v>4</v>
      </c>
      <c r="EW230" s="7">
        <f>SUM(DO230,DP230,DQ230,DR230,DS230,DT230,DU230,DV230,DW230,DX230)</f>
        <v>30</v>
      </c>
      <c r="EX230" s="7">
        <f>(EW230-10)/20*100</f>
        <v>100</v>
      </c>
      <c r="EY230">
        <f>SUM(DY230,DZ230,EA230,EB230)</f>
        <v>8</v>
      </c>
      <c r="EZ230">
        <f>(_2022___Atividade_física__sintomas_de_ansiedade_e_depressão_e_qualidade_de_vida_e[[#This Row],[Aspecto físico]]-4)/4*100</f>
        <v>100</v>
      </c>
      <c r="FA230">
        <f>SUM(EG230,EH230)</f>
        <v>9.1999999999999993</v>
      </c>
      <c r="FB230">
        <f>(FA230-2)/10*100</f>
        <v>72</v>
      </c>
      <c r="FC230">
        <f>SUM(DM230,ES230,ET230,EU230,EV230)</f>
        <v>18.399999999999999</v>
      </c>
      <c r="FD230" s="7">
        <f>(FC230-5)/20*100</f>
        <v>67</v>
      </c>
      <c r="FE230">
        <f>SUM(EI230,EM230,EO230,EQ230)</f>
        <v>19</v>
      </c>
      <c r="FF230" s="7">
        <f>(FE230-4)/20*100</f>
        <v>75</v>
      </c>
      <c r="FG230">
        <f>SUM(EF230,ER230)</f>
        <v>9</v>
      </c>
      <c r="FH230">
        <f>(FG230-2)/8*100</f>
        <v>87.5</v>
      </c>
      <c r="FI230">
        <f>SUM(EC230,ED230,EE230)</f>
        <v>6</v>
      </c>
      <c r="FJ230" s="7">
        <f>(FI230-3)/3*100</f>
        <v>100</v>
      </c>
      <c r="FK230">
        <f>SUM(EJ230,EK230,EL230,EN230,EP230)</f>
        <v>22</v>
      </c>
      <c r="FL230">
        <f>(FK230-5)/25*100</f>
        <v>68</v>
      </c>
      <c r="FM230">
        <f t="shared" si="9"/>
        <v>1</v>
      </c>
      <c r="FN230" s="7">
        <f t="shared" si="10"/>
        <v>84.75</v>
      </c>
      <c r="FO230" s="7">
        <f t="shared" si="11"/>
        <v>82.625</v>
      </c>
    </row>
    <row r="231" spans="1:171" ht="15" thickBot="1" x14ac:dyDescent="0.35">
      <c r="A231" t="s">
        <v>568</v>
      </c>
      <c r="B231" t="s">
        <v>569</v>
      </c>
      <c r="C231" t="s">
        <v>68</v>
      </c>
      <c r="D231" s="5">
        <v>32068</v>
      </c>
      <c r="E231" s="5">
        <v>44682</v>
      </c>
      <c r="F231" s="1">
        <f>DATEDIF(D230,E230,"Y")</f>
        <v>32</v>
      </c>
      <c r="G231">
        <v>2</v>
      </c>
      <c r="H231">
        <v>1</v>
      </c>
      <c r="I231" t="s">
        <v>204</v>
      </c>
      <c r="J231">
        <v>7</v>
      </c>
      <c r="K231">
        <v>2</v>
      </c>
      <c r="L231" t="s">
        <v>100</v>
      </c>
      <c r="M231" s="1">
        <v>1</v>
      </c>
      <c r="N231">
        <v>1</v>
      </c>
      <c r="O231">
        <v>1</v>
      </c>
      <c r="P231">
        <v>1</v>
      </c>
      <c r="Q231" s="16">
        <v>1</v>
      </c>
      <c r="R231">
        <v>1</v>
      </c>
      <c r="S231">
        <v>2</v>
      </c>
      <c r="T231">
        <v>1</v>
      </c>
      <c r="U231" t="s">
        <v>115</v>
      </c>
      <c r="V231">
        <v>3</v>
      </c>
      <c r="W231">
        <v>25</v>
      </c>
      <c r="X23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31">
        <v>3</v>
      </c>
      <c r="Z231">
        <v>25</v>
      </c>
      <c r="AA23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231">
        <v>0</v>
      </c>
      <c r="AC231">
        <v>0</v>
      </c>
      <c r="AD23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1">
        <v>6</v>
      </c>
      <c r="AF231">
        <v>8</v>
      </c>
      <c r="AG231" s="1">
        <f>AVERAGE(_2022___Atividade_física__sintomas_de_ansiedade_e_depressão_e_qualidade_de_vida_e[[#This Row],[a.	Quantas horas no total você gasta sentado durante um dia de semana? ]:[b.	Quantas horas no total você gasta sentado durante um dia de fim de semana?]])</f>
        <v>7</v>
      </c>
      <c r="AH231" s="1">
        <f>_2022___Atividade_física__sintomas_de_ansiedade_e_depressão_e_qualidade_de_vida_e[[#This Row],[AFV por semana]]+_2022___Atividade_física__sintomas_de_ansiedade_e_depressão_e_qualidade_de_vida_e[[#This Row],[Média AFM na semana]]</f>
        <v>75</v>
      </c>
      <c r="AI231">
        <v>0</v>
      </c>
      <c r="AJ231">
        <v>2</v>
      </c>
      <c r="AK231">
        <v>0</v>
      </c>
      <c r="AL231">
        <v>2</v>
      </c>
      <c r="AM231">
        <v>0</v>
      </c>
      <c r="AN231">
        <v>0</v>
      </c>
      <c r="AO231">
        <v>3</v>
      </c>
      <c r="AP231">
        <v>0</v>
      </c>
      <c r="AQ231">
        <v>0</v>
      </c>
      <c r="AR231">
        <v>2</v>
      </c>
      <c r="AS231">
        <v>3</v>
      </c>
      <c r="AT231">
        <v>2</v>
      </c>
      <c r="AU231">
        <v>2</v>
      </c>
      <c r="AV231">
        <v>0</v>
      </c>
      <c r="AW231">
        <v>1</v>
      </c>
      <c r="AX231">
        <v>0</v>
      </c>
      <c r="AY231">
        <v>0</v>
      </c>
      <c r="AZ231">
        <v>1</v>
      </c>
      <c r="BA231">
        <v>0</v>
      </c>
      <c r="BB231">
        <v>1</v>
      </c>
      <c r="BC231">
        <v>3</v>
      </c>
      <c r="BD23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231">
        <v>3</v>
      </c>
      <c r="BF231">
        <v>3</v>
      </c>
      <c r="BG231">
        <v>2</v>
      </c>
      <c r="BH231">
        <v>1</v>
      </c>
      <c r="BI231">
        <v>2</v>
      </c>
      <c r="BJ231">
        <v>3</v>
      </c>
      <c r="BK231">
        <v>3</v>
      </c>
      <c r="BL231">
        <v>2</v>
      </c>
      <c r="BM231">
        <v>3</v>
      </c>
      <c r="BN231">
        <v>3</v>
      </c>
      <c r="BO231">
        <v>2</v>
      </c>
      <c r="BP231">
        <v>3</v>
      </c>
      <c r="BQ231">
        <v>2</v>
      </c>
      <c r="BR231">
        <v>3</v>
      </c>
      <c r="BS231">
        <v>2</v>
      </c>
      <c r="BT231">
        <v>3</v>
      </c>
      <c r="BU231">
        <v>1</v>
      </c>
      <c r="BV231">
        <v>1</v>
      </c>
      <c r="BW231">
        <v>0</v>
      </c>
      <c r="BX231">
        <v>2</v>
      </c>
      <c r="BY231">
        <f>_2022___Atividade_física__sintomas_de_ansiedade_e_depressão_e_qualidade_de_vida_e[[#This Row],[_18]]</f>
        <v>0</v>
      </c>
      <c r="BZ231">
        <v>0</v>
      </c>
      <c r="CA231">
        <v>3</v>
      </c>
      <c r="CB231" s="1">
        <f>SUM(BE231:BV231,_2022___Atividade_física__sintomas_de_ansiedade_e_depressão_e_qualidade_de_vida_e[[#This Row],[18 considerar essa]:[_20]])</f>
        <v>45</v>
      </c>
      <c r="CC231">
        <v>4</v>
      </c>
      <c r="CD231">
        <v>3</v>
      </c>
      <c r="CE231">
        <v>2</v>
      </c>
      <c r="CF231">
        <v>3</v>
      </c>
      <c r="CG231">
        <v>3</v>
      </c>
      <c r="CH231">
        <v>1</v>
      </c>
      <c r="CI231">
        <v>2</v>
      </c>
      <c r="CJ231">
        <v>1</v>
      </c>
      <c r="CK231">
        <v>3</v>
      </c>
      <c r="CL231">
        <v>3</v>
      </c>
      <c r="CM231">
        <v>3</v>
      </c>
      <c r="CN231">
        <v>3</v>
      </c>
      <c r="CO231">
        <v>2</v>
      </c>
      <c r="CP231">
        <v>1</v>
      </c>
      <c r="CQ231">
        <v>2</v>
      </c>
      <c r="CR231">
        <v>1</v>
      </c>
      <c r="CS231">
        <v>2</v>
      </c>
      <c r="CT231">
        <v>1</v>
      </c>
      <c r="CU231">
        <v>2</v>
      </c>
      <c r="CV231">
        <v>5</v>
      </c>
      <c r="CW231">
        <v>3</v>
      </c>
      <c r="CX231">
        <v>2</v>
      </c>
      <c r="CY231">
        <v>6</v>
      </c>
      <c r="CZ231">
        <v>6</v>
      </c>
      <c r="DA231">
        <v>2</v>
      </c>
      <c r="DB231">
        <v>3</v>
      </c>
      <c r="DC231">
        <v>2</v>
      </c>
      <c r="DD231">
        <v>5</v>
      </c>
      <c r="DE231">
        <v>5</v>
      </c>
      <c r="DF231">
        <v>1</v>
      </c>
      <c r="DG231">
        <v>5</v>
      </c>
      <c r="DH231">
        <v>1</v>
      </c>
      <c r="DI231">
        <v>5</v>
      </c>
      <c r="DJ231">
        <v>3</v>
      </c>
      <c r="DK231">
        <v>3</v>
      </c>
      <c r="DL231">
        <v>4</v>
      </c>
      <c r="DM231">
        <f>IF(CC231=1,5,IF(CC231=2,4.4,IF(CC231=3,3.4,IF(CC231=4,2,IF(CC231=5,1,IF(CC231&gt;5,"Inválido",0))))))</f>
        <v>2</v>
      </c>
      <c r="DN231">
        <f>IF(CD231&gt;5,"Inválido",CD231)</f>
        <v>3</v>
      </c>
      <c r="DO231" s="7">
        <f>IF(CE231&gt;3,"Inválido",CE231)</f>
        <v>2</v>
      </c>
      <c r="DP231" s="7">
        <f>IF(CF231&gt;3,"Inválido",CF231)</f>
        <v>3</v>
      </c>
      <c r="DQ231" s="6">
        <f>IF(CG231&gt;3,"Inválido",CG231)</f>
        <v>3</v>
      </c>
      <c r="DR231" s="6">
        <f>IF(CH231&gt;3,"Inválido",CH231)</f>
        <v>1</v>
      </c>
      <c r="DS231" s="6">
        <f>IF(CI231&gt;3,"Inválido",CI231)</f>
        <v>2</v>
      </c>
      <c r="DT231" s="6">
        <f>IF(CJ231&gt;3,"Inválido",CJ231)</f>
        <v>1</v>
      </c>
      <c r="DU231" s="6">
        <f>IF(CK231&gt;3,"Inválido",CK231)</f>
        <v>3</v>
      </c>
      <c r="DV231" s="6">
        <f>IF(CL231&gt;3,"Inválido",CL231)</f>
        <v>3</v>
      </c>
      <c r="DW231" s="6">
        <f>IF(CM231&gt;3,"Inválido",CM231)</f>
        <v>3</v>
      </c>
      <c r="DX231" s="6">
        <f>IF(CN231&gt;3,"Inválido",CN231)</f>
        <v>3</v>
      </c>
      <c r="DY231" s="8">
        <f>IF(CO231&gt;5, "INVALIDO",CO231)</f>
        <v>2</v>
      </c>
      <c r="DZ231" s="8">
        <f>IF(CP231&gt;5, "INVALIDO",CP231)</f>
        <v>1</v>
      </c>
      <c r="EA231" s="8">
        <f>IF(CQ231&gt;5, "INVALIDO",CQ231)</f>
        <v>2</v>
      </c>
      <c r="EB231" s="8">
        <f>IF(CR231&gt;5, "INVALIDO",CR231)</f>
        <v>1</v>
      </c>
      <c r="EC231" s="7">
        <f>IF(CR231&gt;5, "INVALIDO",CR231)</f>
        <v>1</v>
      </c>
      <c r="ED23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1">
        <f>IF(CC231=1,5,IF(CC231=2,4,IF(CC231=3,3,IF(CC231=4,2,IF(CC231=5,1,IF(CC231&gt;5,"Inválido",0))))))</f>
        <v>2</v>
      </c>
      <c r="EG231">
        <f>IF(CW231=1,6,IF(CW231=2,5.4,IF(CW231=3,4.2,IF(CW231=4,3.1,IF(CW231=5,2.2,IF(CW231=6,1,IF(CW231&gt;6,"Inválido",0)))))))</f>
        <v>4.2</v>
      </c>
      <c r="EH231">
        <f>IF(AND(CX231=1,CW231=1),6,IF(AND(CX231=1,CW231&lt;7),5,IF(AND(CX231&gt;1,CW231=1),"Inválido",IF(AND(CX231=2,CW231&lt;7),4,IF(AND(CX231=3,CW231&lt;7),3,IF(AND(CX231=4,CW231&lt;7),2,IF(AND(CX231=5,CW231&lt;7),1,0)))))))</f>
        <v>4</v>
      </c>
      <c r="EI231">
        <f>IF(CV231=1,6,IF(CV231=2,5,IF(CV231=3,3,IF(CV231=4,3,IF(CV231=5,2,IF(CV231=6,1,IF(CV231&gt;6,"iNVÁLIDO",0)))))))</f>
        <v>2</v>
      </c>
      <c r="EJ231" s="7">
        <f>IF(CZ231&gt;6,"Inválido",CZ231)</f>
        <v>6</v>
      </c>
      <c r="EK231" s="7">
        <f>IF(DA231&gt;6,"Inválido",DA231)</f>
        <v>2</v>
      </c>
      <c r="EL231">
        <f>IF(DB231=1,6,IF(DB231=2,5,IF(DB231=3,3,IF(DB231=4,3,IF(DB231=5,2,IF(DB231=6,1,IF(DB231&gt;6,"iNVÁLIDO",0)))))))</f>
        <v>3</v>
      </c>
      <c r="EM231">
        <f>IF(DC231=1,6,IF(DC231=2,5,IF(DC231=3,3,IF(DC231=4,3,IF(DC231=5,2,IF(DC231=6,1,IF(DC231&gt;6,"iNVÁLIDO",0)))))))</f>
        <v>5</v>
      </c>
      <c r="EN231" s="7">
        <f>IF(DD231&gt;6,"Inválido",DD231)</f>
        <v>5</v>
      </c>
      <c r="EO231">
        <f>IF(DE231&gt;6,"Inválido",DE231)</f>
        <v>5</v>
      </c>
      <c r="EP231">
        <f>IF(DF231=1,6,IF(DF231=2,5,IF(DF231=3,3,IF(DF231=4,3,IF(DF231=5,2,IF(DF231=6,1,IF(DF231&gt;6,"iNVÁLIDO",0)))))))</f>
        <v>6</v>
      </c>
      <c r="EQ231" s="7">
        <f>IF(DG231&gt;6,"Inválido",DG231)</f>
        <v>5</v>
      </c>
      <c r="ER231">
        <f>IF(DH231&gt;5,"Inválido",DH231)</f>
        <v>1</v>
      </c>
      <c r="ES231">
        <f>IF(DI231&gt;5,"Inválido",DI231)</f>
        <v>5</v>
      </c>
      <c r="ET231">
        <f>IF(DJ231=1,5,IF(DJ231=2,4,IF(DJ231=3,3,IF(DJ231=4,2,IF(DJ231=5,1,IF(DJ231&gt;5,"Inválido",0))))))</f>
        <v>3</v>
      </c>
      <c r="EU231">
        <f>IF(DK231&gt;5,"Inválido",DK231)</f>
        <v>3</v>
      </c>
      <c r="EV231">
        <f>IF(DL231=1,5,IF(DL231=2,4,IF(DL231=3,3,IF(DL231=4,2,IF(DL231=5,1,IF(DL231&gt;5,"Inválido",0))))))</f>
        <v>2</v>
      </c>
      <c r="EW231" s="7">
        <f>SUM(DO231,DP231,DQ231,DR231,DS231,DT231,DU231,DV231,DW231,DX231)</f>
        <v>24</v>
      </c>
      <c r="EX231" s="7">
        <f>(EW231-10)/20*100</f>
        <v>70</v>
      </c>
      <c r="EY231">
        <f>SUM(DY231,DZ231,EA231,EB231)</f>
        <v>6</v>
      </c>
      <c r="EZ231">
        <f>(_2022___Atividade_física__sintomas_de_ansiedade_e_depressão_e_qualidade_de_vida_e[[#This Row],[Aspecto físico]]-4)/4*100</f>
        <v>50</v>
      </c>
      <c r="FA231">
        <f>SUM(EG231,EH231)</f>
        <v>8.1999999999999993</v>
      </c>
      <c r="FB231">
        <f>(FA231-2)/10*100</f>
        <v>61.999999999999986</v>
      </c>
      <c r="FC231">
        <f>SUM(DM231,ES231,ET231,EU231,EV231)</f>
        <v>15</v>
      </c>
      <c r="FD231" s="7">
        <f>(FC231-5)/20*100</f>
        <v>50</v>
      </c>
      <c r="FE231">
        <f>SUM(EI231,EM231,EO231,EQ231)</f>
        <v>17</v>
      </c>
      <c r="FF231" s="7">
        <f>(FE231-4)/20*100</f>
        <v>65</v>
      </c>
      <c r="FG231">
        <f>SUM(EF231,ER231)</f>
        <v>3</v>
      </c>
      <c r="FH231">
        <f>(FG231-2)/8*100</f>
        <v>12.5</v>
      </c>
      <c r="FI231">
        <f>SUM(EC231,ED231,EE231)</f>
        <v>4</v>
      </c>
      <c r="FJ231" s="7">
        <f>(FI231-3)/3*100</f>
        <v>33.333333333333329</v>
      </c>
      <c r="FK231">
        <f>SUM(EJ231,EK231,EL231,EN231,EP231)</f>
        <v>22</v>
      </c>
      <c r="FL231">
        <f>(FK231-5)/25*100</f>
        <v>68</v>
      </c>
      <c r="FM231">
        <f t="shared" si="9"/>
        <v>3</v>
      </c>
      <c r="FN231" s="7">
        <f t="shared" si="10"/>
        <v>58</v>
      </c>
      <c r="FO231" s="7">
        <f t="shared" si="11"/>
        <v>44.708333333333329</v>
      </c>
    </row>
    <row r="232" spans="1:171" ht="15" thickBot="1" x14ac:dyDescent="0.35">
      <c r="A232" t="s">
        <v>570</v>
      </c>
      <c r="B232" t="s">
        <v>571</v>
      </c>
      <c r="C232" t="s">
        <v>68</v>
      </c>
      <c r="D232" s="5">
        <v>33053</v>
      </c>
      <c r="E232" s="5">
        <v>44682</v>
      </c>
      <c r="F232" s="1">
        <f>DATEDIF(D231,E231,"Y")</f>
        <v>34</v>
      </c>
      <c r="G232">
        <v>1</v>
      </c>
      <c r="H232">
        <v>3</v>
      </c>
      <c r="I232" t="s">
        <v>381</v>
      </c>
      <c r="J232">
        <v>1</v>
      </c>
      <c r="K232">
        <v>2</v>
      </c>
      <c r="L232" t="s">
        <v>572</v>
      </c>
      <c r="M232" s="1">
        <v>2</v>
      </c>
      <c r="N232">
        <v>1</v>
      </c>
      <c r="O232">
        <v>1</v>
      </c>
      <c r="P232">
        <v>1</v>
      </c>
      <c r="Q232" s="16">
        <v>2</v>
      </c>
      <c r="R232">
        <v>1</v>
      </c>
      <c r="S232">
        <v>1</v>
      </c>
      <c r="T232">
        <v>1</v>
      </c>
      <c r="U232" t="s">
        <v>115</v>
      </c>
      <c r="V232">
        <v>7</v>
      </c>
      <c r="W232">
        <v>49</v>
      </c>
      <c r="X23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232">
        <v>1</v>
      </c>
      <c r="Z232">
        <v>60</v>
      </c>
      <c r="AA23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32">
        <v>1</v>
      </c>
      <c r="AC232">
        <v>60</v>
      </c>
      <c r="AD23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32">
        <v>8</v>
      </c>
      <c r="AF232">
        <v>4</v>
      </c>
      <c r="AG232" s="1">
        <f>AVERAGE(_2022___Atividade_física__sintomas_de_ansiedade_e_depressão_e_qualidade_de_vida_e[[#This Row],[a.	Quantas horas no total você gasta sentado durante um dia de semana? ]:[b.	Quantas horas no total você gasta sentado durante um dia de fim de semana?]])</f>
        <v>6</v>
      </c>
      <c r="AH232" s="1">
        <f>_2022___Atividade_física__sintomas_de_ansiedade_e_depressão_e_qualidade_de_vida_e[[#This Row],[AFV por semana]]+_2022___Atividade_física__sintomas_de_ansiedade_e_depressão_e_qualidade_de_vida_e[[#This Row],[Média AFM na semana]]</f>
        <v>120</v>
      </c>
      <c r="AI232">
        <v>0</v>
      </c>
      <c r="AJ232">
        <v>0</v>
      </c>
      <c r="AK232">
        <v>0</v>
      </c>
      <c r="AL232">
        <v>2</v>
      </c>
      <c r="AM232">
        <v>1</v>
      </c>
      <c r="AN232">
        <v>0</v>
      </c>
      <c r="AO232">
        <v>0</v>
      </c>
      <c r="AP232">
        <v>0</v>
      </c>
      <c r="AQ232">
        <v>0</v>
      </c>
      <c r="AR232">
        <v>2</v>
      </c>
      <c r="AS232">
        <v>0</v>
      </c>
      <c r="AT232">
        <v>1</v>
      </c>
      <c r="AU232">
        <v>0</v>
      </c>
      <c r="AV232">
        <v>0</v>
      </c>
      <c r="AW232">
        <v>0</v>
      </c>
      <c r="AX232">
        <v>0</v>
      </c>
      <c r="AY232">
        <v>1</v>
      </c>
      <c r="AZ232">
        <v>0</v>
      </c>
      <c r="BA232">
        <v>1</v>
      </c>
      <c r="BB232">
        <v>0</v>
      </c>
      <c r="BC232">
        <v>0</v>
      </c>
      <c r="BD23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232">
        <v>0</v>
      </c>
      <c r="BF232">
        <v>0</v>
      </c>
      <c r="BG232">
        <v>0</v>
      </c>
      <c r="BH232">
        <v>1</v>
      </c>
      <c r="BI232">
        <v>0</v>
      </c>
      <c r="BJ232">
        <v>0</v>
      </c>
      <c r="BK232">
        <v>0</v>
      </c>
      <c r="BL232">
        <v>0</v>
      </c>
      <c r="BM232">
        <v>0</v>
      </c>
      <c r="BN232">
        <v>1</v>
      </c>
      <c r="BO232">
        <v>1</v>
      </c>
      <c r="BP232">
        <v>1</v>
      </c>
      <c r="BQ232">
        <v>1</v>
      </c>
      <c r="BR232">
        <v>0</v>
      </c>
      <c r="BS232">
        <v>1</v>
      </c>
      <c r="BT232">
        <v>0</v>
      </c>
      <c r="BU232">
        <v>1</v>
      </c>
      <c r="BV232">
        <v>1</v>
      </c>
      <c r="BW232">
        <v>3</v>
      </c>
      <c r="BX232">
        <v>1</v>
      </c>
      <c r="BY232">
        <v>0</v>
      </c>
      <c r="BZ232">
        <v>1</v>
      </c>
      <c r="CA232">
        <v>1</v>
      </c>
      <c r="CB232" s="1">
        <f>SUM(BE232:BV232,_2022___Atividade_física__sintomas_de_ansiedade_e_depressão_e_qualidade_de_vida_e[[#This Row],[18 considerar essa]:[_20]])</f>
        <v>10</v>
      </c>
      <c r="CC232">
        <v>3</v>
      </c>
      <c r="CD232">
        <v>1</v>
      </c>
      <c r="CE232">
        <v>2</v>
      </c>
      <c r="CF232">
        <v>3</v>
      </c>
      <c r="CG232">
        <v>3</v>
      </c>
      <c r="CH232">
        <v>3</v>
      </c>
      <c r="CI232">
        <v>3</v>
      </c>
      <c r="CJ232">
        <v>3</v>
      </c>
      <c r="CK232">
        <v>3</v>
      </c>
      <c r="CL232">
        <v>3</v>
      </c>
      <c r="CM232">
        <v>3</v>
      </c>
      <c r="CN232">
        <v>3</v>
      </c>
      <c r="CO232">
        <v>2</v>
      </c>
      <c r="CP232">
        <v>2</v>
      </c>
      <c r="CQ232">
        <v>2</v>
      </c>
      <c r="CR232">
        <v>2</v>
      </c>
      <c r="CS232">
        <v>1</v>
      </c>
      <c r="CT232">
        <v>1</v>
      </c>
      <c r="CU232">
        <v>1</v>
      </c>
      <c r="CV232">
        <v>2</v>
      </c>
      <c r="CW232">
        <v>3</v>
      </c>
      <c r="CX232">
        <v>2</v>
      </c>
      <c r="CY232">
        <v>4</v>
      </c>
      <c r="CZ232">
        <v>2</v>
      </c>
      <c r="DA232">
        <v>3</v>
      </c>
      <c r="DB232">
        <v>5</v>
      </c>
      <c r="DC232">
        <v>4</v>
      </c>
      <c r="DD232">
        <v>4</v>
      </c>
      <c r="DE232">
        <v>2</v>
      </c>
      <c r="DF232">
        <v>3</v>
      </c>
      <c r="DG232">
        <v>2</v>
      </c>
      <c r="DH232">
        <v>5</v>
      </c>
      <c r="DI232">
        <v>5</v>
      </c>
      <c r="DJ232">
        <v>3</v>
      </c>
      <c r="DK232">
        <v>3</v>
      </c>
      <c r="DL232">
        <v>2</v>
      </c>
      <c r="DM232">
        <f>IF(CC232=1,5,IF(CC232=2,4.4,IF(CC232=3,3.4,IF(CC232=4,2,IF(CC232=5,1,IF(CC232&gt;5,"Inválido",0))))))</f>
        <v>3.4</v>
      </c>
      <c r="DN232">
        <f>IF(CD232&gt;5,"Inválido",CD232)</f>
        <v>1</v>
      </c>
      <c r="DO232" s="7">
        <f>IF(CE232&gt;3,"Inválido",CE232)</f>
        <v>2</v>
      </c>
      <c r="DP232" s="7">
        <f>IF(CF232&gt;3,"Inválido",CF232)</f>
        <v>3</v>
      </c>
      <c r="DQ232" s="6">
        <f>IF(CG232&gt;3,"Inválido",CG232)</f>
        <v>3</v>
      </c>
      <c r="DR232" s="6">
        <f>IF(CH232&gt;3,"Inválido",CH232)</f>
        <v>3</v>
      </c>
      <c r="DS232" s="6">
        <f>IF(CI232&gt;3,"Inválido",CI232)</f>
        <v>3</v>
      </c>
      <c r="DT232" s="6">
        <f>IF(CJ232&gt;3,"Inválido",CJ232)</f>
        <v>3</v>
      </c>
      <c r="DU232" s="6">
        <f>IF(CK232&gt;3,"Inválido",CK232)</f>
        <v>3</v>
      </c>
      <c r="DV232" s="6">
        <f>IF(CL232&gt;3,"Inválido",CL232)</f>
        <v>3</v>
      </c>
      <c r="DW232" s="6">
        <f>IF(CM232&gt;3,"Inválido",CM232)</f>
        <v>3</v>
      </c>
      <c r="DX232" s="6">
        <f>IF(CN232&gt;3,"Inválido",CN232)</f>
        <v>3</v>
      </c>
      <c r="DY232" s="8">
        <f>IF(CO232&gt;5, "INVALIDO",CO232)</f>
        <v>2</v>
      </c>
      <c r="DZ232" s="8">
        <f>IF(CP232&gt;5, "INVALIDO",CP232)</f>
        <v>2</v>
      </c>
      <c r="EA232" s="8">
        <f>IF(CQ232&gt;5, "INVALIDO",CQ232)</f>
        <v>2</v>
      </c>
      <c r="EB232" s="8">
        <f>IF(CR232&gt;5, "INVALIDO",CR232)</f>
        <v>2</v>
      </c>
      <c r="EC232" s="7">
        <f>IF(CR232&gt;5, "INVALIDO",CR232)</f>
        <v>2</v>
      </c>
      <c r="ED23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32">
        <f>IF(CC232=1,5,IF(CC232=2,4,IF(CC232=3,3,IF(CC232=4,2,IF(CC232=5,1,IF(CC232&gt;5,"Inválido",0))))))</f>
        <v>3</v>
      </c>
      <c r="EG232">
        <f>IF(CW232=1,6,IF(CW232=2,5.4,IF(CW232=3,4.2,IF(CW232=4,3.1,IF(CW232=5,2.2,IF(CW232=6,1,IF(CW232&gt;6,"Inválido",0)))))))</f>
        <v>4.2</v>
      </c>
      <c r="EH232">
        <f>IF(AND(CX232=1,CW232=1),6,IF(AND(CX232=1,CW232&lt;7),5,IF(AND(CX232&gt;1,CW232=1),"Inválido",IF(AND(CX232=2,CW232&lt;7),4,IF(AND(CX232=3,CW232&lt;7),3,IF(AND(CX232=4,CW232&lt;7),2,IF(AND(CX232=5,CW232&lt;7),1,0)))))))</f>
        <v>4</v>
      </c>
      <c r="EI232">
        <f>IF(CV232=1,6,IF(CV232=2,5,IF(CV232=3,3,IF(CV232=4,3,IF(CV232=5,2,IF(CV232=6,1,IF(CV232&gt;6,"iNVÁLIDO",0)))))))</f>
        <v>5</v>
      </c>
      <c r="EJ232" s="7">
        <f>IF(CZ232&gt;6,"Inválido",CZ232)</f>
        <v>2</v>
      </c>
      <c r="EK232" s="7">
        <f>IF(DA232&gt;6,"Inválido",DA232)</f>
        <v>3</v>
      </c>
      <c r="EL232">
        <f>IF(DB232=1,6,IF(DB232=2,5,IF(DB232=3,3,IF(DB232=4,3,IF(DB232=5,2,IF(DB232=6,1,IF(DB232&gt;6,"iNVÁLIDO",0)))))))</f>
        <v>2</v>
      </c>
      <c r="EM232">
        <f>IF(DC232=1,6,IF(DC232=2,5,IF(DC232=3,3,IF(DC232=4,3,IF(DC232=5,2,IF(DC232=6,1,IF(DC232&gt;6,"iNVÁLIDO",0)))))))</f>
        <v>3</v>
      </c>
      <c r="EN232" s="7">
        <f>IF(DD232&gt;6,"Inválido",DD232)</f>
        <v>4</v>
      </c>
      <c r="EO232">
        <f>IF(DE232&gt;6,"Inválido",DE232)</f>
        <v>2</v>
      </c>
      <c r="EP232">
        <f>IF(DF232=1,6,IF(DF232=2,5,IF(DF232=3,3,IF(DF232=4,3,IF(DF232=5,2,IF(DF232=6,1,IF(DF232&gt;6,"iNVÁLIDO",0)))))))</f>
        <v>3</v>
      </c>
      <c r="EQ232" s="7">
        <f>IF(DG232&gt;6,"Inválido",DG232)</f>
        <v>2</v>
      </c>
      <c r="ER232">
        <f>IF(DH232&gt;5,"Inválido",DH232)</f>
        <v>5</v>
      </c>
      <c r="ES232">
        <f>IF(DI232&gt;5,"Inválido",DI232)</f>
        <v>5</v>
      </c>
      <c r="ET232">
        <f>IF(DJ232=1,5,IF(DJ232=2,4,IF(DJ232=3,3,IF(DJ232=4,2,IF(DJ232=5,1,IF(DJ232&gt;5,"Inválido",0))))))</f>
        <v>3</v>
      </c>
      <c r="EU232">
        <f>IF(DK232&gt;5,"Inválido",DK232)</f>
        <v>3</v>
      </c>
      <c r="EV232">
        <f>IF(DL232=1,5,IF(DL232=2,4,IF(DL232=3,3,IF(DL232=4,2,IF(DL232=5,1,IF(DL232&gt;5,"Inválido",0))))))</f>
        <v>4</v>
      </c>
      <c r="EW232" s="7">
        <f>SUM(DO232,DP232,DQ232,DR232,DS232,DT232,DU232,DV232,DW232,DX232)</f>
        <v>29</v>
      </c>
      <c r="EX232" s="7">
        <f>(EW232-10)/20*100</f>
        <v>95</v>
      </c>
      <c r="EY232">
        <f>SUM(DY232,DZ232,EA232,EB232)</f>
        <v>8</v>
      </c>
      <c r="EZ232">
        <f>(_2022___Atividade_física__sintomas_de_ansiedade_e_depressão_e_qualidade_de_vida_e[[#This Row],[Aspecto físico]]-4)/4*100</f>
        <v>100</v>
      </c>
      <c r="FA232">
        <f>SUM(EG232,EH232)</f>
        <v>8.1999999999999993</v>
      </c>
      <c r="FB232">
        <f>(FA232-2)/10*100</f>
        <v>61.999999999999986</v>
      </c>
      <c r="FC232">
        <f>SUM(DM232,ES232,ET232,EU232,EV232)</f>
        <v>18.399999999999999</v>
      </c>
      <c r="FD232" s="7">
        <f>(FC232-5)/20*100</f>
        <v>67</v>
      </c>
      <c r="FE232">
        <f>SUM(EI232,EM232,EO232,EQ232)</f>
        <v>12</v>
      </c>
      <c r="FF232" s="7">
        <f>(FE232-4)/20*100</f>
        <v>40</v>
      </c>
      <c r="FG232">
        <f>SUM(EF232,ER232)</f>
        <v>8</v>
      </c>
      <c r="FH232">
        <f>(FG232-2)/8*100</f>
        <v>75</v>
      </c>
      <c r="FI232">
        <f>SUM(EC232,ED232,EE232)</f>
        <v>4</v>
      </c>
      <c r="FJ232" s="7">
        <f>(FI232-3)/3*100</f>
        <v>33.333333333333329</v>
      </c>
      <c r="FK232">
        <f>SUM(EJ232,EK232,EL232,EN232,EP232)</f>
        <v>14</v>
      </c>
      <c r="FL232">
        <f>(FK232-5)/25*100</f>
        <v>36</v>
      </c>
      <c r="FM232">
        <f t="shared" si="9"/>
        <v>1</v>
      </c>
      <c r="FN232" s="7">
        <f t="shared" si="10"/>
        <v>81</v>
      </c>
      <c r="FO232" s="7">
        <f t="shared" si="11"/>
        <v>46.083333333333329</v>
      </c>
    </row>
    <row r="233" spans="1:171" ht="15" thickBot="1" x14ac:dyDescent="0.35">
      <c r="A233" t="s">
        <v>575</v>
      </c>
      <c r="B233" t="s">
        <v>576</v>
      </c>
      <c r="C233" t="s">
        <v>68</v>
      </c>
      <c r="D233" s="5">
        <v>37858</v>
      </c>
      <c r="E233" s="5">
        <v>44682</v>
      </c>
      <c r="F233" s="1">
        <f>DATEDIF(D232,E232,"Y")</f>
        <v>31</v>
      </c>
      <c r="G233">
        <v>2</v>
      </c>
      <c r="H233">
        <v>2</v>
      </c>
      <c r="I233" t="s">
        <v>92</v>
      </c>
      <c r="J233">
        <v>1</v>
      </c>
      <c r="K233">
        <v>2</v>
      </c>
      <c r="L233" t="s">
        <v>577</v>
      </c>
      <c r="M233" s="1">
        <v>2</v>
      </c>
      <c r="N233">
        <v>2</v>
      </c>
      <c r="O233">
        <v>1</v>
      </c>
      <c r="P233">
        <v>1</v>
      </c>
      <c r="Q233" s="16">
        <v>2</v>
      </c>
      <c r="R233">
        <v>1</v>
      </c>
      <c r="S233">
        <v>1</v>
      </c>
      <c r="T233">
        <v>1</v>
      </c>
      <c r="U233" t="s">
        <v>164</v>
      </c>
      <c r="V233">
        <v>1</v>
      </c>
      <c r="W233">
        <v>39</v>
      </c>
      <c r="X23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233">
        <v>4</v>
      </c>
      <c r="Z233">
        <v>60</v>
      </c>
      <c r="AA23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233">
        <v>2</v>
      </c>
      <c r="AC233">
        <v>60</v>
      </c>
      <c r="AD23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233">
        <v>9</v>
      </c>
      <c r="AF233">
        <v>7</v>
      </c>
      <c r="AG233" s="1">
        <f>AVERAGE(_2022___Atividade_física__sintomas_de_ansiedade_e_depressão_e_qualidade_de_vida_e[[#This Row],[a.	Quantas horas no total você gasta sentado durante um dia de semana? ]:[b.	Quantas horas no total você gasta sentado durante um dia de fim de semana?]])</f>
        <v>8</v>
      </c>
      <c r="AH233" s="1">
        <f>_2022___Atividade_física__sintomas_de_ansiedade_e_depressão_e_qualidade_de_vida_e[[#This Row],[AFV por semana]]+_2022___Atividade_física__sintomas_de_ansiedade_e_depressão_e_qualidade_de_vida_e[[#This Row],[Média AFM na semana]]</f>
        <v>360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233">
        <v>0</v>
      </c>
      <c r="BF233">
        <v>0</v>
      </c>
      <c r="BG233">
        <v>0</v>
      </c>
      <c r="BH233">
        <v>0</v>
      </c>
      <c r="BI233">
        <v>0</v>
      </c>
      <c r="BJ233">
        <v>0</v>
      </c>
      <c r="BK233">
        <v>0</v>
      </c>
      <c r="BL233">
        <v>1</v>
      </c>
      <c r="BM233">
        <v>0</v>
      </c>
      <c r="BN233">
        <v>0</v>
      </c>
      <c r="BO233">
        <v>2</v>
      </c>
      <c r="BP233">
        <v>0</v>
      </c>
      <c r="BQ233">
        <v>0</v>
      </c>
      <c r="BR233">
        <v>0</v>
      </c>
      <c r="BS233">
        <v>0</v>
      </c>
      <c r="BT233">
        <v>1</v>
      </c>
      <c r="BU233">
        <v>0</v>
      </c>
      <c r="BV233">
        <v>0</v>
      </c>
      <c r="BW233">
        <v>0</v>
      </c>
      <c r="BX233">
        <v>2</v>
      </c>
      <c r="BY233">
        <f>_2022___Atividade_física__sintomas_de_ansiedade_e_depressão_e_qualidade_de_vida_e[[#This Row],[_18]]</f>
        <v>0</v>
      </c>
      <c r="BZ233">
        <v>0</v>
      </c>
      <c r="CA233">
        <v>0</v>
      </c>
      <c r="CB233" s="1">
        <f>SUM(BE233:BV233,_2022___Atividade_física__sintomas_de_ansiedade_e_depressão_e_qualidade_de_vida_e[[#This Row],[18 considerar essa]:[_20]])</f>
        <v>4</v>
      </c>
      <c r="CC233">
        <v>2</v>
      </c>
      <c r="CD233">
        <v>3</v>
      </c>
      <c r="CE233">
        <v>3</v>
      </c>
      <c r="CF233">
        <v>3</v>
      </c>
      <c r="CG233">
        <v>2</v>
      </c>
      <c r="CH233">
        <v>3</v>
      </c>
      <c r="CI233">
        <v>3</v>
      </c>
      <c r="CJ233">
        <v>3</v>
      </c>
      <c r="CK233">
        <v>3</v>
      </c>
      <c r="CL233">
        <v>2</v>
      </c>
      <c r="CM233">
        <v>2</v>
      </c>
      <c r="CN233">
        <v>3</v>
      </c>
      <c r="CO233">
        <v>2</v>
      </c>
      <c r="CP233">
        <v>2</v>
      </c>
      <c r="CQ233">
        <v>2</v>
      </c>
      <c r="CR233">
        <v>2</v>
      </c>
      <c r="CS233">
        <v>1</v>
      </c>
      <c r="CT233">
        <v>2</v>
      </c>
      <c r="CU233">
        <v>2</v>
      </c>
      <c r="CV233">
        <v>1</v>
      </c>
      <c r="CW233">
        <v>1</v>
      </c>
      <c r="CX233">
        <v>1</v>
      </c>
      <c r="CY233">
        <v>3</v>
      </c>
      <c r="CZ233">
        <v>2</v>
      </c>
      <c r="DA233">
        <v>4</v>
      </c>
      <c r="DB233">
        <v>3</v>
      </c>
      <c r="DC233">
        <v>2</v>
      </c>
      <c r="DD233">
        <v>2</v>
      </c>
      <c r="DE233">
        <v>4</v>
      </c>
      <c r="DF233">
        <v>1</v>
      </c>
      <c r="DG233">
        <v>3</v>
      </c>
      <c r="DH233">
        <v>5</v>
      </c>
      <c r="DI233">
        <v>5</v>
      </c>
      <c r="DJ233">
        <v>4</v>
      </c>
      <c r="DK233">
        <v>5</v>
      </c>
      <c r="DL233">
        <v>2</v>
      </c>
      <c r="DM233">
        <f>IF(CC233=1,5,IF(CC233=2,4.4,IF(CC233=3,3.4,IF(CC233=4,2,IF(CC233=5,1,IF(CC233&gt;5,"Inválido",0))))))</f>
        <v>4.4000000000000004</v>
      </c>
      <c r="DN233">
        <f>IF(CD233&gt;5,"Inválido",CD233)</f>
        <v>3</v>
      </c>
      <c r="DO233" s="7">
        <f>IF(CE233&gt;3,"Inválido",CE233)</f>
        <v>3</v>
      </c>
      <c r="DP233" s="7">
        <f>IF(CF233&gt;3,"Inválido",CF233)</f>
        <v>3</v>
      </c>
      <c r="DQ233" s="6">
        <f>IF(CG233&gt;3,"Inválido",CG233)</f>
        <v>2</v>
      </c>
      <c r="DR233" s="6">
        <f>IF(CH233&gt;3,"Inválido",CH233)</f>
        <v>3</v>
      </c>
      <c r="DS233" s="6">
        <f>IF(CI233&gt;3,"Inválido",CI233)</f>
        <v>3</v>
      </c>
      <c r="DT233" s="6">
        <f>IF(CJ233&gt;3,"Inválido",CJ233)</f>
        <v>3</v>
      </c>
      <c r="DU233" s="6">
        <f>IF(CK233&gt;3,"Inválido",CK233)</f>
        <v>3</v>
      </c>
      <c r="DV233" s="6">
        <f>IF(CL233&gt;3,"Inválido",CL233)</f>
        <v>2</v>
      </c>
      <c r="DW233" s="6">
        <f>IF(CM233&gt;3,"Inválido",CM233)</f>
        <v>2</v>
      </c>
      <c r="DX233" s="6">
        <f>IF(CN233&gt;3,"Inválido",CN233)</f>
        <v>3</v>
      </c>
      <c r="DY233" s="8">
        <f>IF(CO233&gt;5, "INVALIDO",CO233)</f>
        <v>2</v>
      </c>
      <c r="DZ233" s="8">
        <f>IF(CP233&gt;5, "INVALIDO",CP233)</f>
        <v>2</v>
      </c>
      <c r="EA233" s="8">
        <f>IF(CQ233&gt;5, "INVALIDO",CQ233)</f>
        <v>2</v>
      </c>
      <c r="EB233" s="8">
        <f>IF(CR233&gt;5, "INVALIDO",CR233)</f>
        <v>2</v>
      </c>
      <c r="EC233" s="7">
        <f>IF(CR233&gt;5, "INVALIDO",CR233)</f>
        <v>2</v>
      </c>
      <c r="ED23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3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3">
        <f>IF(CC233=1,5,IF(CC233=2,4,IF(CC233=3,3,IF(CC233=4,2,IF(CC233=5,1,IF(CC233&gt;5,"Inválido",0))))))</f>
        <v>4</v>
      </c>
      <c r="EG233">
        <f>IF(CW233=1,6,IF(CW233=2,5.4,IF(CW233=3,4.2,IF(CW233=4,3.1,IF(CW233=5,2.2,IF(CW233=6,1,IF(CW233&gt;6,"Inválido",0)))))))</f>
        <v>6</v>
      </c>
      <c r="EH233">
        <f>IF(AND(CX233=1,CW233=1),6,IF(AND(CX233=1,CW233&lt;7),5,IF(AND(CX233&gt;1,CW233=1),"Inválido",IF(AND(CX233=2,CW233&lt;7),4,IF(AND(CX233=3,CW233&lt;7),3,IF(AND(CX233=4,CW233&lt;7),2,IF(AND(CX233=5,CW233&lt;7),1,0)))))))</f>
        <v>6</v>
      </c>
      <c r="EI233">
        <f>IF(CV233=1,6,IF(CV233=2,5,IF(CV233=3,3,IF(CV233=4,3,IF(CV233=5,2,IF(CV233=6,1,IF(CV233&gt;6,"iNVÁLIDO",0)))))))</f>
        <v>6</v>
      </c>
      <c r="EJ233" s="7">
        <f>IF(CZ233&gt;6,"Inválido",CZ233)</f>
        <v>2</v>
      </c>
      <c r="EK233" s="7">
        <f>IF(DA233&gt;6,"Inválido",DA233)</f>
        <v>4</v>
      </c>
      <c r="EL233">
        <f>IF(DB233=1,6,IF(DB233=2,5,IF(DB233=3,3,IF(DB233=4,3,IF(DB233=5,2,IF(DB233=6,1,IF(DB233&gt;6,"iNVÁLIDO",0)))))))</f>
        <v>3</v>
      </c>
      <c r="EM233">
        <f>IF(DC233=1,6,IF(DC233=2,5,IF(DC233=3,3,IF(DC233=4,3,IF(DC233=5,2,IF(DC233=6,1,IF(DC233&gt;6,"iNVÁLIDO",0)))))))</f>
        <v>5</v>
      </c>
      <c r="EN233" s="7">
        <f>IF(DD233&gt;6,"Inválido",DD233)</f>
        <v>2</v>
      </c>
      <c r="EO233">
        <f>IF(DE233&gt;6,"Inválido",DE233)</f>
        <v>4</v>
      </c>
      <c r="EP233">
        <f>IF(DF233=1,6,IF(DF233=2,5,IF(DF233=3,3,IF(DF233=4,3,IF(DF233=5,2,IF(DF233=6,1,IF(DF233&gt;6,"iNVÁLIDO",0)))))))</f>
        <v>6</v>
      </c>
      <c r="EQ233" s="7">
        <f>IF(DG233&gt;6,"Inválido",DG233)</f>
        <v>3</v>
      </c>
      <c r="ER233">
        <f>IF(DH233&gt;5,"Inválido",DH233)</f>
        <v>5</v>
      </c>
      <c r="ES233">
        <f>IF(DI233&gt;5,"Inválido",DI233)</f>
        <v>5</v>
      </c>
      <c r="ET233">
        <f>IF(DJ233=1,5,IF(DJ233=2,4,IF(DJ233=3,3,IF(DJ233=4,2,IF(DJ233=5,1,IF(DJ233&gt;5,"Inválido",0))))))</f>
        <v>2</v>
      </c>
      <c r="EU233">
        <f>IF(DK233&gt;5,"Inválido",DK233)</f>
        <v>5</v>
      </c>
      <c r="EV233">
        <f>IF(DL233=1,5,IF(DL233=2,4,IF(DL233=3,3,IF(DL233=4,2,IF(DL233=5,1,IF(DL233&gt;5,"Inválido",0))))))</f>
        <v>4</v>
      </c>
      <c r="EW233" s="7">
        <f>SUM(DO233,DP233,DQ233,DR233,DS233,DT233,DU233,DV233,DW233,DX233)</f>
        <v>27</v>
      </c>
      <c r="EX233" s="7">
        <f>(EW233-10)/20*100</f>
        <v>85</v>
      </c>
      <c r="EY233">
        <f>SUM(DY233,DZ233,EA233,EB233)</f>
        <v>8</v>
      </c>
      <c r="EZ233">
        <f>(_2022___Atividade_física__sintomas_de_ansiedade_e_depressão_e_qualidade_de_vida_e[[#This Row],[Aspecto físico]]-4)/4*100</f>
        <v>100</v>
      </c>
      <c r="FA233">
        <f>SUM(EG233,EH233)</f>
        <v>12</v>
      </c>
      <c r="FB233">
        <f>(FA233-2)/10*100</f>
        <v>100</v>
      </c>
      <c r="FC233">
        <f>SUM(DM233,ES233,ET233,EU233,EV233)</f>
        <v>20.399999999999999</v>
      </c>
      <c r="FD233" s="7">
        <f>(FC233-5)/20*100</f>
        <v>76.999999999999986</v>
      </c>
      <c r="FE233">
        <f>SUM(EI233,EM233,EO233,EQ233)</f>
        <v>18</v>
      </c>
      <c r="FF233" s="7">
        <f>(FE233-4)/20*100</f>
        <v>70</v>
      </c>
      <c r="FG233">
        <f>SUM(EF233,ER233)</f>
        <v>9</v>
      </c>
      <c r="FH233">
        <f>(FG233-2)/8*100</f>
        <v>87.5</v>
      </c>
      <c r="FI233">
        <f>SUM(EC233,ED233,EE233)</f>
        <v>6</v>
      </c>
      <c r="FJ233" s="7">
        <f>(FI233-3)/3*100</f>
        <v>100</v>
      </c>
      <c r="FK233">
        <f>SUM(EJ233,EK233,EL233,EN233,EP233)</f>
        <v>17</v>
      </c>
      <c r="FL233">
        <f>(FK233-5)/25*100</f>
        <v>48</v>
      </c>
      <c r="FM233">
        <f t="shared" si="9"/>
        <v>3</v>
      </c>
      <c r="FN233" s="7">
        <f t="shared" si="10"/>
        <v>90.5</v>
      </c>
      <c r="FO233" s="7">
        <f t="shared" si="11"/>
        <v>76.375</v>
      </c>
    </row>
    <row r="234" spans="1:171" ht="15" thickBot="1" x14ac:dyDescent="0.35">
      <c r="A234" t="s">
        <v>578</v>
      </c>
      <c r="B234" t="s">
        <v>579</v>
      </c>
      <c r="C234" t="s">
        <v>68</v>
      </c>
      <c r="D234" s="5">
        <v>25621</v>
      </c>
      <c r="E234" s="5">
        <v>44682</v>
      </c>
      <c r="F234" s="1">
        <f>DATEDIF(D233,E233,"Y")</f>
        <v>18</v>
      </c>
      <c r="G234">
        <v>1</v>
      </c>
      <c r="H234">
        <v>4</v>
      </c>
      <c r="I234" t="s">
        <v>292</v>
      </c>
      <c r="J234">
        <v>4</v>
      </c>
      <c r="K234">
        <v>2</v>
      </c>
      <c r="L234" t="s">
        <v>580</v>
      </c>
      <c r="M234" s="1">
        <v>2</v>
      </c>
      <c r="N234">
        <v>1</v>
      </c>
      <c r="O234">
        <v>3</v>
      </c>
      <c r="P234">
        <v>1</v>
      </c>
      <c r="Q234" s="16">
        <v>2</v>
      </c>
      <c r="R234">
        <v>1</v>
      </c>
      <c r="S234">
        <v>2</v>
      </c>
      <c r="T234">
        <v>1</v>
      </c>
      <c r="U234" t="s">
        <v>164</v>
      </c>
      <c r="V234">
        <v>5</v>
      </c>
      <c r="W234">
        <v>15</v>
      </c>
      <c r="X23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34">
        <v>1</v>
      </c>
      <c r="Z234">
        <v>15</v>
      </c>
      <c r="AA23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234">
        <v>5</v>
      </c>
      <c r="AC234">
        <v>15</v>
      </c>
      <c r="AD23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75</v>
      </c>
      <c r="AE234">
        <v>5</v>
      </c>
      <c r="AF234">
        <v>4</v>
      </c>
      <c r="AG234" s="1">
        <f>AVERAGE(_2022___Atividade_física__sintomas_de_ansiedade_e_depressão_e_qualidade_de_vida_e[[#This Row],[a.	Quantas horas no total você gasta sentado durante um dia de semana? ]:[b.	Quantas horas no total você gasta sentado durante um dia de fim de semana?]])</f>
        <v>4.5</v>
      </c>
      <c r="AH234" s="1">
        <f>_2022___Atividade_física__sintomas_de_ansiedade_e_depressão_e_qualidade_de_vida_e[[#This Row],[AFV por semana]]+_2022___Atividade_física__sintomas_de_ansiedade_e_depressão_e_qualidade_de_vida_e[[#This Row],[Média AFM na semana]]</f>
        <v>90</v>
      </c>
      <c r="AI234">
        <v>1</v>
      </c>
      <c r="AJ234">
        <v>1</v>
      </c>
      <c r="AK234">
        <v>0</v>
      </c>
      <c r="AL234">
        <v>1</v>
      </c>
      <c r="AM234">
        <v>0</v>
      </c>
      <c r="AN234">
        <v>0</v>
      </c>
      <c r="AO234">
        <v>1</v>
      </c>
      <c r="AP234">
        <v>0</v>
      </c>
      <c r="AQ234">
        <v>1</v>
      </c>
      <c r="AR234">
        <v>0</v>
      </c>
      <c r="AS234">
        <v>0</v>
      </c>
      <c r="AT234">
        <v>0</v>
      </c>
      <c r="AU234">
        <v>0</v>
      </c>
      <c r="AV234">
        <v>1</v>
      </c>
      <c r="AW234">
        <v>0</v>
      </c>
      <c r="AX234">
        <v>1</v>
      </c>
      <c r="AY234">
        <v>0</v>
      </c>
      <c r="AZ234">
        <v>0</v>
      </c>
      <c r="BA234">
        <v>0</v>
      </c>
      <c r="BB234">
        <v>0</v>
      </c>
      <c r="BC234">
        <v>1</v>
      </c>
      <c r="BD23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234">
        <v>1</v>
      </c>
      <c r="BF234">
        <v>0</v>
      </c>
      <c r="BG234">
        <v>1</v>
      </c>
      <c r="BH234">
        <v>0</v>
      </c>
      <c r="BI234">
        <v>0</v>
      </c>
      <c r="BJ234">
        <v>1</v>
      </c>
      <c r="BK234">
        <v>0</v>
      </c>
      <c r="BL234">
        <v>1</v>
      </c>
      <c r="BM234">
        <v>0</v>
      </c>
      <c r="BN234">
        <v>0</v>
      </c>
      <c r="BO234">
        <v>1</v>
      </c>
      <c r="BP234">
        <v>0</v>
      </c>
      <c r="BQ234">
        <v>1</v>
      </c>
      <c r="BR234">
        <v>1</v>
      </c>
      <c r="BS234">
        <v>1</v>
      </c>
      <c r="BT234">
        <v>1</v>
      </c>
      <c r="BU234">
        <v>1</v>
      </c>
      <c r="BV234">
        <v>0</v>
      </c>
      <c r="BW234">
        <v>0</v>
      </c>
      <c r="BX234">
        <v>1</v>
      </c>
      <c r="BY234">
        <v>0</v>
      </c>
      <c r="BZ234">
        <v>1</v>
      </c>
      <c r="CA234">
        <v>0</v>
      </c>
      <c r="CB234" s="1">
        <f>SUM(BE234:BV234,_2022___Atividade_física__sintomas_de_ansiedade_e_depressão_e_qualidade_de_vida_e[[#This Row],[18 considerar essa]:[_20]])</f>
        <v>11</v>
      </c>
      <c r="CC234">
        <v>3</v>
      </c>
      <c r="CD234">
        <v>1</v>
      </c>
      <c r="CE234">
        <v>2</v>
      </c>
      <c r="CF234">
        <v>3</v>
      </c>
      <c r="CG234">
        <v>3</v>
      </c>
      <c r="CH234">
        <v>3</v>
      </c>
      <c r="CI234">
        <v>3</v>
      </c>
      <c r="CJ234">
        <v>2</v>
      </c>
      <c r="CK234">
        <v>3</v>
      </c>
      <c r="CL234">
        <v>2</v>
      </c>
      <c r="CM234">
        <v>3</v>
      </c>
      <c r="CN234">
        <v>3</v>
      </c>
      <c r="CO234">
        <v>2</v>
      </c>
      <c r="CP234">
        <v>1</v>
      </c>
      <c r="CQ234">
        <v>2</v>
      </c>
      <c r="CR234">
        <v>2</v>
      </c>
      <c r="CS234">
        <v>2</v>
      </c>
      <c r="CT234">
        <v>1</v>
      </c>
      <c r="CU234">
        <v>2</v>
      </c>
      <c r="CV234">
        <v>1</v>
      </c>
      <c r="CW234">
        <v>3</v>
      </c>
      <c r="CX234">
        <v>2</v>
      </c>
      <c r="CY234">
        <v>2</v>
      </c>
      <c r="CZ234">
        <v>5</v>
      </c>
      <c r="DA234">
        <v>5</v>
      </c>
      <c r="DB234">
        <v>3</v>
      </c>
      <c r="DC234">
        <v>2</v>
      </c>
      <c r="DD234">
        <v>5</v>
      </c>
      <c r="DE234">
        <v>5</v>
      </c>
      <c r="DF234">
        <v>3</v>
      </c>
      <c r="DG234">
        <v>4</v>
      </c>
      <c r="DH234">
        <v>3</v>
      </c>
      <c r="DI234">
        <v>5</v>
      </c>
      <c r="DJ234">
        <v>1</v>
      </c>
      <c r="DK234">
        <v>4</v>
      </c>
      <c r="DL234">
        <v>2</v>
      </c>
      <c r="DM234">
        <f>IF(CC234=1,5,IF(CC234=2,4.4,IF(CC234=3,3.4,IF(CC234=4,2,IF(CC234=5,1,IF(CC234&gt;5,"Inválido",0))))))</f>
        <v>3.4</v>
      </c>
      <c r="DN234">
        <f>IF(CD234&gt;5,"Inválido",CD234)</f>
        <v>1</v>
      </c>
      <c r="DO234" s="7">
        <f>IF(CE234&gt;3,"Inválido",CE234)</f>
        <v>2</v>
      </c>
      <c r="DP234" s="7">
        <f>IF(CF234&gt;3,"Inválido",CF234)</f>
        <v>3</v>
      </c>
      <c r="DQ234" s="6">
        <f>IF(CG234&gt;3,"Inválido",CG234)</f>
        <v>3</v>
      </c>
      <c r="DR234" s="6">
        <f>IF(CH234&gt;3,"Inválido",CH234)</f>
        <v>3</v>
      </c>
      <c r="DS234" s="6">
        <f>IF(CI234&gt;3,"Inválido",CI234)</f>
        <v>3</v>
      </c>
      <c r="DT234" s="6">
        <f>IF(CJ234&gt;3,"Inválido",CJ234)</f>
        <v>2</v>
      </c>
      <c r="DU234" s="6">
        <f>IF(CK234&gt;3,"Inválido",CK234)</f>
        <v>3</v>
      </c>
      <c r="DV234" s="6">
        <f>IF(CL234&gt;3,"Inválido",CL234)</f>
        <v>2</v>
      </c>
      <c r="DW234" s="6">
        <f>IF(CM234&gt;3,"Inválido",CM234)</f>
        <v>3</v>
      </c>
      <c r="DX234" s="6">
        <f>IF(CN234&gt;3,"Inválido",CN234)</f>
        <v>3</v>
      </c>
      <c r="DY234" s="8">
        <f>IF(CO234&gt;5, "INVALIDO",CO234)</f>
        <v>2</v>
      </c>
      <c r="DZ234" s="8">
        <f>IF(CP234&gt;5, "INVALIDO",CP234)</f>
        <v>1</v>
      </c>
      <c r="EA234" s="8">
        <f>IF(CQ234&gt;5, "INVALIDO",CQ234)</f>
        <v>2</v>
      </c>
      <c r="EB234" s="8">
        <f>IF(CR234&gt;5, "INVALIDO",CR234)</f>
        <v>2</v>
      </c>
      <c r="EC234" s="7">
        <f>IF(CR234&gt;5, "INVALIDO",CR234)</f>
        <v>2</v>
      </c>
      <c r="ED23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4">
        <f>IF(CC234=1,5,IF(CC234=2,4,IF(CC234=3,3,IF(CC234=4,2,IF(CC234=5,1,IF(CC234&gt;5,"Inválido",0))))))</f>
        <v>3</v>
      </c>
      <c r="EG234">
        <f>IF(CW234=1,6,IF(CW234=2,5.4,IF(CW234=3,4.2,IF(CW234=4,3.1,IF(CW234=5,2.2,IF(CW234=6,1,IF(CW234&gt;6,"Inválido",0)))))))</f>
        <v>4.2</v>
      </c>
      <c r="EH234">
        <f>IF(AND(CX234=1,CW234=1),6,IF(AND(CX234=1,CW234&lt;7),5,IF(AND(CX234&gt;1,CW234=1),"Inválido",IF(AND(CX234=2,CW234&lt;7),4,IF(AND(CX234=3,CW234&lt;7),3,IF(AND(CX234=4,CW234&lt;7),2,IF(AND(CX234=5,CW234&lt;7),1,0)))))))</f>
        <v>4</v>
      </c>
      <c r="EI234">
        <f>IF(CV234=1,6,IF(CV234=2,5,IF(CV234=3,3,IF(CV234=4,3,IF(CV234=5,2,IF(CV234=6,1,IF(CV234&gt;6,"iNVÁLIDO",0)))))))</f>
        <v>6</v>
      </c>
      <c r="EJ234" s="7">
        <f>IF(CZ234&gt;6,"Inválido",CZ234)</f>
        <v>5</v>
      </c>
      <c r="EK234" s="7">
        <f>IF(DA234&gt;6,"Inválido",DA234)</f>
        <v>5</v>
      </c>
      <c r="EL234">
        <f>IF(DB234=1,6,IF(DB234=2,5,IF(DB234=3,3,IF(DB234=4,3,IF(DB234=5,2,IF(DB234=6,1,IF(DB234&gt;6,"iNVÁLIDO",0)))))))</f>
        <v>3</v>
      </c>
      <c r="EM234">
        <f>IF(DC234=1,6,IF(DC234=2,5,IF(DC234=3,3,IF(DC234=4,3,IF(DC234=5,2,IF(DC234=6,1,IF(DC234&gt;6,"iNVÁLIDO",0)))))))</f>
        <v>5</v>
      </c>
      <c r="EN234" s="7">
        <f>IF(DD234&gt;6,"Inválido",DD234)</f>
        <v>5</v>
      </c>
      <c r="EO234">
        <f>IF(DE234&gt;6,"Inválido",DE234)</f>
        <v>5</v>
      </c>
      <c r="EP234">
        <f>IF(DF234=1,6,IF(DF234=2,5,IF(DF234=3,3,IF(DF234=4,3,IF(DF234=5,2,IF(DF234=6,1,IF(DF234&gt;6,"iNVÁLIDO",0)))))))</f>
        <v>3</v>
      </c>
      <c r="EQ234" s="7">
        <f>IF(DG234&gt;6,"Inválido",DG234)</f>
        <v>4</v>
      </c>
      <c r="ER234">
        <f>IF(DH234&gt;5,"Inválido",DH234)</f>
        <v>3</v>
      </c>
      <c r="ES234">
        <f>IF(DI234&gt;5,"Inválido",DI234)</f>
        <v>5</v>
      </c>
      <c r="ET234">
        <f>IF(DJ234=1,5,IF(DJ234=2,4,IF(DJ234=3,3,IF(DJ234=4,2,IF(DJ234=5,1,IF(DJ234&gt;5,"Inválido",0))))))</f>
        <v>5</v>
      </c>
      <c r="EU234">
        <f>IF(DK234&gt;5,"Inválido",DK234)</f>
        <v>4</v>
      </c>
      <c r="EV234">
        <f>IF(DL234=1,5,IF(DL234=2,4,IF(DL234=3,3,IF(DL234=4,2,IF(DL234=5,1,IF(DL234&gt;5,"Inválido",0))))))</f>
        <v>4</v>
      </c>
      <c r="EW234" s="7">
        <f>SUM(DO234,DP234,DQ234,DR234,DS234,DT234,DU234,DV234,DW234,DX234)</f>
        <v>27</v>
      </c>
      <c r="EX234" s="7">
        <f>(EW234-10)/20*100</f>
        <v>85</v>
      </c>
      <c r="EY234">
        <f>SUM(DY234,DZ234,EA234,EB234)</f>
        <v>7</v>
      </c>
      <c r="EZ234">
        <f>(_2022___Atividade_física__sintomas_de_ansiedade_e_depressão_e_qualidade_de_vida_e[[#This Row],[Aspecto físico]]-4)/4*100</f>
        <v>75</v>
      </c>
      <c r="FA234">
        <f>SUM(EG234,EH234)</f>
        <v>8.1999999999999993</v>
      </c>
      <c r="FB234">
        <f>(FA234-2)/10*100</f>
        <v>61.999999999999986</v>
      </c>
      <c r="FC234">
        <f>SUM(DM234,ES234,ET234,EU234,EV234)</f>
        <v>21.4</v>
      </c>
      <c r="FD234" s="7">
        <f>(FC234-5)/20*100</f>
        <v>82</v>
      </c>
      <c r="FE234">
        <f>SUM(EI234,EM234,EO234,EQ234)</f>
        <v>20</v>
      </c>
      <c r="FF234" s="7">
        <f>(FE234-4)/20*100</f>
        <v>80</v>
      </c>
      <c r="FG234">
        <f>SUM(EF234,ER234)</f>
        <v>6</v>
      </c>
      <c r="FH234">
        <f>(FG234-2)/8*100</f>
        <v>50</v>
      </c>
      <c r="FI234">
        <f>SUM(EC234,ED234,EE234)</f>
        <v>5</v>
      </c>
      <c r="FJ234" s="7">
        <f>(FI234-3)/3*100</f>
        <v>66.666666666666657</v>
      </c>
      <c r="FK234">
        <f>SUM(EJ234,EK234,EL234,EN234,EP234)</f>
        <v>21</v>
      </c>
      <c r="FL234">
        <f>(FK234-5)/25*100</f>
        <v>64</v>
      </c>
      <c r="FM234">
        <f t="shared" si="9"/>
        <v>1</v>
      </c>
      <c r="FN234" s="7">
        <f t="shared" si="10"/>
        <v>76</v>
      </c>
      <c r="FO234" s="7">
        <f t="shared" si="11"/>
        <v>65.166666666666657</v>
      </c>
    </row>
    <row r="235" spans="1:171" ht="15" thickBot="1" x14ac:dyDescent="0.35">
      <c r="A235" t="s">
        <v>581</v>
      </c>
      <c r="B235" t="s">
        <v>582</v>
      </c>
      <c r="C235" t="s">
        <v>68</v>
      </c>
      <c r="D235" s="5">
        <v>34888</v>
      </c>
      <c r="E235" s="5">
        <v>44682</v>
      </c>
      <c r="F235" s="1">
        <f>DATEDIF(D234,E234,"Y")</f>
        <v>52</v>
      </c>
      <c r="G235">
        <v>2</v>
      </c>
      <c r="H235">
        <v>1</v>
      </c>
      <c r="I235" t="s">
        <v>445</v>
      </c>
      <c r="J235">
        <v>5</v>
      </c>
      <c r="K235">
        <v>2</v>
      </c>
      <c r="L235" t="s">
        <v>583</v>
      </c>
      <c r="M235" s="1">
        <v>2</v>
      </c>
      <c r="N235">
        <v>2</v>
      </c>
      <c r="O235">
        <v>3</v>
      </c>
      <c r="P235">
        <v>1</v>
      </c>
      <c r="Q235" s="16">
        <v>2</v>
      </c>
      <c r="R235">
        <v>1</v>
      </c>
      <c r="S235">
        <v>1</v>
      </c>
      <c r="T235">
        <v>1</v>
      </c>
      <c r="U235" t="s">
        <v>101</v>
      </c>
      <c r="V235">
        <v>2</v>
      </c>
      <c r="W235">
        <v>15</v>
      </c>
      <c r="X23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235">
        <v>5</v>
      </c>
      <c r="Z235">
        <v>60</v>
      </c>
      <c r="AA23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235">
        <v>5</v>
      </c>
      <c r="AC235">
        <v>60</v>
      </c>
      <c r="AD23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235">
        <v>5</v>
      </c>
      <c r="AF235">
        <v>12</v>
      </c>
      <c r="AG235" s="1">
        <f>AVERAGE(_2022___Atividade_física__sintomas_de_ansiedade_e_depressão_e_qualidade_de_vida_e[[#This Row],[a.	Quantas horas no total você gasta sentado durante um dia de semana? ]:[b.	Quantas horas no total você gasta sentado durante um dia de fim de semana?]])</f>
        <v>8.5</v>
      </c>
      <c r="AH235" s="1">
        <f>_2022___Atividade_física__sintomas_de_ansiedade_e_depressão_e_qualidade_de_vida_e[[#This Row],[AFV por semana]]+_2022___Atividade_física__sintomas_de_ansiedade_e_depressão_e_qualidade_de_vida_e[[#This Row],[Média AFM na semana]]</f>
        <v>600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235">
        <v>1</v>
      </c>
      <c r="BF235">
        <v>1</v>
      </c>
      <c r="BG235">
        <v>1</v>
      </c>
      <c r="BH235">
        <v>1</v>
      </c>
      <c r="BI235">
        <v>1</v>
      </c>
      <c r="BJ235">
        <v>3</v>
      </c>
      <c r="BK235">
        <v>1</v>
      </c>
      <c r="BL235">
        <v>1</v>
      </c>
      <c r="BM235">
        <v>0</v>
      </c>
      <c r="BN235">
        <v>0</v>
      </c>
      <c r="BO235">
        <v>0</v>
      </c>
      <c r="BP235">
        <v>0</v>
      </c>
      <c r="BQ235">
        <v>0</v>
      </c>
      <c r="BR235">
        <v>0</v>
      </c>
      <c r="BS235">
        <v>0</v>
      </c>
      <c r="BT235">
        <v>0</v>
      </c>
      <c r="BU235">
        <v>0</v>
      </c>
      <c r="BV235">
        <v>0</v>
      </c>
      <c r="BW235">
        <v>0</v>
      </c>
      <c r="BX235">
        <v>2</v>
      </c>
      <c r="BY235">
        <f>_2022___Atividade_física__sintomas_de_ansiedade_e_depressão_e_qualidade_de_vida_e[[#This Row],[_18]]</f>
        <v>0</v>
      </c>
      <c r="BZ235">
        <v>0</v>
      </c>
      <c r="CA235">
        <v>1</v>
      </c>
      <c r="CB235" s="1">
        <f>SUM(BE235:BV235,_2022___Atividade_física__sintomas_de_ansiedade_e_depressão_e_qualidade_de_vida_e[[#This Row],[18 considerar essa]:[_20]])</f>
        <v>11</v>
      </c>
      <c r="CC235">
        <v>3</v>
      </c>
      <c r="CD235">
        <v>3</v>
      </c>
      <c r="CE235">
        <v>3</v>
      </c>
      <c r="CF235">
        <v>3</v>
      </c>
      <c r="CG235">
        <v>3</v>
      </c>
      <c r="CH235">
        <v>3</v>
      </c>
      <c r="CI235">
        <v>3</v>
      </c>
      <c r="CJ235">
        <v>3</v>
      </c>
      <c r="CK235">
        <v>3</v>
      </c>
      <c r="CL235">
        <v>3</v>
      </c>
      <c r="CM235">
        <v>3</v>
      </c>
      <c r="CN235">
        <v>3</v>
      </c>
      <c r="CO235">
        <v>2</v>
      </c>
      <c r="CP235">
        <v>2</v>
      </c>
      <c r="CQ235">
        <v>2</v>
      </c>
      <c r="CR235">
        <v>1</v>
      </c>
      <c r="CS235">
        <v>2</v>
      </c>
      <c r="CT235">
        <v>2</v>
      </c>
      <c r="CU235">
        <v>2</v>
      </c>
      <c r="CV235">
        <v>1</v>
      </c>
      <c r="CW235">
        <v>3</v>
      </c>
      <c r="CX235">
        <v>2</v>
      </c>
      <c r="CY235">
        <v>3</v>
      </c>
      <c r="CZ235">
        <v>3</v>
      </c>
      <c r="DA235">
        <v>4</v>
      </c>
      <c r="DB235">
        <v>4</v>
      </c>
      <c r="DC235">
        <v>5</v>
      </c>
      <c r="DD235">
        <v>4</v>
      </c>
      <c r="DE235">
        <v>3</v>
      </c>
      <c r="DF235">
        <v>4</v>
      </c>
      <c r="DG235">
        <v>3</v>
      </c>
      <c r="DH235">
        <v>4</v>
      </c>
      <c r="DI235">
        <v>1</v>
      </c>
      <c r="DJ235">
        <v>1</v>
      </c>
      <c r="DK235">
        <v>2</v>
      </c>
      <c r="DL235">
        <v>1</v>
      </c>
      <c r="DM235">
        <f>IF(CC235=1,5,IF(CC235=2,4.4,IF(CC235=3,3.4,IF(CC235=4,2,IF(CC235=5,1,IF(CC235&gt;5,"Inválido",0))))))</f>
        <v>3.4</v>
      </c>
      <c r="DN235">
        <f>IF(CD235&gt;5,"Inválido",CD235)</f>
        <v>3</v>
      </c>
      <c r="DO235" s="7">
        <f>IF(CE235&gt;3,"Inválido",CE235)</f>
        <v>3</v>
      </c>
      <c r="DP235" s="7">
        <f>IF(CF235&gt;3,"Inválido",CF235)</f>
        <v>3</v>
      </c>
      <c r="DQ235" s="6">
        <f>IF(CG235&gt;3,"Inválido",CG235)</f>
        <v>3</v>
      </c>
      <c r="DR235" s="6">
        <f>IF(CH235&gt;3,"Inválido",CH235)</f>
        <v>3</v>
      </c>
      <c r="DS235" s="6">
        <f>IF(CI235&gt;3,"Inválido",CI235)</f>
        <v>3</v>
      </c>
      <c r="DT235" s="6">
        <f>IF(CJ235&gt;3,"Inválido",CJ235)</f>
        <v>3</v>
      </c>
      <c r="DU235" s="6">
        <f>IF(CK235&gt;3,"Inválido",CK235)</f>
        <v>3</v>
      </c>
      <c r="DV235" s="6">
        <f>IF(CL235&gt;3,"Inválido",CL235)</f>
        <v>3</v>
      </c>
      <c r="DW235" s="6">
        <f>IF(CM235&gt;3,"Inválido",CM235)</f>
        <v>3</v>
      </c>
      <c r="DX235" s="6">
        <f>IF(CN235&gt;3,"Inválido",CN235)</f>
        <v>3</v>
      </c>
      <c r="DY235" s="8">
        <f>IF(CO235&gt;5, "INVALIDO",CO235)</f>
        <v>2</v>
      </c>
      <c r="DZ235" s="8">
        <f>IF(CP235&gt;5, "INVALIDO",CP235)</f>
        <v>2</v>
      </c>
      <c r="EA235" s="8">
        <f>IF(CQ235&gt;5, "INVALIDO",CQ235)</f>
        <v>2</v>
      </c>
      <c r="EB235" s="8">
        <f>IF(CR235&gt;5, "INVALIDO",CR235)</f>
        <v>1</v>
      </c>
      <c r="EC235" s="7">
        <f>IF(CR235&gt;5, "INVALIDO",CR235)</f>
        <v>1</v>
      </c>
      <c r="ED23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3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5">
        <f>IF(CC235=1,5,IF(CC235=2,4,IF(CC235=3,3,IF(CC235=4,2,IF(CC235=5,1,IF(CC235&gt;5,"Inválido",0))))))</f>
        <v>3</v>
      </c>
      <c r="EG235">
        <f>IF(CW235=1,6,IF(CW235=2,5.4,IF(CW235=3,4.2,IF(CW235=4,3.1,IF(CW235=5,2.2,IF(CW235=6,1,IF(CW235&gt;6,"Inválido",0)))))))</f>
        <v>4.2</v>
      </c>
      <c r="EH235">
        <f>IF(AND(CX235=1,CW235=1),6,IF(AND(CX235=1,CW235&lt;7),5,IF(AND(CX235&gt;1,CW235=1),"Inválido",IF(AND(CX235=2,CW235&lt;7),4,IF(AND(CX235=3,CW235&lt;7),3,IF(AND(CX235=4,CW235&lt;7),2,IF(AND(CX235=5,CW235&lt;7),1,0)))))))</f>
        <v>4</v>
      </c>
      <c r="EI235">
        <f>IF(CV235=1,6,IF(CV235=2,5,IF(CV235=3,3,IF(CV235=4,3,IF(CV235=5,2,IF(CV235=6,1,IF(CV235&gt;6,"iNVÁLIDO",0)))))))</f>
        <v>6</v>
      </c>
      <c r="EJ235" s="7">
        <f>IF(CZ235&gt;6,"Inválido",CZ235)</f>
        <v>3</v>
      </c>
      <c r="EK235" s="7">
        <f>IF(DA235&gt;6,"Inválido",DA235)</f>
        <v>4</v>
      </c>
      <c r="EL235">
        <f>IF(DB235=1,6,IF(DB235=2,5,IF(DB235=3,3,IF(DB235=4,3,IF(DB235=5,2,IF(DB235=6,1,IF(DB235&gt;6,"iNVÁLIDO",0)))))))</f>
        <v>3</v>
      </c>
      <c r="EM235">
        <f>IF(DC235=1,6,IF(DC235=2,5,IF(DC235=3,3,IF(DC235=4,3,IF(DC235=5,2,IF(DC235=6,1,IF(DC235&gt;6,"iNVÁLIDO",0)))))))</f>
        <v>2</v>
      </c>
      <c r="EN235" s="7">
        <f>IF(DD235&gt;6,"Inválido",DD235)</f>
        <v>4</v>
      </c>
      <c r="EO235">
        <f>IF(DE235&gt;6,"Inválido",DE235)</f>
        <v>3</v>
      </c>
      <c r="EP235">
        <f>IF(DF235=1,6,IF(DF235=2,5,IF(DF235=3,3,IF(DF235=4,3,IF(DF235=5,2,IF(DF235=6,1,IF(DF235&gt;6,"iNVÁLIDO",0)))))))</f>
        <v>3</v>
      </c>
      <c r="EQ235" s="7">
        <f>IF(DG235&gt;6,"Inválido",DG235)</f>
        <v>3</v>
      </c>
      <c r="ER235">
        <f>IF(DH235&gt;5,"Inválido",DH235)</f>
        <v>4</v>
      </c>
      <c r="ES235">
        <f>IF(DI235&gt;5,"Inválido",DI235)</f>
        <v>1</v>
      </c>
      <c r="ET235">
        <f>IF(DJ235=1,5,IF(DJ235=2,4,IF(DJ235=3,3,IF(DJ235=4,2,IF(DJ235=5,1,IF(DJ235&gt;5,"Inválido",0))))))</f>
        <v>5</v>
      </c>
      <c r="EU235">
        <f>IF(DK235&gt;5,"Inválido",DK235)</f>
        <v>2</v>
      </c>
      <c r="EV235">
        <f>IF(DL235=1,5,IF(DL235=2,4,IF(DL235=3,3,IF(DL235=4,2,IF(DL235=5,1,IF(DL235&gt;5,"Inválido",0))))))</f>
        <v>5</v>
      </c>
      <c r="EW235" s="7">
        <f>SUM(DO235,DP235,DQ235,DR235,DS235,DT235,DU235,DV235,DW235,DX235)</f>
        <v>30</v>
      </c>
      <c r="EX235" s="7">
        <f>(EW235-10)/20*100</f>
        <v>100</v>
      </c>
      <c r="EY235">
        <f>SUM(DY235,DZ235,EA235,EB235)</f>
        <v>7</v>
      </c>
      <c r="EZ235">
        <f>(_2022___Atividade_física__sintomas_de_ansiedade_e_depressão_e_qualidade_de_vida_e[[#This Row],[Aspecto físico]]-4)/4*100</f>
        <v>75</v>
      </c>
      <c r="FA235">
        <f>SUM(EG235,EH235)</f>
        <v>8.1999999999999993</v>
      </c>
      <c r="FB235">
        <f>(FA235-2)/10*100</f>
        <v>61.999999999999986</v>
      </c>
      <c r="FC235">
        <f>SUM(DM235,ES235,ET235,EU235,EV235)</f>
        <v>16.399999999999999</v>
      </c>
      <c r="FD235" s="7">
        <f>(FC235-5)/20*100</f>
        <v>56.999999999999993</v>
      </c>
      <c r="FE235">
        <f>SUM(EI235,EM235,EO235,EQ235)</f>
        <v>14</v>
      </c>
      <c r="FF235" s="7">
        <f>(FE235-4)/20*100</f>
        <v>50</v>
      </c>
      <c r="FG235">
        <f>SUM(EF235,ER235)</f>
        <v>7</v>
      </c>
      <c r="FH235">
        <f>(FG235-2)/8*100</f>
        <v>62.5</v>
      </c>
      <c r="FI235">
        <f>SUM(EC235,ED235,EE235)</f>
        <v>5</v>
      </c>
      <c r="FJ235" s="7">
        <f>(FI235-3)/3*100</f>
        <v>66.666666666666657</v>
      </c>
      <c r="FK235">
        <f>SUM(EJ235,EK235,EL235,EN235,EP235)</f>
        <v>17</v>
      </c>
      <c r="FL235">
        <f>(FK235-5)/25*100</f>
        <v>48</v>
      </c>
      <c r="FM235">
        <f t="shared" si="9"/>
        <v>3</v>
      </c>
      <c r="FN235" s="7">
        <f t="shared" si="10"/>
        <v>73.5</v>
      </c>
      <c r="FO235" s="7">
        <f t="shared" si="11"/>
        <v>56.791666666666664</v>
      </c>
    </row>
    <row r="236" spans="1:171" ht="15" thickBot="1" x14ac:dyDescent="0.35">
      <c r="A236" t="s">
        <v>584</v>
      </c>
      <c r="B236" t="s">
        <v>585</v>
      </c>
      <c r="C236" t="s">
        <v>68</v>
      </c>
      <c r="D236" s="5">
        <v>29973</v>
      </c>
      <c r="E236" s="5">
        <v>44682</v>
      </c>
      <c r="F236" s="1">
        <f>DATEDIF(D235,E235,"Y")</f>
        <v>26</v>
      </c>
      <c r="G236">
        <v>2</v>
      </c>
      <c r="H236">
        <v>2</v>
      </c>
      <c r="I236" t="s">
        <v>186</v>
      </c>
      <c r="J236">
        <v>12</v>
      </c>
      <c r="K236">
        <v>2</v>
      </c>
      <c r="L236" t="s">
        <v>586</v>
      </c>
      <c r="M236" s="1">
        <v>2</v>
      </c>
      <c r="N236">
        <v>2</v>
      </c>
      <c r="O236">
        <v>3</v>
      </c>
      <c r="P236">
        <v>1</v>
      </c>
      <c r="Q236" s="16">
        <v>2</v>
      </c>
      <c r="R236">
        <v>1</v>
      </c>
      <c r="S236">
        <v>1</v>
      </c>
      <c r="T236">
        <v>2</v>
      </c>
      <c r="U236" t="s">
        <v>86</v>
      </c>
      <c r="V236">
        <v>5</v>
      </c>
      <c r="W236">
        <v>60</v>
      </c>
      <c r="X23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236">
        <v>5</v>
      </c>
      <c r="Z236">
        <v>49</v>
      </c>
      <c r="AA23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245</v>
      </c>
      <c r="AB236">
        <v>0</v>
      </c>
      <c r="AC236">
        <v>0</v>
      </c>
      <c r="AD23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6">
        <v>5</v>
      </c>
      <c r="AF236">
        <v>8</v>
      </c>
      <c r="AG236" s="1">
        <f>AVERAGE(_2022___Atividade_física__sintomas_de_ansiedade_e_depressão_e_qualidade_de_vida_e[[#This Row],[a.	Quantas horas no total você gasta sentado durante um dia de semana? ]:[b.	Quantas horas no total você gasta sentado durante um dia de fim de semana?]])</f>
        <v>6.5</v>
      </c>
      <c r="AH236" s="1">
        <f>_2022___Atividade_física__sintomas_de_ansiedade_e_depressão_e_qualidade_de_vida_e[[#This Row],[AFV por semana]]+_2022___Atividade_física__sintomas_de_ansiedade_e_depressão_e_qualidade_de_vida_e[[#This Row],[Média AFM na semana]]</f>
        <v>245</v>
      </c>
      <c r="AI236">
        <v>0</v>
      </c>
      <c r="AJ236">
        <v>1</v>
      </c>
      <c r="AK236">
        <v>0</v>
      </c>
      <c r="AL236">
        <v>0</v>
      </c>
      <c r="AM236">
        <v>0</v>
      </c>
      <c r="AN236">
        <v>1</v>
      </c>
      <c r="AO236">
        <v>1</v>
      </c>
      <c r="AP236">
        <v>1</v>
      </c>
      <c r="AQ236">
        <v>0</v>
      </c>
      <c r="AR236">
        <v>1</v>
      </c>
      <c r="AS236">
        <v>0</v>
      </c>
      <c r="AT236">
        <v>0</v>
      </c>
      <c r="AU236">
        <v>0</v>
      </c>
      <c r="AV236">
        <v>0</v>
      </c>
      <c r="AW236">
        <v>0</v>
      </c>
      <c r="AX236">
        <v>0</v>
      </c>
      <c r="AY236">
        <v>0</v>
      </c>
      <c r="AZ236">
        <v>1</v>
      </c>
      <c r="BA236">
        <v>0</v>
      </c>
      <c r="BB236">
        <v>0</v>
      </c>
      <c r="BC236">
        <v>0</v>
      </c>
      <c r="BD23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236">
        <v>0</v>
      </c>
      <c r="BF236">
        <v>0</v>
      </c>
      <c r="BG236">
        <v>0</v>
      </c>
      <c r="BH236">
        <v>1</v>
      </c>
      <c r="BI236">
        <v>0</v>
      </c>
      <c r="BJ236">
        <v>0</v>
      </c>
      <c r="BK236">
        <v>0</v>
      </c>
      <c r="BL236">
        <v>0</v>
      </c>
      <c r="BM236">
        <v>0</v>
      </c>
      <c r="BN236">
        <v>0</v>
      </c>
      <c r="BO236">
        <v>1</v>
      </c>
      <c r="BP236">
        <v>0</v>
      </c>
      <c r="BQ236">
        <v>1</v>
      </c>
      <c r="BR236">
        <v>0</v>
      </c>
      <c r="BS236">
        <v>1</v>
      </c>
      <c r="BT236">
        <v>0</v>
      </c>
      <c r="BU236">
        <v>1</v>
      </c>
      <c r="BV236">
        <v>0</v>
      </c>
      <c r="BW236">
        <v>0</v>
      </c>
      <c r="BX236">
        <v>2</v>
      </c>
      <c r="BY236">
        <f>_2022___Atividade_física__sintomas_de_ansiedade_e_depressão_e_qualidade_de_vida_e[[#This Row],[_18]]</f>
        <v>0</v>
      </c>
      <c r="BZ236">
        <v>0</v>
      </c>
      <c r="CA236">
        <v>0</v>
      </c>
      <c r="CB236" s="1">
        <f>SUM(BE236:BV236,_2022___Atividade_física__sintomas_de_ansiedade_e_depressão_e_qualidade_de_vida_e[[#This Row],[18 considerar essa]:[_20]])</f>
        <v>5</v>
      </c>
      <c r="CC236">
        <v>3</v>
      </c>
      <c r="CD236">
        <v>3</v>
      </c>
      <c r="CE236">
        <v>2</v>
      </c>
      <c r="CF236">
        <v>2</v>
      </c>
      <c r="CG236">
        <v>2</v>
      </c>
      <c r="CH236">
        <v>2</v>
      </c>
      <c r="CI236">
        <v>3</v>
      </c>
      <c r="CJ236">
        <v>2</v>
      </c>
      <c r="CK236">
        <v>1</v>
      </c>
      <c r="CL236">
        <v>1</v>
      </c>
      <c r="CM236">
        <v>2</v>
      </c>
      <c r="CN236">
        <v>3</v>
      </c>
      <c r="CO236">
        <v>1</v>
      </c>
      <c r="CP236">
        <v>1</v>
      </c>
      <c r="CQ236">
        <v>1</v>
      </c>
      <c r="CR236">
        <v>1</v>
      </c>
      <c r="CS236">
        <v>1</v>
      </c>
      <c r="CT236">
        <v>1</v>
      </c>
      <c r="CU236">
        <v>1</v>
      </c>
      <c r="CV236">
        <v>3</v>
      </c>
      <c r="CW236">
        <v>3</v>
      </c>
      <c r="CX236">
        <v>3</v>
      </c>
      <c r="CY236">
        <v>3</v>
      </c>
      <c r="CZ236">
        <v>4</v>
      </c>
      <c r="DA236">
        <v>5</v>
      </c>
      <c r="DB236">
        <v>5</v>
      </c>
      <c r="DC236">
        <v>6</v>
      </c>
      <c r="DD236">
        <v>5</v>
      </c>
      <c r="DE236">
        <v>5</v>
      </c>
      <c r="DF236">
        <v>2</v>
      </c>
      <c r="DG236">
        <v>2</v>
      </c>
      <c r="DH236">
        <v>3</v>
      </c>
      <c r="DI236">
        <v>3</v>
      </c>
      <c r="DJ236">
        <v>2</v>
      </c>
      <c r="DK236">
        <v>3</v>
      </c>
      <c r="DL236">
        <v>2</v>
      </c>
      <c r="DM236">
        <f>IF(CC236=1,5,IF(CC236=2,4.4,IF(CC236=3,3.4,IF(CC236=4,2,IF(CC236=5,1,IF(CC236&gt;5,"Inválido",0))))))</f>
        <v>3.4</v>
      </c>
      <c r="DN236">
        <f>IF(CD236&gt;5,"Inválido",CD236)</f>
        <v>3</v>
      </c>
      <c r="DO236" s="7">
        <f>IF(CE236&gt;3,"Inválido",CE236)</f>
        <v>2</v>
      </c>
      <c r="DP236" s="7">
        <f>IF(CF236&gt;3,"Inválido",CF236)</f>
        <v>2</v>
      </c>
      <c r="DQ236" s="6">
        <f>IF(CG236&gt;3,"Inválido",CG236)</f>
        <v>2</v>
      </c>
      <c r="DR236" s="6">
        <f>IF(CH236&gt;3,"Inválido",CH236)</f>
        <v>2</v>
      </c>
      <c r="DS236" s="6">
        <f>IF(CI236&gt;3,"Inválido",CI236)</f>
        <v>3</v>
      </c>
      <c r="DT236" s="6">
        <f>IF(CJ236&gt;3,"Inválido",CJ236)</f>
        <v>2</v>
      </c>
      <c r="DU236" s="6">
        <f>IF(CK236&gt;3,"Inválido",CK236)</f>
        <v>1</v>
      </c>
      <c r="DV236" s="6">
        <f>IF(CL236&gt;3,"Inválido",CL236)</f>
        <v>1</v>
      </c>
      <c r="DW236" s="6">
        <f>IF(CM236&gt;3,"Inválido",CM236)</f>
        <v>2</v>
      </c>
      <c r="DX236" s="6">
        <f>IF(CN236&gt;3,"Inválido",CN236)</f>
        <v>3</v>
      </c>
      <c r="DY236" s="8">
        <f>IF(CO236&gt;5, "INVALIDO",CO236)</f>
        <v>1</v>
      </c>
      <c r="DZ236" s="8">
        <f>IF(CP236&gt;5, "INVALIDO",CP236)</f>
        <v>1</v>
      </c>
      <c r="EA236" s="8">
        <f>IF(CQ236&gt;5, "INVALIDO",CQ236)</f>
        <v>1</v>
      </c>
      <c r="EB236" s="8">
        <f>IF(CR236&gt;5, "INVALIDO",CR236)</f>
        <v>1</v>
      </c>
      <c r="EC236" s="7">
        <f>IF(CR236&gt;5, "INVALIDO",CR236)</f>
        <v>1</v>
      </c>
      <c r="ED23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36">
        <f>IF(CC236=1,5,IF(CC236=2,4,IF(CC236=3,3,IF(CC236=4,2,IF(CC236=5,1,IF(CC236&gt;5,"Inválido",0))))))</f>
        <v>3</v>
      </c>
      <c r="EG236">
        <f>IF(CW236=1,6,IF(CW236=2,5.4,IF(CW236=3,4.2,IF(CW236=4,3.1,IF(CW236=5,2.2,IF(CW236=6,1,IF(CW236&gt;6,"Inválido",0)))))))</f>
        <v>4.2</v>
      </c>
      <c r="EH236">
        <f>IF(AND(CX236=1,CW236=1),6,IF(AND(CX236=1,CW236&lt;7),5,IF(AND(CX236&gt;1,CW236=1),"Inválido",IF(AND(CX236=2,CW236&lt;7),4,IF(AND(CX236=3,CW236&lt;7),3,IF(AND(CX236=4,CW236&lt;7),2,IF(AND(CX236=5,CW236&lt;7),1,0)))))))</f>
        <v>3</v>
      </c>
      <c r="EI236">
        <f>IF(CV236=1,6,IF(CV236=2,5,IF(CV236=3,3,IF(CV236=4,3,IF(CV236=5,2,IF(CV236=6,1,IF(CV236&gt;6,"iNVÁLIDO",0)))))))</f>
        <v>3</v>
      </c>
      <c r="EJ236" s="7">
        <f>IF(CZ236&gt;6,"Inválido",CZ236)</f>
        <v>4</v>
      </c>
      <c r="EK236" s="7">
        <f>IF(DA236&gt;6,"Inválido",DA236)</f>
        <v>5</v>
      </c>
      <c r="EL236">
        <f>IF(DB236=1,6,IF(DB236=2,5,IF(DB236=3,3,IF(DB236=4,3,IF(DB236=5,2,IF(DB236=6,1,IF(DB236&gt;6,"iNVÁLIDO",0)))))))</f>
        <v>2</v>
      </c>
      <c r="EM236">
        <f>IF(DC236=1,6,IF(DC236=2,5,IF(DC236=3,3,IF(DC236=4,3,IF(DC236=5,2,IF(DC236=6,1,IF(DC236&gt;6,"iNVÁLIDO",0)))))))</f>
        <v>1</v>
      </c>
      <c r="EN236" s="7">
        <f>IF(DD236&gt;6,"Inválido",DD236)</f>
        <v>5</v>
      </c>
      <c r="EO236">
        <f>IF(DE236&gt;6,"Inválido",DE236)</f>
        <v>5</v>
      </c>
      <c r="EP236">
        <f>IF(DF236=1,6,IF(DF236=2,5,IF(DF236=3,3,IF(DF236=4,3,IF(DF236=5,2,IF(DF236=6,1,IF(DF236&gt;6,"iNVÁLIDO",0)))))))</f>
        <v>5</v>
      </c>
      <c r="EQ236" s="7">
        <f>IF(DG236&gt;6,"Inválido",DG236)</f>
        <v>2</v>
      </c>
      <c r="ER236">
        <f>IF(DH236&gt;5,"Inválido",DH236)</f>
        <v>3</v>
      </c>
      <c r="ES236">
        <f>IF(DI236&gt;5,"Inválido",DI236)</f>
        <v>3</v>
      </c>
      <c r="ET236">
        <f>IF(DJ236=1,5,IF(DJ236=2,4,IF(DJ236=3,3,IF(DJ236=4,2,IF(DJ236=5,1,IF(DJ236&gt;5,"Inválido",0))))))</f>
        <v>4</v>
      </c>
      <c r="EU236">
        <f>IF(DK236&gt;5,"Inválido",DK236)</f>
        <v>3</v>
      </c>
      <c r="EV236">
        <f>IF(DL236=1,5,IF(DL236=2,4,IF(DL236=3,3,IF(DL236=4,2,IF(DL236=5,1,IF(DL236&gt;5,"Inválido",0))))))</f>
        <v>4</v>
      </c>
      <c r="EW236" s="7">
        <f>SUM(DO236,DP236,DQ236,DR236,DS236,DT236,DU236,DV236,DW236,DX236)</f>
        <v>20</v>
      </c>
      <c r="EX236" s="7">
        <f>(EW236-10)/20*100</f>
        <v>50</v>
      </c>
      <c r="EY236">
        <f>SUM(DY236,DZ236,EA236,EB236)</f>
        <v>4</v>
      </c>
      <c r="EZ236">
        <f>(_2022___Atividade_física__sintomas_de_ansiedade_e_depressão_e_qualidade_de_vida_e[[#This Row],[Aspecto físico]]-4)/4*100</f>
        <v>0</v>
      </c>
      <c r="FA236">
        <f>SUM(EG236,EH236)</f>
        <v>7.2</v>
      </c>
      <c r="FB236">
        <f>(FA236-2)/10*100</f>
        <v>52</v>
      </c>
      <c r="FC236">
        <f>SUM(DM236,ES236,ET236,EU236,EV236)</f>
        <v>17.399999999999999</v>
      </c>
      <c r="FD236" s="7">
        <f>(FC236-5)/20*100</f>
        <v>61.999999999999986</v>
      </c>
      <c r="FE236">
        <f>SUM(EI236,EM236,EO236,EQ236)</f>
        <v>11</v>
      </c>
      <c r="FF236" s="7">
        <f>(FE236-4)/20*100</f>
        <v>35</v>
      </c>
      <c r="FG236">
        <f>SUM(EF236,ER236)</f>
        <v>6</v>
      </c>
      <c r="FH236">
        <f>(FG236-2)/8*100</f>
        <v>50</v>
      </c>
      <c r="FI236">
        <f>SUM(EC236,ED236,EE236)</f>
        <v>3</v>
      </c>
      <c r="FJ236" s="7">
        <f>(FI236-3)/3*100</f>
        <v>0</v>
      </c>
      <c r="FK236">
        <f>SUM(EJ236,EK236,EL236,EN236,EP236)</f>
        <v>21</v>
      </c>
      <c r="FL236">
        <f>(FK236-5)/25*100</f>
        <v>64</v>
      </c>
      <c r="FM236">
        <f t="shared" si="9"/>
        <v>3</v>
      </c>
      <c r="FN236" s="7">
        <f t="shared" si="10"/>
        <v>41</v>
      </c>
      <c r="FO236" s="7">
        <f t="shared" si="11"/>
        <v>37.25</v>
      </c>
    </row>
    <row r="237" spans="1:171" ht="15" thickBot="1" x14ac:dyDescent="0.35">
      <c r="A237" t="s">
        <v>587</v>
      </c>
      <c r="B237" t="s">
        <v>588</v>
      </c>
      <c r="C237" t="s">
        <v>68</v>
      </c>
      <c r="D237" s="5">
        <v>35336</v>
      </c>
      <c r="E237" s="5">
        <v>44682</v>
      </c>
      <c r="F237" s="1">
        <f>DATEDIF(D236,E236,"Y")</f>
        <v>40</v>
      </c>
      <c r="G237">
        <v>2</v>
      </c>
      <c r="H237">
        <v>1</v>
      </c>
      <c r="I237" t="s">
        <v>125</v>
      </c>
      <c r="J237">
        <v>1</v>
      </c>
      <c r="K237">
        <v>1</v>
      </c>
      <c r="L237" t="s">
        <v>100</v>
      </c>
      <c r="M237" s="1">
        <v>1</v>
      </c>
      <c r="N237">
        <v>2</v>
      </c>
      <c r="O237">
        <v>3</v>
      </c>
      <c r="P237">
        <v>1</v>
      </c>
      <c r="Q237" s="16">
        <v>2</v>
      </c>
      <c r="R237">
        <v>2</v>
      </c>
      <c r="S237">
        <v>2</v>
      </c>
      <c r="T237">
        <v>2</v>
      </c>
      <c r="U237" t="s">
        <v>86</v>
      </c>
      <c r="V237">
        <v>4</v>
      </c>
      <c r="W237">
        <v>20</v>
      </c>
      <c r="X23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80</v>
      </c>
      <c r="Y237">
        <v>7</v>
      </c>
      <c r="Z237">
        <v>60</v>
      </c>
      <c r="AA23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237">
        <v>0</v>
      </c>
      <c r="AC237">
        <v>0</v>
      </c>
      <c r="AD23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7">
        <v>20</v>
      </c>
      <c r="AF237">
        <v>10</v>
      </c>
      <c r="AG237" s="1">
        <f>AVERAGE(_2022___Atividade_física__sintomas_de_ansiedade_e_depressão_e_qualidade_de_vida_e[[#This Row],[a.	Quantas horas no total você gasta sentado durante um dia de semana? ]:[b.	Quantas horas no total você gasta sentado durante um dia de fim de semana?]])</f>
        <v>15</v>
      </c>
      <c r="AH237" s="1">
        <f>_2022___Atividade_física__sintomas_de_ansiedade_e_depressão_e_qualidade_de_vida_e[[#This Row],[AFV por semana]]+_2022___Atividade_física__sintomas_de_ansiedade_e_depressão_e_qualidade_de_vida_e[[#This Row],[Média AFM na semana]]</f>
        <v>420</v>
      </c>
      <c r="AI237">
        <v>2</v>
      </c>
      <c r="AJ237">
        <v>3</v>
      </c>
      <c r="AK237">
        <v>3</v>
      </c>
      <c r="AL237">
        <v>3</v>
      </c>
      <c r="AM237">
        <v>3</v>
      </c>
      <c r="AN237">
        <v>3</v>
      </c>
      <c r="AO237">
        <v>3</v>
      </c>
      <c r="AP237">
        <v>2</v>
      </c>
      <c r="AQ237">
        <v>2</v>
      </c>
      <c r="AR237">
        <v>2</v>
      </c>
      <c r="AS237">
        <v>3</v>
      </c>
      <c r="AT237">
        <v>3</v>
      </c>
      <c r="AU237">
        <v>3</v>
      </c>
      <c r="AV237">
        <v>3</v>
      </c>
      <c r="AW237">
        <v>3</v>
      </c>
      <c r="AX237">
        <v>3</v>
      </c>
      <c r="AY237">
        <v>3</v>
      </c>
      <c r="AZ237">
        <v>2</v>
      </c>
      <c r="BA237">
        <v>1</v>
      </c>
      <c r="BB237">
        <v>2</v>
      </c>
      <c r="BC237">
        <v>3</v>
      </c>
      <c r="BD23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55</v>
      </c>
      <c r="BE237">
        <v>0</v>
      </c>
      <c r="BF237">
        <v>1</v>
      </c>
      <c r="BG237">
        <v>1</v>
      </c>
      <c r="BH237">
        <v>0</v>
      </c>
      <c r="BI237">
        <v>2</v>
      </c>
      <c r="BJ237">
        <v>0</v>
      </c>
      <c r="BK237">
        <v>0</v>
      </c>
      <c r="BL237">
        <v>2</v>
      </c>
      <c r="BM237">
        <v>0</v>
      </c>
      <c r="BN237">
        <v>3</v>
      </c>
      <c r="BO237">
        <v>2</v>
      </c>
      <c r="BP237">
        <v>1</v>
      </c>
      <c r="BQ237">
        <v>2</v>
      </c>
      <c r="BR237">
        <v>3</v>
      </c>
      <c r="BS237">
        <v>1</v>
      </c>
      <c r="BT237">
        <v>0</v>
      </c>
      <c r="BU237">
        <v>1</v>
      </c>
      <c r="BV237">
        <v>0</v>
      </c>
      <c r="BW237">
        <v>0</v>
      </c>
      <c r="BX237">
        <v>2</v>
      </c>
      <c r="BY237">
        <f>_2022___Atividade_física__sintomas_de_ansiedade_e_depressão_e_qualidade_de_vida_e[[#This Row],[_18]]</f>
        <v>0</v>
      </c>
      <c r="BZ237">
        <v>1</v>
      </c>
      <c r="CA237">
        <v>1</v>
      </c>
      <c r="CB237" s="1">
        <f>SUM(BE237:BV237,_2022___Atividade_física__sintomas_de_ansiedade_e_depressão_e_qualidade_de_vida_e[[#This Row],[18 considerar essa]:[_20]])</f>
        <v>21</v>
      </c>
      <c r="CC237">
        <v>3</v>
      </c>
      <c r="CD237">
        <v>4</v>
      </c>
      <c r="CE237">
        <v>3</v>
      </c>
      <c r="CF237">
        <v>3</v>
      </c>
      <c r="CG237">
        <v>3</v>
      </c>
      <c r="CH237">
        <v>2</v>
      </c>
      <c r="CI237">
        <v>3</v>
      </c>
      <c r="CJ237">
        <v>3</v>
      </c>
      <c r="CK237">
        <v>3</v>
      </c>
      <c r="CL237">
        <v>2</v>
      </c>
      <c r="CM237">
        <v>3</v>
      </c>
      <c r="CN237">
        <v>3</v>
      </c>
      <c r="CO237">
        <v>1</v>
      </c>
      <c r="CP237">
        <v>1</v>
      </c>
      <c r="CQ237">
        <v>1</v>
      </c>
      <c r="CR237">
        <v>1</v>
      </c>
      <c r="CS237">
        <v>1</v>
      </c>
      <c r="CT237">
        <v>1</v>
      </c>
      <c r="CU237">
        <v>1</v>
      </c>
      <c r="CV237">
        <v>4</v>
      </c>
      <c r="CW237">
        <v>3</v>
      </c>
      <c r="CX237">
        <v>4</v>
      </c>
      <c r="CY237">
        <v>4</v>
      </c>
      <c r="CZ237">
        <v>2</v>
      </c>
      <c r="DA237">
        <v>3</v>
      </c>
      <c r="DB237">
        <v>4</v>
      </c>
      <c r="DC237">
        <v>4</v>
      </c>
      <c r="DD237">
        <v>3</v>
      </c>
      <c r="DE237">
        <v>2</v>
      </c>
      <c r="DF237">
        <v>2</v>
      </c>
      <c r="DG237">
        <v>1</v>
      </c>
      <c r="DH237">
        <v>1</v>
      </c>
      <c r="DI237">
        <v>3</v>
      </c>
      <c r="DJ237">
        <v>2</v>
      </c>
      <c r="DK237">
        <v>3</v>
      </c>
      <c r="DL237">
        <v>2</v>
      </c>
      <c r="DM237">
        <f>IF(CC237=1,5,IF(CC237=2,4.4,IF(CC237=3,3.4,IF(CC237=4,2,IF(CC237=5,1,IF(CC237&gt;5,"Inválido",0))))))</f>
        <v>3.4</v>
      </c>
      <c r="DN237">
        <f>IF(CD237&gt;5,"Inválido",CD237)</f>
        <v>4</v>
      </c>
      <c r="DO237" s="7">
        <f>IF(CE237&gt;3,"Inválido",CE237)</f>
        <v>3</v>
      </c>
      <c r="DP237" s="7">
        <f>IF(CF237&gt;3,"Inválido",CF237)</f>
        <v>3</v>
      </c>
      <c r="DQ237" s="6">
        <f>IF(CG237&gt;3,"Inválido",CG237)</f>
        <v>3</v>
      </c>
      <c r="DR237" s="6">
        <f>IF(CH237&gt;3,"Inválido",CH237)</f>
        <v>2</v>
      </c>
      <c r="DS237" s="6">
        <f>IF(CI237&gt;3,"Inválido",CI237)</f>
        <v>3</v>
      </c>
      <c r="DT237" s="6">
        <f>IF(CJ237&gt;3,"Inválido",CJ237)</f>
        <v>3</v>
      </c>
      <c r="DU237" s="6">
        <f>IF(CK237&gt;3,"Inválido",CK237)</f>
        <v>3</v>
      </c>
      <c r="DV237" s="6">
        <f>IF(CL237&gt;3,"Inválido",CL237)</f>
        <v>2</v>
      </c>
      <c r="DW237" s="6">
        <f>IF(CM237&gt;3,"Inválido",CM237)</f>
        <v>3</v>
      </c>
      <c r="DX237" s="6">
        <f>IF(CN237&gt;3,"Inválido",CN237)</f>
        <v>3</v>
      </c>
      <c r="DY237" s="8">
        <f>IF(CO237&gt;5, "INVALIDO",CO237)</f>
        <v>1</v>
      </c>
      <c r="DZ237" s="8">
        <f>IF(CP237&gt;5, "INVALIDO",CP237)</f>
        <v>1</v>
      </c>
      <c r="EA237" s="8">
        <f>IF(CQ237&gt;5, "INVALIDO",CQ237)</f>
        <v>1</v>
      </c>
      <c r="EB237" s="8">
        <f>IF(CR237&gt;5, "INVALIDO",CR237)</f>
        <v>1</v>
      </c>
      <c r="EC237" s="7">
        <f>IF(CR237&gt;5, "INVALIDO",CR237)</f>
        <v>1</v>
      </c>
      <c r="ED23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37">
        <f>IF(CC237=1,5,IF(CC237=2,4,IF(CC237=3,3,IF(CC237=4,2,IF(CC237=5,1,IF(CC237&gt;5,"Inválido",0))))))</f>
        <v>3</v>
      </c>
      <c r="EG237">
        <f>IF(CW237=1,6,IF(CW237=2,5.4,IF(CW237=3,4.2,IF(CW237=4,3.1,IF(CW237=5,2.2,IF(CW237=6,1,IF(CW237&gt;6,"Inválido",0)))))))</f>
        <v>4.2</v>
      </c>
      <c r="EH237">
        <f>IF(AND(CX237=1,CW237=1),6,IF(AND(CX237=1,CW237&lt;7),5,IF(AND(CX237&gt;1,CW237=1),"Inválido",IF(AND(CX237=2,CW237&lt;7),4,IF(AND(CX237=3,CW237&lt;7),3,IF(AND(CX237=4,CW237&lt;7),2,IF(AND(CX237=5,CW237&lt;7),1,0)))))))</f>
        <v>2</v>
      </c>
      <c r="EI237">
        <f>IF(CV237=1,6,IF(CV237=2,5,IF(CV237=3,3,IF(CV237=4,3,IF(CV237=5,2,IF(CV237=6,1,IF(CV237&gt;6,"iNVÁLIDO",0)))))))</f>
        <v>3</v>
      </c>
      <c r="EJ237" s="7">
        <f>IF(CZ237&gt;6,"Inválido",CZ237)</f>
        <v>2</v>
      </c>
      <c r="EK237" s="7">
        <f>IF(DA237&gt;6,"Inválido",DA237)</f>
        <v>3</v>
      </c>
      <c r="EL237">
        <f>IF(DB237=1,6,IF(DB237=2,5,IF(DB237=3,3,IF(DB237=4,3,IF(DB237=5,2,IF(DB237=6,1,IF(DB237&gt;6,"iNVÁLIDO",0)))))))</f>
        <v>3</v>
      </c>
      <c r="EM237">
        <f>IF(DC237=1,6,IF(DC237=2,5,IF(DC237=3,3,IF(DC237=4,3,IF(DC237=5,2,IF(DC237=6,1,IF(DC237&gt;6,"iNVÁLIDO",0)))))))</f>
        <v>3</v>
      </c>
      <c r="EN237" s="7">
        <f>IF(DD237&gt;6,"Inválido",DD237)</f>
        <v>3</v>
      </c>
      <c r="EO237">
        <f>IF(DE237&gt;6,"Inválido",DE237)</f>
        <v>2</v>
      </c>
      <c r="EP237">
        <f>IF(DF237=1,6,IF(DF237=2,5,IF(DF237=3,3,IF(DF237=4,3,IF(DF237=5,2,IF(DF237=6,1,IF(DF237&gt;6,"iNVÁLIDO",0)))))))</f>
        <v>5</v>
      </c>
      <c r="EQ237" s="7">
        <f>IF(DG237&gt;6,"Inválido",DG237)</f>
        <v>1</v>
      </c>
      <c r="ER237">
        <f>IF(DH237&gt;5,"Inválido",DH237)</f>
        <v>1</v>
      </c>
      <c r="ES237">
        <f>IF(DI237&gt;5,"Inválido",DI237)</f>
        <v>3</v>
      </c>
      <c r="ET237">
        <f>IF(DJ237=1,5,IF(DJ237=2,4,IF(DJ237=3,3,IF(DJ237=4,2,IF(DJ237=5,1,IF(DJ237&gt;5,"Inválido",0))))))</f>
        <v>4</v>
      </c>
      <c r="EU237">
        <f>IF(DK237&gt;5,"Inválido",DK237)</f>
        <v>3</v>
      </c>
      <c r="EV237">
        <f>IF(DL237=1,5,IF(DL237=2,4,IF(DL237=3,3,IF(DL237=4,2,IF(DL237=5,1,IF(DL237&gt;5,"Inválido",0))))))</f>
        <v>4</v>
      </c>
      <c r="EW237" s="7">
        <f>SUM(DO237,DP237,DQ237,DR237,DS237,DT237,DU237,DV237,DW237,DX237)</f>
        <v>28</v>
      </c>
      <c r="EX237" s="7">
        <f>(EW237-10)/20*100</f>
        <v>90</v>
      </c>
      <c r="EY237">
        <f>SUM(DY237,DZ237,EA237,EB237)</f>
        <v>4</v>
      </c>
      <c r="EZ237">
        <f>(_2022___Atividade_física__sintomas_de_ansiedade_e_depressão_e_qualidade_de_vida_e[[#This Row],[Aspecto físico]]-4)/4*100</f>
        <v>0</v>
      </c>
      <c r="FA237">
        <f>SUM(EG237,EH237)</f>
        <v>6.2</v>
      </c>
      <c r="FB237">
        <f>(FA237-2)/10*100</f>
        <v>42.000000000000007</v>
      </c>
      <c r="FC237">
        <f>SUM(DM237,ES237,ET237,EU237,EV237)</f>
        <v>17.399999999999999</v>
      </c>
      <c r="FD237" s="7">
        <f>(FC237-5)/20*100</f>
        <v>61.999999999999986</v>
      </c>
      <c r="FE237">
        <f>SUM(EI237,EM237,EO237,EQ237)</f>
        <v>9</v>
      </c>
      <c r="FF237" s="7">
        <f>(FE237-4)/20*100</f>
        <v>25</v>
      </c>
      <c r="FG237">
        <f>SUM(EF237,ER237)</f>
        <v>4</v>
      </c>
      <c r="FH237">
        <f>(FG237-2)/8*100</f>
        <v>25</v>
      </c>
      <c r="FI237">
        <f>SUM(EC237,ED237,EE237)</f>
        <v>3</v>
      </c>
      <c r="FJ237" s="7">
        <f>(FI237-3)/3*100</f>
        <v>0</v>
      </c>
      <c r="FK237">
        <f>SUM(EJ237,EK237,EL237,EN237,EP237)</f>
        <v>16</v>
      </c>
      <c r="FL237">
        <f>(FK237-5)/25*100</f>
        <v>44</v>
      </c>
      <c r="FM237">
        <f t="shared" si="9"/>
        <v>4</v>
      </c>
      <c r="FN237" s="7">
        <f t="shared" si="10"/>
        <v>48.5</v>
      </c>
      <c r="FO237" s="7">
        <f t="shared" si="11"/>
        <v>23.5</v>
      </c>
    </row>
    <row r="238" spans="1:171" ht="15" thickBot="1" x14ac:dyDescent="0.35">
      <c r="A238" t="s">
        <v>589</v>
      </c>
      <c r="B238" t="s">
        <v>590</v>
      </c>
      <c r="C238" t="s">
        <v>68</v>
      </c>
      <c r="D238" s="5">
        <v>34867</v>
      </c>
      <c r="E238" s="5">
        <v>44682</v>
      </c>
      <c r="F238" s="1">
        <f>DATEDIF(D237,E237,"Y")</f>
        <v>25</v>
      </c>
      <c r="G238">
        <v>2</v>
      </c>
      <c r="H238">
        <v>2</v>
      </c>
      <c r="I238" t="s">
        <v>74</v>
      </c>
      <c r="J238">
        <v>1</v>
      </c>
      <c r="K238">
        <v>2</v>
      </c>
      <c r="L238" t="s">
        <v>591</v>
      </c>
      <c r="M238" s="1">
        <v>2</v>
      </c>
      <c r="N238">
        <v>2</v>
      </c>
      <c r="O238">
        <v>1</v>
      </c>
      <c r="P238">
        <v>1</v>
      </c>
      <c r="Q238" s="16">
        <v>3</v>
      </c>
      <c r="R238">
        <v>2</v>
      </c>
      <c r="S238">
        <v>2</v>
      </c>
      <c r="T238">
        <v>1</v>
      </c>
      <c r="U238" t="s">
        <v>71</v>
      </c>
      <c r="V238">
        <v>3</v>
      </c>
      <c r="W238">
        <v>15</v>
      </c>
      <c r="X23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238">
        <v>1</v>
      </c>
      <c r="Z238">
        <v>60</v>
      </c>
      <c r="AA23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38">
        <v>0</v>
      </c>
      <c r="AC238">
        <v>0</v>
      </c>
      <c r="AD23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8">
        <v>8</v>
      </c>
      <c r="AF238">
        <v>12</v>
      </c>
      <c r="AG238" s="1">
        <f>AVERAGE(_2022___Atividade_física__sintomas_de_ansiedade_e_depressão_e_qualidade_de_vida_e[[#This Row],[a.	Quantas horas no total você gasta sentado durante um dia de semana? ]:[b.	Quantas horas no total você gasta sentado durante um dia de fim de semana?]])</f>
        <v>10</v>
      </c>
      <c r="AH238" s="1">
        <f>_2022___Atividade_física__sintomas_de_ansiedade_e_depressão_e_qualidade_de_vida_e[[#This Row],[AFV por semana]]+_2022___Atividade_física__sintomas_de_ansiedade_e_depressão_e_qualidade_de_vida_e[[#This Row],[Média AFM na semana]]</f>
        <v>60</v>
      </c>
      <c r="AI238">
        <v>2</v>
      </c>
      <c r="AJ238">
        <v>2</v>
      </c>
      <c r="AK238">
        <v>2</v>
      </c>
      <c r="AL238">
        <v>2</v>
      </c>
      <c r="AM238">
        <v>1</v>
      </c>
      <c r="AN238">
        <v>2</v>
      </c>
      <c r="AO238">
        <v>1</v>
      </c>
      <c r="AP238">
        <v>1</v>
      </c>
      <c r="AQ238">
        <v>1</v>
      </c>
      <c r="AR238">
        <v>2</v>
      </c>
      <c r="AS238">
        <v>2</v>
      </c>
      <c r="AT238">
        <v>1</v>
      </c>
      <c r="AU238">
        <v>1</v>
      </c>
      <c r="AV238">
        <v>1</v>
      </c>
      <c r="AW238">
        <v>2</v>
      </c>
      <c r="AX238">
        <v>0</v>
      </c>
      <c r="AY238">
        <v>1</v>
      </c>
      <c r="AZ238">
        <v>3</v>
      </c>
      <c r="BA238">
        <v>0</v>
      </c>
      <c r="BB238">
        <v>1</v>
      </c>
      <c r="BC238">
        <v>0</v>
      </c>
      <c r="BD23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238">
        <v>2</v>
      </c>
      <c r="BF238">
        <v>1</v>
      </c>
      <c r="BG238">
        <v>1</v>
      </c>
      <c r="BH238">
        <v>1</v>
      </c>
      <c r="BI238">
        <v>1</v>
      </c>
      <c r="BJ238">
        <v>3</v>
      </c>
      <c r="BK238">
        <v>1</v>
      </c>
      <c r="BL238">
        <v>1</v>
      </c>
      <c r="BM238">
        <v>0</v>
      </c>
      <c r="BN238">
        <v>1</v>
      </c>
      <c r="BO238">
        <v>1</v>
      </c>
      <c r="BP238">
        <v>1</v>
      </c>
      <c r="BQ238">
        <v>0</v>
      </c>
      <c r="BR238">
        <v>0</v>
      </c>
      <c r="BS238">
        <v>2</v>
      </c>
      <c r="BT238">
        <v>0</v>
      </c>
      <c r="BU238">
        <v>2</v>
      </c>
      <c r="BV238">
        <v>0</v>
      </c>
      <c r="BW238">
        <v>3</v>
      </c>
      <c r="BX238">
        <v>2</v>
      </c>
      <c r="BY238">
        <f>_2022___Atividade_física__sintomas_de_ansiedade_e_depressão_e_qualidade_de_vida_e[[#This Row],[_18]]</f>
        <v>3</v>
      </c>
      <c r="BZ238">
        <v>0</v>
      </c>
      <c r="CA238">
        <v>0</v>
      </c>
      <c r="CB238" s="1">
        <f>SUM(BE238:BV238,_2022___Atividade_física__sintomas_de_ansiedade_e_depressão_e_qualidade_de_vida_e[[#This Row],[18 considerar essa]:[_20]])</f>
        <v>21</v>
      </c>
      <c r="CC238">
        <v>2</v>
      </c>
      <c r="CD238">
        <v>2</v>
      </c>
      <c r="CE238">
        <v>3</v>
      </c>
      <c r="CF238">
        <v>3</v>
      </c>
      <c r="CG238">
        <v>2</v>
      </c>
      <c r="CH238">
        <v>3</v>
      </c>
      <c r="CI238">
        <v>3</v>
      </c>
      <c r="CJ238">
        <v>3</v>
      </c>
      <c r="CK238">
        <v>3</v>
      </c>
      <c r="CL238">
        <v>3</v>
      </c>
      <c r="CM238">
        <v>3</v>
      </c>
      <c r="CN238">
        <v>3</v>
      </c>
      <c r="CO238">
        <v>2</v>
      </c>
      <c r="CP238">
        <v>1</v>
      </c>
      <c r="CQ238">
        <v>2</v>
      </c>
      <c r="CR238">
        <v>1</v>
      </c>
      <c r="CS238">
        <v>1</v>
      </c>
      <c r="CT238">
        <v>1</v>
      </c>
      <c r="CU238">
        <v>1</v>
      </c>
      <c r="CV238">
        <v>3</v>
      </c>
      <c r="CW238">
        <v>3</v>
      </c>
      <c r="CX238">
        <v>2</v>
      </c>
      <c r="CY238">
        <v>5</v>
      </c>
      <c r="CZ238">
        <v>2</v>
      </c>
      <c r="DA238">
        <v>3</v>
      </c>
      <c r="DB238">
        <v>4</v>
      </c>
      <c r="DC238">
        <v>5</v>
      </c>
      <c r="DD238">
        <v>2</v>
      </c>
      <c r="DE238">
        <v>1</v>
      </c>
      <c r="DF238">
        <v>4</v>
      </c>
      <c r="DG238">
        <v>1</v>
      </c>
      <c r="DH238">
        <v>4</v>
      </c>
      <c r="DI238">
        <v>3</v>
      </c>
      <c r="DJ238">
        <v>1</v>
      </c>
      <c r="DK238">
        <v>4</v>
      </c>
      <c r="DL238">
        <v>2</v>
      </c>
      <c r="DM238">
        <f>IF(CC238=1,5,IF(CC238=2,4.4,IF(CC238=3,3.4,IF(CC238=4,2,IF(CC238=5,1,IF(CC238&gt;5,"Inválido",0))))))</f>
        <v>4.4000000000000004</v>
      </c>
      <c r="DN238">
        <f>IF(CD238&gt;5,"Inválido",CD238)</f>
        <v>2</v>
      </c>
      <c r="DO238" s="7">
        <f>IF(CE238&gt;3,"Inválido",CE238)</f>
        <v>3</v>
      </c>
      <c r="DP238" s="7">
        <f>IF(CF238&gt;3,"Inválido",CF238)</f>
        <v>3</v>
      </c>
      <c r="DQ238" s="6">
        <f>IF(CG238&gt;3,"Inválido",CG238)</f>
        <v>2</v>
      </c>
      <c r="DR238" s="6">
        <f>IF(CH238&gt;3,"Inválido",CH238)</f>
        <v>3</v>
      </c>
      <c r="DS238" s="6">
        <f>IF(CI238&gt;3,"Inválido",CI238)</f>
        <v>3</v>
      </c>
      <c r="DT238" s="6">
        <f>IF(CJ238&gt;3,"Inválido",CJ238)</f>
        <v>3</v>
      </c>
      <c r="DU238" s="6">
        <f>IF(CK238&gt;3,"Inválido",CK238)</f>
        <v>3</v>
      </c>
      <c r="DV238" s="6">
        <f>IF(CL238&gt;3,"Inválido",CL238)</f>
        <v>3</v>
      </c>
      <c r="DW238" s="6">
        <f>IF(CM238&gt;3,"Inválido",CM238)</f>
        <v>3</v>
      </c>
      <c r="DX238" s="6">
        <f>IF(CN238&gt;3,"Inválido",CN238)</f>
        <v>3</v>
      </c>
      <c r="DY238" s="8">
        <f>IF(CO238&gt;5, "INVALIDO",CO238)</f>
        <v>2</v>
      </c>
      <c r="DZ238" s="8">
        <f>IF(CP238&gt;5, "INVALIDO",CP238)</f>
        <v>1</v>
      </c>
      <c r="EA238" s="8">
        <f>IF(CQ238&gt;5, "INVALIDO",CQ238)</f>
        <v>2</v>
      </c>
      <c r="EB238" s="8">
        <f>IF(CR238&gt;5, "INVALIDO",CR238)</f>
        <v>1</v>
      </c>
      <c r="EC238" s="7">
        <f>IF(CR238&gt;5, "INVALIDO",CR238)</f>
        <v>1</v>
      </c>
      <c r="ED23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38">
        <f>IF(CC238=1,5,IF(CC238=2,4,IF(CC238=3,3,IF(CC238=4,2,IF(CC238=5,1,IF(CC238&gt;5,"Inválido",0))))))</f>
        <v>4</v>
      </c>
      <c r="EG238">
        <f>IF(CW238=1,6,IF(CW238=2,5.4,IF(CW238=3,4.2,IF(CW238=4,3.1,IF(CW238=5,2.2,IF(CW238=6,1,IF(CW238&gt;6,"Inválido",0)))))))</f>
        <v>4.2</v>
      </c>
      <c r="EH238">
        <f>IF(AND(CX238=1,CW238=1),6,IF(AND(CX238=1,CW238&lt;7),5,IF(AND(CX238&gt;1,CW238=1),"Inválido",IF(AND(CX238=2,CW238&lt;7),4,IF(AND(CX238=3,CW238&lt;7),3,IF(AND(CX238=4,CW238&lt;7),2,IF(AND(CX238=5,CW238&lt;7),1,0)))))))</f>
        <v>4</v>
      </c>
      <c r="EI238">
        <f>IF(CV238=1,6,IF(CV238=2,5,IF(CV238=3,3,IF(CV238=4,3,IF(CV238=5,2,IF(CV238=6,1,IF(CV238&gt;6,"iNVÁLIDO",0)))))))</f>
        <v>3</v>
      </c>
      <c r="EJ238" s="7">
        <f>IF(CZ238&gt;6,"Inválido",CZ238)</f>
        <v>2</v>
      </c>
      <c r="EK238" s="7">
        <f>IF(DA238&gt;6,"Inválido",DA238)</f>
        <v>3</v>
      </c>
      <c r="EL238">
        <f>IF(DB238=1,6,IF(DB238=2,5,IF(DB238=3,3,IF(DB238=4,3,IF(DB238=5,2,IF(DB238=6,1,IF(DB238&gt;6,"iNVÁLIDO",0)))))))</f>
        <v>3</v>
      </c>
      <c r="EM238">
        <f>IF(DC238=1,6,IF(DC238=2,5,IF(DC238=3,3,IF(DC238=4,3,IF(DC238=5,2,IF(DC238=6,1,IF(DC238&gt;6,"iNVÁLIDO",0)))))))</f>
        <v>2</v>
      </c>
      <c r="EN238" s="7">
        <f>IF(DD238&gt;6,"Inválido",DD238)</f>
        <v>2</v>
      </c>
      <c r="EO238">
        <f>IF(DE238&gt;6,"Inválido",DE238)</f>
        <v>1</v>
      </c>
      <c r="EP238">
        <f>IF(DF238=1,6,IF(DF238=2,5,IF(DF238=3,3,IF(DF238=4,3,IF(DF238=5,2,IF(DF238=6,1,IF(DF238&gt;6,"iNVÁLIDO",0)))))))</f>
        <v>3</v>
      </c>
      <c r="EQ238" s="7">
        <f>IF(DG238&gt;6,"Inválido",DG238)</f>
        <v>1</v>
      </c>
      <c r="ER238">
        <f>IF(DH238&gt;5,"Inválido",DH238)</f>
        <v>4</v>
      </c>
      <c r="ES238">
        <f>IF(DI238&gt;5,"Inválido",DI238)</f>
        <v>3</v>
      </c>
      <c r="ET238">
        <f>IF(DJ238=1,5,IF(DJ238=2,4,IF(DJ238=3,3,IF(DJ238=4,2,IF(DJ238=5,1,IF(DJ238&gt;5,"Inválido",0))))))</f>
        <v>5</v>
      </c>
      <c r="EU238">
        <f>IF(DK238&gt;5,"Inválido",DK238)</f>
        <v>4</v>
      </c>
      <c r="EV238">
        <f>IF(DL238=1,5,IF(DL238=2,4,IF(DL238=3,3,IF(DL238=4,2,IF(DL238=5,1,IF(DL238&gt;5,"Inválido",0))))))</f>
        <v>4</v>
      </c>
      <c r="EW238" s="7">
        <f>SUM(DO238,DP238,DQ238,DR238,DS238,DT238,DU238,DV238,DW238,DX238)</f>
        <v>29</v>
      </c>
      <c r="EX238" s="7">
        <f>(EW238-10)/20*100</f>
        <v>95</v>
      </c>
      <c r="EY238">
        <f>SUM(DY238,DZ238,EA238,EB238)</f>
        <v>6</v>
      </c>
      <c r="EZ238">
        <f>(_2022___Atividade_física__sintomas_de_ansiedade_e_depressão_e_qualidade_de_vida_e[[#This Row],[Aspecto físico]]-4)/4*100</f>
        <v>50</v>
      </c>
      <c r="FA238">
        <f>SUM(EG238,EH238)</f>
        <v>8.1999999999999993</v>
      </c>
      <c r="FB238">
        <f>(FA238-2)/10*100</f>
        <v>61.999999999999986</v>
      </c>
      <c r="FC238">
        <f>SUM(DM238,ES238,ET238,EU238,EV238)</f>
        <v>20.399999999999999</v>
      </c>
      <c r="FD238" s="7">
        <f>(FC238-5)/20*100</f>
        <v>76.999999999999986</v>
      </c>
      <c r="FE238">
        <f>SUM(EI238,EM238,EO238,EQ238)</f>
        <v>7</v>
      </c>
      <c r="FF238" s="7">
        <f>(FE238-4)/20*100</f>
        <v>15</v>
      </c>
      <c r="FG238">
        <f>SUM(EF238,ER238)</f>
        <v>8</v>
      </c>
      <c r="FH238">
        <f>(FG238-2)/8*100</f>
        <v>75</v>
      </c>
      <c r="FI238">
        <f>SUM(EC238,ED238,EE238)</f>
        <v>3</v>
      </c>
      <c r="FJ238" s="7">
        <f>(FI238-3)/3*100</f>
        <v>0</v>
      </c>
      <c r="FK238">
        <f>SUM(EJ238,EK238,EL238,EN238,EP238)</f>
        <v>13</v>
      </c>
      <c r="FL238">
        <f>(FK238-5)/25*100</f>
        <v>32</v>
      </c>
      <c r="FM238">
        <f t="shared" si="9"/>
        <v>2</v>
      </c>
      <c r="FN238" s="7">
        <f t="shared" si="10"/>
        <v>71</v>
      </c>
      <c r="FO238" s="7">
        <f t="shared" si="11"/>
        <v>30.5</v>
      </c>
    </row>
    <row r="239" spans="1:171" ht="15" thickBot="1" x14ac:dyDescent="0.35">
      <c r="A239" t="s">
        <v>592</v>
      </c>
      <c r="B239" t="s">
        <v>593</v>
      </c>
      <c r="C239" t="s">
        <v>68</v>
      </c>
      <c r="D239" s="5">
        <v>36791</v>
      </c>
      <c r="E239" s="5">
        <v>44682</v>
      </c>
      <c r="F239" s="1">
        <f>DATEDIF(D238,E238,"Y")</f>
        <v>26</v>
      </c>
      <c r="G239">
        <v>2</v>
      </c>
      <c r="H239">
        <v>1</v>
      </c>
      <c r="I239" t="s">
        <v>522</v>
      </c>
      <c r="J239">
        <v>1</v>
      </c>
      <c r="K239">
        <v>1</v>
      </c>
      <c r="L239" t="s">
        <v>100</v>
      </c>
      <c r="M239" s="1">
        <v>1</v>
      </c>
      <c r="N239">
        <v>1</v>
      </c>
      <c r="O239">
        <v>1</v>
      </c>
      <c r="P239">
        <v>1</v>
      </c>
      <c r="Q239" s="16">
        <v>2</v>
      </c>
      <c r="R239">
        <v>2</v>
      </c>
      <c r="S239">
        <v>1</v>
      </c>
      <c r="T239">
        <v>1</v>
      </c>
      <c r="U239" t="s">
        <v>101</v>
      </c>
      <c r="V239">
        <v>5</v>
      </c>
      <c r="W239">
        <v>20</v>
      </c>
      <c r="X23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39">
        <v>4</v>
      </c>
      <c r="Z239">
        <v>20</v>
      </c>
      <c r="AA23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80</v>
      </c>
      <c r="AB239">
        <v>0</v>
      </c>
      <c r="AC239">
        <v>0</v>
      </c>
      <c r="AD23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9">
        <v>10</v>
      </c>
      <c r="AF239">
        <v>12</v>
      </c>
      <c r="AG239" s="1">
        <f>AVERAGE(_2022___Atividade_física__sintomas_de_ansiedade_e_depressão_e_qualidade_de_vida_e[[#This Row],[a.	Quantas horas no total você gasta sentado durante um dia de semana? ]:[b.	Quantas horas no total você gasta sentado durante um dia de fim de semana?]])</f>
        <v>11</v>
      </c>
      <c r="AH239" s="1">
        <f>_2022___Atividade_física__sintomas_de_ansiedade_e_depressão_e_qualidade_de_vida_e[[#This Row],[AFV por semana]]+_2022___Atividade_física__sintomas_de_ansiedade_e_depressão_e_qualidade_de_vida_e[[#This Row],[Média AFM na semana]]</f>
        <v>80</v>
      </c>
      <c r="AI239">
        <v>1</v>
      </c>
      <c r="AJ239">
        <v>0</v>
      </c>
      <c r="AK239">
        <v>0</v>
      </c>
      <c r="AL239">
        <v>2</v>
      </c>
      <c r="AM239">
        <v>1</v>
      </c>
      <c r="AN239">
        <v>0</v>
      </c>
      <c r="AO239">
        <v>1</v>
      </c>
      <c r="AP239">
        <v>0</v>
      </c>
      <c r="AQ239">
        <v>0</v>
      </c>
      <c r="AR239">
        <v>2</v>
      </c>
      <c r="AS239">
        <v>1</v>
      </c>
      <c r="AT239">
        <v>0</v>
      </c>
      <c r="AU239">
        <v>0</v>
      </c>
      <c r="AV239">
        <v>2</v>
      </c>
      <c r="AW239">
        <v>1</v>
      </c>
      <c r="AX239">
        <v>0</v>
      </c>
      <c r="AY239">
        <v>0</v>
      </c>
      <c r="AZ239">
        <v>2</v>
      </c>
      <c r="BA239">
        <v>1</v>
      </c>
      <c r="BB239">
        <v>0</v>
      </c>
      <c r="BC239">
        <v>0</v>
      </c>
      <c r="BD23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239">
        <v>0</v>
      </c>
      <c r="BF239">
        <v>0</v>
      </c>
      <c r="BG239">
        <v>0</v>
      </c>
      <c r="BH239">
        <v>1</v>
      </c>
      <c r="BI239">
        <v>1</v>
      </c>
      <c r="BJ239">
        <v>0</v>
      </c>
      <c r="BK239">
        <v>0</v>
      </c>
      <c r="BL239">
        <v>1</v>
      </c>
      <c r="BM239">
        <v>0</v>
      </c>
      <c r="BN239">
        <v>0</v>
      </c>
      <c r="BO239">
        <v>0</v>
      </c>
      <c r="BP239">
        <v>1</v>
      </c>
      <c r="BQ239">
        <v>0</v>
      </c>
      <c r="BR239">
        <v>1</v>
      </c>
      <c r="BS239">
        <v>0</v>
      </c>
      <c r="BT239">
        <v>1</v>
      </c>
      <c r="BU239">
        <v>1</v>
      </c>
      <c r="BV239">
        <v>0</v>
      </c>
      <c r="BW239">
        <v>0</v>
      </c>
      <c r="BX239">
        <v>2</v>
      </c>
      <c r="BY239">
        <f>_2022___Atividade_física__sintomas_de_ansiedade_e_depressão_e_qualidade_de_vida_e[[#This Row],[_18]]</f>
        <v>0</v>
      </c>
      <c r="BZ239">
        <v>1</v>
      </c>
      <c r="CA239">
        <v>0</v>
      </c>
      <c r="CB239" s="1">
        <f>SUM(BE239:BV239,_2022___Atividade_física__sintomas_de_ansiedade_e_depressão_e_qualidade_de_vida_e[[#This Row],[18 considerar essa]:[_20]])</f>
        <v>8</v>
      </c>
      <c r="CC239">
        <v>2</v>
      </c>
      <c r="CD239">
        <v>2</v>
      </c>
      <c r="CE239">
        <v>2</v>
      </c>
      <c r="CF239">
        <v>3</v>
      </c>
      <c r="CG239">
        <v>3</v>
      </c>
      <c r="CH239">
        <v>2</v>
      </c>
      <c r="CI239">
        <v>3</v>
      </c>
      <c r="CJ239">
        <v>3</v>
      </c>
      <c r="CK239">
        <v>3</v>
      </c>
      <c r="CL239">
        <v>2</v>
      </c>
      <c r="CM239">
        <v>3</v>
      </c>
      <c r="CN239">
        <v>3</v>
      </c>
      <c r="CO239">
        <v>2</v>
      </c>
      <c r="CP239">
        <v>1</v>
      </c>
      <c r="CQ239">
        <v>2</v>
      </c>
      <c r="CR239">
        <v>1</v>
      </c>
      <c r="CS239">
        <v>2</v>
      </c>
      <c r="CT239">
        <v>1</v>
      </c>
      <c r="CU239">
        <v>2</v>
      </c>
      <c r="CV239">
        <v>2</v>
      </c>
      <c r="CW239">
        <v>3</v>
      </c>
      <c r="CX239">
        <v>2</v>
      </c>
      <c r="CY239">
        <v>4</v>
      </c>
      <c r="CZ239">
        <v>4</v>
      </c>
      <c r="DA239">
        <v>5</v>
      </c>
      <c r="DB239">
        <v>4</v>
      </c>
      <c r="DC239">
        <v>5</v>
      </c>
      <c r="DD239">
        <v>5</v>
      </c>
      <c r="DE239">
        <v>4</v>
      </c>
      <c r="DF239">
        <v>3</v>
      </c>
      <c r="DG239">
        <v>4</v>
      </c>
      <c r="DH239">
        <v>4</v>
      </c>
      <c r="DI239">
        <v>5</v>
      </c>
      <c r="DJ239">
        <v>2</v>
      </c>
      <c r="DK239">
        <v>4</v>
      </c>
      <c r="DL239">
        <v>2</v>
      </c>
      <c r="DM239">
        <f>IF(CC239=1,5,IF(CC239=2,4.4,IF(CC239=3,3.4,IF(CC239=4,2,IF(CC239=5,1,IF(CC239&gt;5,"Inválido",0))))))</f>
        <v>4.4000000000000004</v>
      </c>
      <c r="DN239">
        <f>IF(CD239&gt;5,"Inválido",CD239)</f>
        <v>2</v>
      </c>
      <c r="DO239" s="7">
        <f>IF(CE239&gt;3,"Inválido",CE239)</f>
        <v>2</v>
      </c>
      <c r="DP239" s="7">
        <f>IF(CF239&gt;3,"Inválido",CF239)</f>
        <v>3</v>
      </c>
      <c r="DQ239" s="6">
        <f>IF(CG239&gt;3,"Inválido",CG239)</f>
        <v>3</v>
      </c>
      <c r="DR239" s="6">
        <f>IF(CH239&gt;3,"Inválido",CH239)</f>
        <v>2</v>
      </c>
      <c r="DS239" s="6">
        <f>IF(CI239&gt;3,"Inválido",CI239)</f>
        <v>3</v>
      </c>
      <c r="DT239" s="6">
        <f>IF(CJ239&gt;3,"Inválido",CJ239)</f>
        <v>3</v>
      </c>
      <c r="DU239" s="6">
        <f>IF(CK239&gt;3,"Inválido",CK239)</f>
        <v>3</v>
      </c>
      <c r="DV239" s="6">
        <f>IF(CL239&gt;3,"Inválido",CL239)</f>
        <v>2</v>
      </c>
      <c r="DW239" s="6">
        <f>IF(CM239&gt;3,"Inválido",CM239)</f>
        <v>3</v>
      </c>
      <c r="DX239" s="6">
        <f>IF(CN239&gt;3,"Inválido",CN239)</f>
        <v>3</v>
      </c>
      <c r="DY239" s="8">
        <f>IF(CO239&gt;5, "INVALIDO",CO239)</f>
        <v>2</v>
      </c>
      <c r="DZ239" s="8">
        <f>IF(CP239&gt;5, "INVALIDO",CP239)</f>
        <v>1</v>
      </c>
      <c r="EA239" s="8">
        <f>IF(CQ239&gt;5, "INVALIDO",CQ239)</f>
        <v>2</v>
      </c>
      <c r="EB239" s="8">
        <f>IF(CR239&gt;5, "INVALIDO",CR239)</f>
        <v>1</v>
      </c>
      <c r="EC239" s="7">
        <f>IF(CR239&gt;5, "INVALIDO",CR239)</f>
        <v>1</v>
      </c>
      <c r="ED23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9">
        <f>IF(CC239=1,5,IF(CC239=2,4,IF(CC239=3,3,IF(CC239=4,2,IF(CC239=5,1,IF(CC239&gt;5,"Inválido",0))))))</f>
        <v>4</v>
      </c>
      <c r="EG239">
        <f>IF(CW239=1,6,IF(CW239=2,5.4,IF(CW239=3,4.2,IF(CW239=4,3.1,IF(CW239=5,2.2,IF(CW239=6,1,IF(CW239&gt;6,"Inválido",0)))))))</f>
        <v>4.2</v>
      </c>
      <c r="EH239">
        <f>IF(AND(CX239=1,CW239=1),6,IF(AND(CX239=1,CW239&lt;7),5,IF(AND(CX239&gt;1,CW239=1),"Inválido",IF(AND(CX239=2,CW239&lt;7),4,IF(AND(CX239=3,CW239&lt;7),3,IF(AND(CX239=4,CW239&lt;7),2,IF(AND(CX239=5,CW239&lt;7),1,0)))))))</f>
        <v>4</v>
      </c>
      <c r="EI239">
        <f>IF(CV239=1,6,IF(CV239=2,5,IF(CV239=3,3,IF(CV239=4,3,IF(CV239=5,2,IF(CV239=6,1,IF(CV239&gt;6,"iNVÁLIDO",0)))))))</f>
        <v>5</v>
      </c>
      <c r="EJ239" s="7">
        <f>IF(CZ239&gt;6,"Inválido",CZ239)</f>
        <v>4</v>
      </c>
      <c r="EK239" s="7">
        <f>IF(DA239&gt;6,"Inválido",DA239)</f>
        <v>5</v>
      </c>
      <c r="EL239">
        <f>IF(DB239=1,6,IF(DB239=2,5,IF(DB239=3,3,IF(DB239=4,3,IF(DB239=5,2,IF(DB239=6,1,IF(DB239&gt;6,"iNVÁLIDO",0)))))))</f>
        <v>3</v>
      </c>
      <c r="EM239">
        <f>IF(DC239=1,6,IF(DC239=2,5,IF(DC239=3,3,IF(DC239=4,3,IF(DC239=5,2,IF(DC239=6,1,IF(DC239&gt;6,"iNVÁLIDO",0)))))))</f>
        <v>2</v>
      </c>
      <c r="EN239" s="7">
        <f>IF(DD239&gt;6,"Inválido",DD239)</f>
        <v>5</v>
      </c>
      <c r="EO239">
        <f>IF(DE239&gt;6,"Inválido",DE239)</f>
        <v>4</v>
      </c>
      <c r="EP239">
        <f>IF(DF239=1,6,IF(DF239=2,5,IF(DF239=3,3,IF(DF239=4,3,IF(DF239=5,2,IF(DF239=6,1,IF(DF239&gt;6,"iNVÁLIDO",0)))))))</f>
        <v>3</v>
      </c>
      <c r="EQ239" s="7">
        <f>IF(DG239&gt;6,"Inválido",DG239)</f>
        <v>4</v>
      </c>
      <c r="ER239">
        <f>IF(DH239&gt;5,"Inválido",DH239)</f>
        <v>4</v>
      </c>
      <c r="ES239">
        <f>IF(DI239&gt;5,"Inválido",DI239)</f>
        <v>5</v>
      </c>
      <c r="ET239">
        <f>IF(DJ239=1,5,IF(DJ239=2,4,IF(DJ239=3,3,IF(DJ239=4,2,IF(DJ239=5,1,IF(DJ239&gt;5,"Inválido",0))))))</f>
        <v>4</v>
      </c>
      <c r="EU239">
        <f>IF(DK239&gt;5,"Inválido",DK239)</f>
        <v>4</v>
      </c>
      <c r="EV239">
        <f>IF(DL239=1,5,IF(DL239=2,4,IF(DL239=3,3,IF(DL239=4,2,IF(DL239=5,1,IF(DL239&gt;5,"Inválido",0))))))</f>
        <v>4</v>
      </c>
      <c r="EW239" s="7">
        <f>SUM(DO239,DP239,DQ239,DR239,DS239,DT239,DU239,DV239,DW239,DX239)</f>
        <v>27</v>
      </c>
      <c r="EX239" s="7">
        <f>(EW239-10)/20*100</f>
        <v>85</v>
      </c>
      <c r="EY239">
        <f>SUM(DY239,DZ239,EA239,EB239)</f>
        <v>6</v>
      </c>
      <c r="EZ239">
        <f>(_2022___Atividade_física__sintomas_de_ansiedade_e_depressão_e_qualidade_de_vida_e[[#This Row],[Aspecto físico]]-4)/4*100</f>
        <v>50</v>
      </c>
      <c r="FA239">
        <f>SUM(EG239,EH239)</f>
        <v>8.1999999999999993</v>
      </c>
      <c r="FB239">
        <f>(FA239-2)/10*100</f>
        <v>61.999999999999986</v>
      </c>
      <c r="FC239">
        <f>SUM(DM239,ES239,ET239,EU239,EV239)</f>
        <v>21.4</v>
      </c>
      <c r="FD239" s="7">
        <f>(FC239-5)/20*100</f>
        <v>82</v>
      </c>
      <c r="FE239">
        <f>SUM(EI239,EM239,EO239,EQ239)</f>
        <v>15</v>
      </c>
      <c r="FF239" s="7">
        <f>(FE239-4)/20*100</f>
        <v>55.000000000000007</v>
      </c>
      <c r="FG239">
        <f>SUM(EF239,ER239)</f>
        <v>8</v>
      </c>
      <c r="FH239">
        <f>(FG239-2)/8*100</f>
        <v>75</v>
      </c>
      <c r="FI239">
        <f>SUM(EC239,ED239,EE239)</f>
        <v>4</v>
      </c>
      <c r="FJ239" s="7">
        <f>(FI239-3)/3*100</f>
        <v>33.333333333333329</v>
      </c>
      <c r="FK239">
        <f>SUM(EJ239,EK239,EL239,EN239,EP239)</f>
        <v>20</v>
      </c>
      <c r="FL239">
        <f>(FK239-5)/25*100</f>
        <v>60</v>
      </c>
      <c r="FM239">
        <f t="shared" si="9"/>
        <v>2</v>
      </c>
      <c r="FN239" s="7">
        <f t="shared" si="10"/>
        <v>69.75</v>
      </c>
      <c r="FO239" s="7">
        <f t="shared" si="11"/>
        <v>55.833333333333329</v>
      </c>
    </row>
    <row r="240" spans="1:171" ht="15" thickBot="1" x14ac:dyDescent="0.35">
      <c r="A240" t="s">
        <v>594</v>
      </c>
      <c r="B240" t="s">
        <v>595</v>
      </c>
      <c r="C240" t="s">
        <v>68</v>
      </c>
      <c r="D240" s="5">
        <v>35530</v>
      </c>
      <c r="E240" s="5">
        <v>44682</v>
      </c>
      <c r="F240" s="1">
        <f>DATEDIF(D239,E239,"Y")</f>
        <v>21</v>
      </c>
      <c r="G240">
        <v>1</v>
      </c>
      <c r="H240">
        <v>1</v>
      </c>
      <c r="I240" t="s">
        <v>162</v>
      </c>
      <c r="J240">
        <v>2</v>
      </c>
      <c r="K240">
        <v>1</v>
      </c>
      <c r="L240" t="s">
        <v>596</v>
      </c>
      <c r="M240" s="1">
        <v>2</v>
      </c>
      <c r="N240">
        <v>2</v>
      </c>
      <c r="O240">
        <v>5</v>
      </c>
      <c r="P240">
        <v>1</v>
      </c>
      <c r="Q240" s="16">
        <v>1</v>
      </c>
      <c r="R240">
        <v>1</v>
      </c>
      <c r="S240">
        <v>1</v>
      </c>
      <c r="T240">
        <v>2</v>
      </c>
      <c r="U240" t="s">
        <v>86</v>
      </c>
      <c r="V240">
        <v>2</v>
      </c>
      <c r="W240">
        <v>60</v>
      </c>
      <c r="X24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120</v>
      </c>
      <c r="Y240">
        <v>1</v>
      </c>
      <c r="Z240">
        <v>39</v>
      </c>
      <c r="AA24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240">
        <v>6</v>
      </c>
      <c r="AC240">
        <v>25</v>
      </c>
      <c r="AD24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150</v>
      </c>
      <c r="AE240">
        <v>5</v>
      </c>
      <c r="AF240">
        <v>6</v>
      </c>
      <c r="AG240" s="1">
        <f>AVERAGE(_2022___Atividade_física__sintomas_de_ansiedade_e_depressão_e_qualidade_de_vida_e[[#This Row],[a.	Quantas horas no total você gasta sentado durante um dia de semana? ]:[b.	Quantas horas no total você gasta sentado durante um dia de fim de semana?]])</f>
        <v>5.5</v>
      </c>
      <c r="AH240" s="1">
        <f>_2022___Atividade_física__sintomas_de_ansiedade_e_depressão_e_qualidade_de_vida_e[[#This Row],[AFV por semana]]+_2022___Atividade_física__sintomas_de_ansiedade_e_depressão_e_qualidade_de_vida_e[[#This Row],[Média AFM na semana]]</f>
        <v>189</v>
      </c>
      <c r="AI240">
        <v>1</v>
      </c>
      <c r="AJ240">
        <v>2</v>
      </c>
      <c r="AK240">
        <v>1</v>
      </c>
      <c r="AL240">
        <v>2</v>
      </c>
      <c r="AM240">
        <v>2</v>
      </c>
      <c r="AN240">
        <v>1</v>
      </c>
      <c r="AO240">
        <v>0</v>
      </c>
      <c r="AP240">
        <v>0</v>
      </c>
      <c r="AQ240">
        <v>0</v>
      </c>
      <c r="AR240">
        <v>1</v>
      </c>
      <c r="AS240">
        <v>0</v>
      </c>
      <c r="AT240">
        <v>2</v>
      </c>
      <c r="AU240">
        <v>2</v>
      </c>
      <c r="AV240">
        <v>0</v>
      </c>
      <c r="AW240">
        <v>0</v>
      </c>
      <c r="AX240">
        <v>0</v>
      </c>
      <c r="AY240">
        <v>0</v>
      </c>
      <c r="AZ240">
        <v>1</v>
      </c>
      <c r="BA240">
        <v>0</v>
      </c>
      <c r="BB240">
        <v>1</v>
      </c>
      <c r="BC240">
        <v>2</v>
      </c>
      <c r="BD24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240">
        <v>1</v>
      </c>
      <c r="BF240">
        <v>1</v>
      </c>
      <c r="BG240">
        <v>0</v>
      </c>
      <c r="BH240">
        <v>0</v>
      </c>
      <c r="BI240">
        <v>1</v>
      </c>
      <c r="BJ240">
        <v>0</v>
      </c>
      <c r="BK240">
        <v>0</v>
      </c>
      <c r="BL240">
        <v>1</v>
      </c>
      <c r="BM240">
        <v>0</v>
      </c>
      <c r="BN240">
        <v>0</v>
      </c>
      <c r="BO240">
        <v>1</v>
      </c>
      <c r="BP240">
        <v>1</v>
      </c>
      <c r="BQ240">
        <v>1</v>
      </c>
      <c r="BR240">
        <v>1</v>
      </c>
      <c r="BS240">
        <v>0</v>
      </c>
      <c r="BT240">
        <v>1</v>
      </c>
      <c r="BU240">
        <v>1</v>
      </c>
      <c r="BV240">
        <v>2</v>
      </c>
      <c r="BW240">
        <v>1</v>
      </c>
      <c r="BX240">
        <v>2</v>
      </c>
      <c r="BY240">
        <f>_2022___Atividade_física__sintomas_de_ansiedade_e_depressão_e_qualidade_de_vida_e[[#This Row],[_18]]</f>
        <v>1</v>
      </c>
      <c r="BZ240">
        <v>1</v>
      </c>
      <c r="CA240">
        <v>1</v>
      </c>
      <c r="CB240" s="1">
        <f>SUM(BE240:BV240,_2022___Atividade_física__sintomas_de_ansiedade_e_depressão_e_qualidade_de_vida_e[[#This Row],[18 considerar essa]:[_20]])</f>
        <v>15</v>
      </c>
      <c r="CC240">
        <v>3</v>
      </c>
      <c r="CD240">
        <v>4</v>
      </c>
      <c r="CE240">
        <v>2</v>
      </c>
      <c r="CF240">
        <v>2</v>
      </c>
      <c r="CG240">
        <v>1</v>
      </c>
      <c r="CH240">
        <v>1</v>
      </c>
      <c r="CI240">
        <v>1</v>
      </c>
      <c r="CJ240">
        <v>1</v>
      </c>
      <c r="CK240">
        <v>1</v>
      </c>
      <c r="CL240">
        <v>2</v>
      </c>
      <c r="CM240">
        <v>2</v>
      </c>
      <c r="CN240">
        <v>1</v>
      </c>
      <c r="CO240">
        <v>1</v>
      </c>
      <c r="CP240">
        <v>1</v>
      </c>
      <c r="CQ240">
        <v>1</v>
      </c>
      <c r="CR240">
        <v>1</v>
      </c>
      <c r="CS240">
        <v>1</v>
      </c>
      <c r="CT240">
        <v>1</v>
      </c>
      <c r="CU240">
        <v>1</v>
      </c>
      <c r="CV240">
        <v>3</v>
      </c>
      <c r="CW240">
        <v>3</v>
      </c>
      <c r="CX240">
        <v>2</v>
      </c>
      <c r="CY240">
        <v>4</v>
      </c>
      <c r="CZ240">
        <v>2</v>
      </c>
      <c r="DA240">
        <v>5</v>
      </c>
      <c r="DB240">
        <v>5</v>
      </c>
      <c r="DC240">
        <v>5</v>
      </c>
      <c r="DD240">
        <v>4</v>
      </c>
      <c r="DE240">
        <v>4</v>
      </c>
      <c r="DF240">
        <v>3</v>
      </c>
      <c r="DG240">
        <v>5</v>
      </c>
      <c r="DH240">
        <v>4</v>
      </c>
      <c r="DI240">
        <v>4</v>
      </c>
      <c r="DJ240">
        <v>5</v>
      </c>
      <c r="DK240">
        <v>5</v>
      </c>
      <c r="DL240">
        <v>3</v>
      </c>
      <c r="DM240">
        <f>IF(CC240=1,5,IF(CC240=2,4.4,IF(CC240=3,3.4,IF(CC240=4,2,IF(CC240=5,1,IF(CC240&gt;5,"Inválido",0))))))</f>
        <v>3.4</v>
      </c>
      <c r="DN240">
        <f>IF(CD240&gt;5,"Inválido",CD240)</f>
        <v>4</v>
      </c>
      <c r="DO240" s="7">
        <f>IF(CE240&gt;3,"Inválido",CE240)</f>
        <v>2</v>
      </c>
      <c r="DP240" s="7">
        <f>IF(CF240&gt;3,"Inválido",CF240)</f>
        <v>2</v>
      </c>
      <c r="DQ240" s="6">
        <f>IF(CG240&gt;3,"Inválido",CG240)</f>
        <v>1</v>
      </c>
      <c r="DR240" s="6">
        <f>IF(CH240&gt;3,"Inválido",CH240)</f>
        <v>1</v>
      </c>
      <c r="DS240" s="6">
        <f>IF(CI240&gt;3,"Inválido",CI240)</f>
        <v>1</v>
      </c>
      <c r="DT240" s="6">
        <f>IF(CJ240&gt;3,"Inválido",CJ240)</f>
        <v>1</v>
      </c>
      <c r="DU240" s="6">
        <f>IF(CK240&gt;3,"Inválido",CK240)</f>
        <v>1</v>
      </c>
      <c r="DV240" s="6">
        <f>IF(CL240&gt;3,"Inválido",CL240)</f>
        <v>2</v>
      </c>
      <c r="DW240" s="6">
        <f>IF(CM240&gt;3,"Inválido",CM240)</f>
        <v>2</v>
      </c>
      <c r="DX240" s="6">
        <f>IF(CN240&gt;3,"Inválido",CN240)</f>
        <v>1</v>
      </c>
      <c r="DY240" s="8">
        <f>IF(CO240&gt;5, "INVALIDO",CO240)</f>
        <v>1</v>
      </c>
      <c r="DZ240" s="8">
        <f>IF(CP240&gt;5, "INVALIDO",CP240)</f>
        <v>1</v>
      </c>
      <c r="EA240" s="8">
        <f>IF(CQ240&gt;5, "INVALIDO",CQ240)</f>
        <v>1</v>
      </c>
      <c r="EB240" s="8">
        <f>IF(CR240&gt;5, "INVALIDO",CR240)</f>
        <v>1</v>
      </c>
      <c r="EC240" s="7">
        <f>IF(CR240&gt;5, "INVALIDO",CR240)</f>
        <v>1</v>
      </c>
      <c r="ED24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40">
        <f>IF(CC240=1,5,IF(CC240=2,4,IF(CC240=3,3,IF(CC240=4,2,IF(CC240=5,1,IF(CC240&gt;5,"Inválido",0))))))</f>
        <v>3</v>
      </c>
      <c r="EG240">
        <f>IF(CW240=1,6,IF(CW240=2,5.4,IF(CW240=3,4.2,IF(CW240=4,3.1,IF(CW240=5,2.2,IF(CW240=6,1,IF(CW240&gt;6,"Inválido",0)))))))</f>
        <v>4.2</v>
      </c>
      <c r="EH240">
        <f>IF(AND(CX240=1,CW240=1),6,IF(AND(CX240=1,CW240&lt;7),5,IF(AND(CX240&gt;1,CW240=1),"Inválido",IF(AND(CX240=2,CW240&lt;7),4,IF(AND(CX240=3,CW240&lt;7),3,IF(AND(CX240=4,CW240&lt;7),2,IF(AND(CX240=5,CW240&lt;7),1,0)))))))</f>
        <v>4</v>
      </c>
      <c r="EI240">
        <f>IF(CV240=1,6,IF(CV240=2,5,IF(CV240=3,3,IF(CV240=4,3,IF(CV240=5,2,IF(CV240=6,1,IF(CV240&gt;6,"iNVÁLIDO",0)))))))</f>
        <v>3</v>
      </c>
      <c r="EJ240" s="7">
        <f>IF(CZ240&gt;6,"Inválido",CZ240)</f>
        <v>2</v>
      </c>
      <c r="EK240" s="7">
        <f>IF(DA240&gt;6,"Inválido",DA240)</f>
        <v>5</v>
      </c>
      <c r="EL240">
        <f>IF(DB240=1,6,IF(DB240=2,5,IF(DB240=3,3,IF(DB240=4,3,IF(DB240=5,2,IF(DB240=6,1,IF(DB240&gt;6,"iNVÁLIDO",0)))))))</f>
        <v>2</v>
      </c>
      <c r="EM240">
        <f>IF(DC240=1,6,IF(DC240=2,5,IF(DC240=3,3,IF(DC240=4,3,IF(DC240=5,2,IF(DC240=6,1,IF(DC240&gt;6,"iNVÁLIDO",0)))))))</f>
        <v>2</v>
      </c>
      <c r="EN240" s="7">
        <f>IF(DD240&gt;6,"Inválido",DD240)</f>
        <v>4</v>
      </c>
      <c r="EO240">
        <f>IF(DE240&gt;6,"Inválido",DE240)</f>
        <v>4</v>
      </c>
      <c r="EP240">
        <f>IF(DF240=1,6,IF(DF240=2,5,IF(DF240=3,3,IF(DF240=4,3,IF(DF240=5,2,IF(DF240=6,1,IF(DF240&gt;6,"iNVÁLIDO",0)))))))</f>
        <v>3</v>
      </c>
      <c r="EQ240" s="7">
        <f>IF(DG240&gt;6,"Inválido",DG240)</f>
        <v>5</v>
      </c>
      <c r="ER240">
        <f>IF(DH240&gt;5,"Inválido",DH240)</f>
        <v>4</v>
      </c>
      <c r="ES240">
        <f>IF(DI240&gt;5,"Inválido",DI240)</f>
        <v>4</v>
      </c>
      <c r="ET240">
        <f>IF(DJ240=1,5,IF(DJ240=2,4,IF(DJ240=3,3,IF(DJ240=4,2,IF(DJ240=5,1,IF(DJ240&gt;5,"Inválido",0))))))</f>
        <v>1</v>
      </c>
      <c r="EU240">
        <f>IF(DK240&gt;5,"Inválido",DK240)</f>
        <v>5</v>
      </c>
      <c r="EV240">
        <f>IF(DL240=1,5,IF(DL240=2,4,IF(DL240=3,3,IF(DL240=4,2,IF(DL240=5,1,IF(DL240&gt;5,"Inválido",0))))))</f>
        <v>3</v>
      </c>
      <c r="EW240" s="7">
        <f>SUM(DO240,DP240,DQ240,DR240,DS240,DT240,DU240,DV240,DW240,DX240)</f>
        <v>14</v>
      </c>
      <c r="EX240" s="7">
        <f>(EW240-10)/20*100</f>
        <v>20</v>
      </c>
      <c r="EY240">
        <f>SUM(DY240,DZ240,EA240,EB240)</f>
        <v>4</v>
      </c>
      <c r="EZ240">
        <f>(_2022___Atividade_física__sintomas_de_ansiedade_e_depressão_e_qualidade_de_vida_e[[#This Row],[Aspecto físico]]-4)/4*100</f>
        <v>0</v>
      </c>
      <c r="FA240">
        <f>SUM(EG240,EH240)</f>
        <v>8.1999999999999993</v>
      </c>
      <c r="FB240">
        <f>(FA240-2)/10*100</f>
        <v>61.999999999999986</v>
      </c>
      <c r="FC240">
        <f>SUM(DM240,ES240,ET240,EU240,EV240)</f>
        <v>16.399999999999999</v>
      </c>
      <c r="FD240" s="7">
        <f>(FC240-5)/20*100</f>
        <v>56.999999999999993</v>
      </c>
      <c r="FE240">
        <f>SUM(EI240,EM240,EO240,EQ240)</f>
        <v>14</v>
      </c>
      <c r="FF240" s="7">
        <f>(FE240-4)/20*100</f>
        <v>50</v>
      </c>
      <c r="FG240">
        <f>SUM(EF240,ER240)</f>
        <v>7</v>
      </c>
      <c r="FH240">
        <f>(FG240-2)/8*100</f>
        <v>62.5</v>
      </c>
      <c r="FI240">
        <f>SUM(EC240,ED240,EE240)</f>
        <v>3</v>
      </c>
      <c r="FJ240" s="7">
        <f>(FI240-3)/3*100</f>
        <v>0</v>
      </c>
      <c r="FK240">
        <f>SUM(EJ240,EK240,EL240,EN240,EP240)</f>
        <v>16</v>
      </c>
      <c r="FL240">
        <f>(FK240-5)/25*100</f>
        <v>44</v>
      </c>
      <c r="FM240">
        <f t="shared" si="9"/>
        <v>4</v>
      </c>
      <c r="FN240" s="7">
        <f t="shared" si="10"/>
        <v>34.749999999999993</v>
      </c>
      <c r="FO240" s="7">
        <f t="shared" si="11"/>
        <v>39.125</v>
      </c>
    </row>
    <row r="241" spans="1:171" ht="15" thickBot="1" x14ac:dyDescent="0.35">
      <c r="A241" t="s">
        <v>597</v>
      </c>
      <c r="B241" t="s">
        <v>598</v>
      </c>
      <c r="C241" t="s">
        <v>68</v>
      </c>
      <c r="D241" s="5">
        <v>32157</v>
      </c>
      <c r="E241" s="5">
        <v>44682</v>
      </c>
      <c r="F241" s="1">
        <f>DATEDIF(D240,E240,"Y")</f>
        <v>25</v>
      </c>
      <c r="G241">
        <v>2</v>
      </c>
      <c r="H241">
        <v>2</v>
      </c>
      <c r="I241" t="s">
        <v>186</v>
      </c>
      <c r="J241">
        <v>6</v>
      </c>
      <c r="K241">
        <v>2</v>
      </c>
      <c r="L241" t="s">
        <v>327</v>
      </c>
      <c r="M241" s="1">
        <v>2</v>
      </c>
      <c r="N241">
        <v>2</v>
      </c>
      <c r="O241">
        <v>1</v>
      </c>
      <c r="P241">
        <v>1</v>
      </c>
      <c r="Q241" s="16">
        <v>2</v>
      </c>
      <c r="R241">
        <v>2</v>
      </c>
      <c r="S241">
        <v>1</v>
      </c>
      <c r="T241">
        <v>2</v>
      </c>
      <c r="U241" t="s">
        <v>86</v>
      </c>
      <c r="V241">
        <v>2</v>
      </c>
      <c r="W241">
        <v>60</v>
      </c>
      <c r="X24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120</v>
      </c>
      <c r="Y241">
        <v>1</v>
      </c>
      <c r="Z241">
        <v>60</v>
      </c>
      <c r="AA24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41">
        <v>0</v>
      </c>
      <c r="AC241">
        <v>0</v>
      </c>
      <c r="AD24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1">
        <v>10</v>
      </c>
      <c r="AF241">
        <v>6</v>
      </c>
      <c r="AG241" s="1">
        <f>AVERAGE(_2022___Atividade_física__sintomas_de_ansiedade_e_depressão_e_qualidade_de_vida_e[[#This Row],[a.	Quantas horas no total você gasta sentado durante um dia de semana? ]:[b.	Quantas horas no total você gasta sentado durante um dia de fim de semana?]])</f>
        <v>8</v>
      </c>
      <c r="AH241" s="1">
        <f>_2022___Atividade_física__sintomas_de_ansiedade_e_depressão_e_qualidade_de_vida_e[[#This Row],[AFV por semana]]+_2022___Atividade_física__sintomas_de_ansiedade_e_depressão_e_qualidade_de_vida_e[[#This Row],[Média AFM na semana]]</f>
        <v>60</v>
      </c>
      <c r="AI241">
        <v>0</v>
      </c>
      <c r="AJ241">
        <v>1</v>
      </c>
      <c r="AK241">
        <v>0</v>
      </c>
      <c r="AL241">
        <v>2</v>
      </c>
      <c r="AM241">
        <v>2</v>
      </c>
      <c r="AN241">
        <v>0</v>
      </c>
      <c r="AO241">
        <v>1</v>
      </c>
      <c r="AP241">
        <v>0</v>
      </c>
      <c r="AQ241">
        <v>0</v>
      </c>
      <c r="AR241">
        <v>2</v>
      </c>
      <c r="AS241">
        <v>0</v>
      </c>
      <c r="AT241">
        <v>0</v>
      </c>
      <c r="AU241">
        <v>0</v>
      </c>
      <c r="AV241">
        <v>1</v>
      </c>
      <c r="AW241">
        <v>0</v>
      </c>
      <c r="AX241">
        <v>1</v>
      </c>
      <c r="AY241">
        <v>0</v>
      </c>
      <c r="AZ241">
        <v>1</v>
      </c>
      <c r="BA241">
        <v>0</v>
      </c>
      <c r="BB241">
        <v>2</v>
      </c>
      <c r="BC241">
        <v>0</v>
      </c>
      <c r="BD24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241">
        <v>0</v>
      </c>
      <c r="BF241">
        <v>0</v>
      </c>
      <c r="BG241">
        <v>0</v>
      </c>
      <c r="BH241">
        <v>1</v>
      </c>
      <c r="BI241">
        <v>0</v>
      </c>
      <c r="BJ241">
        <v>0</v>
      </c>
      <c r="BK241">
        <v>0</v>
      </c>
      <c r="BL241">
        <v>0</v>
      </c>
      <c r="BM241">
        <v>0</v>
      </c>
      <c r="BN241">
        <v>1</v>
      </c>
      <c r="BO241">
        <v>1</v>
      </c>
      <c r="BP241">
        <v>1</v>
      </c>
      <c r="BQ241">
        <v>0</v>
      </c>
      <c r="BR241">
        <v>1</v>
      </c>
      <c r="BS241">
        <v>0</v>
      </c>
      <c r="BT241">
        <v>1</v>
      </c>
      <c r="BU241">
        <v>2</v>
      </c>
      <c r="BV241">
        <v>0</v>
      </c>
      <c r="BW241">
        <v>0</v>
      </c>
      <c r="BX241">
        <v>1</v>
      </c>
      <c r="BY241">
        <v>0</v>
      </c>
      <c r="BZ241">
        <v>1</v>
      </c>
      <c r="CA241">
        <v>2</v>
      </c>
      <c r="CB241" s="1">
        <f>SUM(BE241:BV241,_2022___Atividade_física__sintomas_de_ansiedade_e_depressão_e_qualidade_de_vida_e[[#This Row],[18 considerar essa]:[_20]])</f>
        <v>11</v>
      </c>
      <c r="CC241">
        <v>3</v>
      </c>
      <c r="CD241">
        <v>4</v>
      </c>
      <c r="CE241">
        <v>2</v>
      </c>
      <c r="CF241">
        <v>2</v>
      </c>
      <c r="CG241">
        <v>3</v>
      </c>
      <c r="CH241">
        <v>2</v>
      </c>
      <c r="CI241">
        <v>2</v>
      </c>
      <c r="CJ241">
        <v>3</v>
      </c>
      <c r="CK241">
        <v>3</v>
      </c>
      <c r="CL241">
        <v>3</v>
      </c>
      <c r="CM241">
        <v>3</v>
      </c>
      <c r="CN241">
        <v>3</v>
      </c>
      <c r="CO241">
        <v>2</v>
      </c>
      <c r="CP241">
        <v>2</v>
      </c>
      <c r="CQ241">
        <v>2</v>
      </c>
      <c r="CR241">
        <v>2</v>
      </c>
      <c r="CS241">
        <v>1</v>
      </c>
      <c r="CT241">
        <v>1</v>
      </c>
      <c r="CU241">
        <v>2</v>
      </c>
      <c r="CV241">
        <v>3</v>
      </c>
      <c r="CW241">
        <v>3</v>
      </c>
      <c r="CX241">
        <v>2</v>
      </c>
      <c r="CY241">
        <v>3</v>
      </c>
      <c r="CZ241">
        <v>4</v>
      </c>
      <c r="DA241">
        <v>5</v>
      </c>
      <c r="DB241">
        <v>2</v>
      </c>
      <c r="DC241">
        <v>4</v>
      </c>
      <c r="DD241">
        <v>5</v>
      </c>
      <c r="DE241">
        <v>6</v>
      </c>
      <c r="DF241">
        <v>3</v>
      </c>
      <c r="DG241">
        <v>4</v>
      </c>
      <c r="DH241">
        <v>4</v>
      </c>
      <c r="DI241">
        <v>5</v>
      </c>
      <c r="DJ241">
        <v>1</v>
      </c>
      <c r="DK241">
        <v>4</v>
      </c>
      <c r="DL241">
        <v>1</v>
      </c>
      <c r="DM241">
        <f>IF(CC241=1,5,IF(CC241=2,4.4,IF(CC241=3,3.4,IF(CC241=4,2,IF(CC241=5,1,IF(CC241&gt;5,"Inválido",0))))))</f>
        <v>3.4</v>
      </c>
      <c r="DN241">
        <f>IF(CD241&gt;5,"Inválido",CD241)</f>
        <v>4</v>
      </c>
      <c r="DO241" s="7">
        <f>IF(CE241&gt;3,"Inválido",CE241)</f>
        <v>2</v>
      </c>
      <c r="DP241" s="7">
        <f>IF(CF241&gt;3,"Inválido",CF241)</f>
        <v>2</v>
      </c>
      <c r="DQ241" s="6">
        <f>IF(CG241&gt;3,"Inválido",CG241)</f>
        <v>3</v>
      </c>
      <c r="DR241" s="6">
        <f>IF(CH241&gt;3,"Inválido",CH241)</f>
        <v>2</v>
      </c>
      <c r="DS241" s="6">
        <f>IF(CI241&gt;3,"Inválido",CI241)</f>
        <v>2</v>
      </c>
      <c r="DT241" s="6">
        <f>IF(CJ241&gt;3,"Inválido",CJ241)</f>
        <v>3</v>
      </c>
      <c r="DU241" s="6">
        <f>IF(CK241&gt;3,"Inválido",CK241)</f>
        <v>3</v>
      </c>
      <c r="DV241" s="6">
        <f>IF(CL241&gt;3,"Inválido",CL241)</f>
        <v>3</v>
      </c>
      <c r="DW241" s="6">
        <f>IF(CM241&gt;3,"Inválido",CM241)</f>
        <v>3</v>
      </c>
      <c r="DX241" s="6">
        <f>IF(CN241&gt;3,"Inválido",CN241)</f>
        <v>3</v>
      </c>
      <c r="DY241" s="8">
        <f>IF(CO241&gt;5, "INVALIDO",CO241)</f>
        <v>2</v>
      </c>
      <c r="DZ241" s="8">
        <f>IF(CP241&gt;5, "INVALIDO",CP241)</f>
        <v>2</v>
      </c>
      <c r="EA241" s="8">
        <f>IF(CQ241&gt;5, "INVALIDO",CQ241)</f>
        <v>2</v>
      </c>
      <c r="EB241" s="8">
        <f>IF(CR241&gt;5, "INVALIDO",CR241)</f>
        <v>2</v>
      </c>
      <c r="EC241" s="7">
        <f>IF(CR241&gt;5, "INVALIDO",CR241)</f>
        <v>2</v>
      </c>
      <c r="ED24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1">
        <f>IF(CC241=1,5,IF(CC241=2,4,IF(CC241=3,3,IF(CC241=4,2,IF(CC241=5,1,IF(CC241&gt;5,"Inválido",0))))))</f>
        <v>3</v>
      </c>
      <c r="EG241">
        <f>IF(CW241=1,6,IF(CW241=2,5.4,IF(CW241=3,4.2,IF(CW241=4,3.1,IF(CW241=5,2.2,IF(CW241=6,1,IF(CW241&gt;6,"Inválido",0)))))))</f>
        <v>4.2</v>
      </c>
      <c r="EH241">
        <f>IF(AND(CX241=1,CW241=1),6,IF(AND(CX241=1,CW241&lt;7),5,IF(AND(CX241&gt;1,CW241=1),"Inválido",IF(AND(CX241=2,CW241&lt;7),4,IF(AND(CX241=3,CW241&lt;7),3,IF(AND(CX241=4,CW241&lt;7),2,IF(AND(CX241=5,CW241&lt;7),1,0)))))))</f>
        <v>4</v>
      </c>
      <c r="EI241">
        <f>IF(CV241=1,6,IF(CV241=2,5,IF(CV241=3,3,IF(CV241=4,3,IF(CV241=5,2,IF(CV241=6,1,IF(CV241&gt;6,"iNVÁLIDO",0)))))))</f>
        <v>3</v>
      </c>
      <c r="EJ241" s="7">
        <f>IF(CZ241&gt;6,"Inválido",CZ241)</f>
        <v>4</v>
      </c>
      <c r="EK241" s="7">
        <f>IF(DA241&gt;6,"Inválido",DA241)</f>
        <v>5</v>
      </c>
      <c r="EL241">
        <f>IF(DB241=1,6,IF(DB241=2,5,IF(DB241=3,3,IF(DB241=4,3,IF(DB241=5,2,IF(DB241=6,1,IF(DB241&gt;6,"iNVÁLIDO",0)))))))</f>
        <v>5</v>
      </c>
      <c r="EM241">
        <f>IF(DC241=1,6,IF(DC241=2,5,IF(DC241=3,3,IF(DC241=4,3,IF(DC241=5,2,IF(DC241=6,1,IF(DC241&gt;6,"iNVÁLIDO",0)))))))</f>
        <v>3</v>
      </c>
      <c r="EN241" s="7">
        <f>IF(DD241&gt;6,"Inválido",DD241)</f>
        <v>5</v>
      </c>
      <c r="EO241">
        <f>IF(DE241&gt;6,"Inválido",DE241)</f>
        <v>6</v>
      </c>
      <c r="EP241">
        <f>IF(DF241=1,6,IF(DF241=2,5,IF(DF241=3,3,IF(DF241=4,3,IF(DF241=5,2,IF(DF241=6,1,IF(DF241&gt;6,"iNVÁLIDO",0)))))))</f>
        <v>3</v>
      </c>
      <c r="EQ241" s="7">
        <f>IF(DG241&gt;6,"Inválido",DG241)</f>
        <v>4</v>
      </c>
      <c r="ER241">
        <f>IF(DH241&gt;5,"Inválido",DH241)</f>
        <v>4</v>
      </c>
      <c r="ES241">
        <f>IF(DI241&gt;5,"Inválido",DI241)</f>
        <v>5</v>
      </c>
      <c r="ET241">
        <f>IF(DJ241=1,5,IF(DJ241=2,4,IF(DJ241=3,3,IF(DJ241=4,2,IF(DJ241=5,1,IF(DJ241&gt;5,"Inválido",0))))))</f>
        <v>5</v>
      </c>
      <c r="EU241">
        <f>IF(DK241&gt;5,"Inválido",DK241)</f>
        <v>4</v>
      </c>
      <c r="EV241">
        <f>IF(DL241=1,5,IF(DL241=2,4,IF(DL241=3,3,IF(DL241=4,2,IF(DL241=5,1,IF(DL241&gt;5,"Inválido",0))))))</f>
        <v>5</v>
      </c>
      <c r="EW241" s="7">
        <f>SUM(DO241,DP241,DQ241,DR241,DS241,DT241,DU241,DV241,DW241,DX241)</f>
        <v>26</v>
      </c>
      <c r="EX241" s="7">
        <f>(EW241-10)/20*100</f>
        <v>80</v>
      </c>
      <c r="EY241">
        <f>SUM(DY241,DZ241,EA241,EB241)</f>
        <v>8</v>
      </c>
      <c r="EZ241">
        <f>(_2022___Atividade_física__sintomas_de_ansiedade_e_depressão_e_qualidade_de_vida_e[[#This Row],[Aspecto físico]]-4)/4*100</f>
        <v>100</v>
      </c>
      <c r="FA241">
        <f>SUM(EG241,EH241)</f>
        <v>8.1999999999999993</v>
      </c>
      <c r="FB241">
        <f>(FA241-2)/10*100</f>
        <v>61.999999999999986</v>
      </c>
      <c r="FC241">
        <f>SUM(DM241,ES241,ET241,EU241,EV241)</f>
        <v>22.4</v>
      </c>
      <c r="FD241" s="7">
        <f>(FC241-5)/20*100</f>
        <v>86.999999999999986</v>
      </c>
      <c r="FE241">
        <f>SUM(EI241,EM241,EO241,EQ241)</f>
        <v>16</v>
      </c>
      <c r="FF241" s="7">
        <f>(FE241-4)/20*100</f>
        <v>60</v>
      </c>
      <c r="FG241">
        <f>SUM(EF241,ER241)</f>
        <v>7</v>
      </c>
      <c r="FH241">
        <f>(FG241-2)/8*100</f>
        <v>62.5</v>
      </c>
      <c r="FI241">
        <f>SUM(EC241,ED241,EE241)</f>
        <v>5</v>
      </c>
      <c r="FJ241" s="7">
        <f>(FI241-3)/3*100</f>
        <v>66.666666666666657</v>
      </c>
      <c r="FK241">
        <f>SUM(EJ241,EK241,EL241,EN241,EP241)</f>
        <v>22</v>
      </c>
      <c r="FL241">
        <f>(FK241-5)/25*100</f>
        <v>68</v>
      </c>
      <c r="FM241">
        <f t="shared" si="9"/>
        <v>4</v>
      </c>
      <c r="FN241" s="7">
        <f t="shared" si="10"/>
        <v>82.25</v>
      </c>
      <c r="FO241" s="7">
        <f t="shared" si="11"/>
        <v>64.291666666666657</v>
      </c>
    </row>
    <row r="242" spans="1:171" ht="15" thickBot="1" x14ac:dyDescent="0.35">
      <c r="A242" t="s">
        <v>599</v>
      </c>
      <c r="B242" t="s">
        <v>600</v>
      </c>
      <c r="C242" t="s">
        <v>68</v>
      </c>
      <c r="D242" s="5">
        <v>36660</v>
      </c>
      <c r="E242" s="5">
        <v>44682</v>
      </c>
      <c r="F242" s="1">
        <f>DATEDIF(D241,E241,"Y")</f>
        <v>34</v>
      </c>
      <c r="G242">
        <v>2</v>
      </c>
      <c r="H242">
        <v>3</v>
      </c>
      <c r="I242" t="s">
        <v>175</v>
      </c>
      <c r="J242">
        <v>5</v>
      </c>
      <c r="K242">
        <v>2</v>
      </c>
      <c r="L242" t="s">
        <v>601</v>
      </c>
      <c r="M242" s="1">
        <v>2</v>
      </c>
      <c r="N242">
        <v>2</v>
      </c>
      <c r="O242">
        <v>3</v>
      </c>
      <c r="P242">
        <v>1</v>
      </c>
      <c r="Q242" s="16">
        <v>2</v>
      </c>
      <c r="R242">
        <v>1</v>
      </c>
      <c r="S242">
        <v>1</v>
      </c>
      <c r="T242">
        <v>1</v>
      </c>
      <c r="U242" t="s">
        <v>71</v>
      </c>
      <c r="V242">
        <v>5</v>
      </c>
      <c r="W242">
        <v>20</v>
      </c>
      <c r="X24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42">
        <v>2</v>
      </c>
      <c r="Z242">
        <v>20</v>
      </c>
      <c r="AA24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42">
        <v>4</v>
      </c>
      <c r="AC242">
        <v>25</v>
      </c>
      <c r="AD24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100</v>
      </c>
      <c r="AE242">
        <v>10</v>
      </c>
      <c r="AF242">
        <v>5</v>
      </c>
      <c r="AG242" s="1">
        <f>AVERAGE(_2022___Atividade_física__sintomas_de_ansiedade_e_depressão_e_qualidade_de_vida_e[[#This Row],[a.	Quantas horas no total você gasta sentado durante um dia de semana? ]:[b.	Quantas horas no total você gasta sentado durante um dia de fim de semana?]])</f>
        <v>7.5</v>
      </c>
      <c r="AH242" s="1">
        <f>_2022___Atividade_física__sintomas_de_ansiedade_e_depressão_e_qualidade_de_vida_e[[#This Row],[AFV por semana]]+_2022___Atividade_física__sintomas_de_ansiedade_e_depressão_e_qualidade_de_vida_e[[#This Row],[Média AFM na semana]]</f>
        <v>140</v>
      </c>
      <c r="AI242">
        <v>0</v>
      </c>
      <c r="AJ242">
        <v>0</v>
      </c>
      <c r="AK242">
        <v>1</v>
      </c>
      <c r="AL242">
        <v>2</v>
      </c>
      <c r="AM242">
        <v>2</v>
      </c>
      <c r="AN242">
        <v>0</v>
      </c>
      <c r="AO242">
        <v>1</v>
      </c>
      <c r="AP242">
        <v>2</v>
      </c>
      <c r="AQ242">
        <v>0</v>
      </c>
      <c r="AR242">
        <v>2</v>
      </c>
      <c r="AS242">
        <v>2</v>
      </c>
      <c r="AT242">
        <v>0</v>
      </c>
      <c r="AU242">
        <v>0</v>
      </c>
      <c r="AV242">
        <v>2</v>
      </c>
      <c r="AW242">
        <v>1</v>
      </c>
      <c r="AX242">
        <v>0</v>
      </c>
      <c r="AY242">
        <v>1</v>
      </c>
      <c r="AZ242">
        <v>0</v>
      </c>
      <c r="BA242">
        <v>0</v>
      </c>
      <c r="BB242">
        <v>0</v>
      </c>
      <c r="BC242">
        <v>0</v>
      </c>
      <c r="BD24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242">
        <v>1</v>
      </c>
      <c r="BF242">
        <v>0</v>
      </c>
      <c r="BG242">
        <v>2</v>
      </c>
      <c r="BH242">
        <v>0</v>
      </c>
      <c r="BI242">
        <v>0</v>
      </c>
      <c r="BJ242">
        <v>0</v>
      </c>
      <c r="BK242">
        <v>0</v>
      </c>
      <c r="BL242">
        <v>3</v>
      </c>
      <c r="BM242">
        <v>1</v>
      </c>
      <c r="BN242">
        <v>1</v>
      </c>
      <c r="BO242">
        <v>1</v>
      </c>
      <c r="BP242">
        <v>0</v>
      </c>
      <c r="BQ242">
        <v>1</v>
      </c>
      <c r="BR242">
        <v>0</v>
      </c>
      <c r="BS242">
        <v>1</v>
      </c>
      <c r="BT242">
        <v>1</v>
      </c>
      <c r="BU242">
        <v>1</v>
      </c>
      <c r="BV242">
        <v>0</v>
      </c>
      <c r="BW242">
        <v>0</v>
      </c>
      <c r="BX242">
        <v>2</v>
      </c>
      <c r="BY242">
        <f>_2022___Atividade_física__sintomas_de_ansiedade_e_depressão_e_qualidade_de_vida_e[[#This Row],[_18]]</f>
        <v>0</v>
      </c>
      <c r="BZ242">
        <v>1</v>
      </c>
      <c r="CA242">
        <v>1</v>
      </c>
      <c r="CB242" s="1">
        <f>SUM(BE242:BV242,_2022___Atividade_física__sintomas_de_ansiedade_e_depressão_e_qualidade_de_vida_e[[#This Row],[18 considerar essa]:[_20]])</f>
        <v>15</v>
      </c>
      <c r="CC242">
        <v>3</v>
      </c>
      <c r="CD242">
        <v>4</v>
      </c>
      <c r="CE242">
        <v>2</v>
      </c>
      <c r="CF242">
        <v>3</v>
      </c>
      <c r="CG242">
        <v>3</v>
      </c>
      <c r="CH242">
        <v>2</v>
      </c>
      <c r="CI242">
        <v>3</v>
      </c>
      <c r="CJ242">
        <v>2</v>
      </c>
      <c r="CK242">
        <v>2</v>
      </c>
      <c r="CL242">
        <v>2</v>
      </c>
      <c r="CM242">
        <v>3</v>
      </c>
      <c r="CN242">
        <v>3</v>
      </c>
      <c r="CO242">
        <v>1</v>
      </c>
      <c r="CP242">
        <v>1</v>
      </c>
      <c r="CQ242">
        <v>1</v>
      </c>
      <c r="CR242">
        <v>1</v>
      </c>
      <c r="CS242">
        <v>1</v>
      </c>
      <c r="CT242">
        <v>1</v>
      </c>
      <c r="CU242">
        <v>1</v>
      </c>
      <c r="CV242">
        <v>5</v>
      </c>
      <c r="CW242">
        <v>3</v>
      </c>
      <c r="CX242">
        <v>3</v>
      </c>
      <c r="CY242">
        <v>4</v>
      </c>
      <c r="CZ242">
        <v>1</v>
      </c>
      <c r="DA242">
        <v>3</v>
      </c>
      <c r="DB242">
        <v>4</v>
      </c>
      <c r="DC242">
        <v>3</v>
      </c>
      <c r="DD242">
        <v>1</v>
      </c>
      <c r="DE242">
        <v>1</v>
      </c>
      <c r="DF242">
        <v>3</v>
      </c>
      <c r="DG242">
        <v>3</v>
      </c>
      <c r="DH242">
        <v>3</v>
      </c>
      <c r="DI242">
        <v>3</v>
      </c>
      <c r="DJ242">
        <v>2</v>
      </c>
      <c r="DK242">
        <v>3</v>
      </c>
      <c r="DL242">
        <v>3</v>
      </c>
      <c r="DM242">
        <f>IF(CC242=1,5,IF(CC242=2,4.4,IF(CC242=3,3.4,IF(CC242=4,2,IF(CC242=5,1,IF(CC242&gt;5,"Inválido",0))))))</f>
        <v>3.4</v>
      </c>
      <c r="DN242">
        <f>IF(CD242&gt;5,"Inválido",CD242)</f>
        <v>4</v>
      </c>
      <c r="DO242" s="7">
        <f>IF(CE242&gt;3,"Inválido",CE242)</f>
        <v>2</v>
      </c>
      <c r="DP242" s="7">
        <f>IF(CF242&gt;3,"Inválido",CF242)</f>
        <v>3</v>
      </c>
      <c r="DQ242" s="6">
        <f>IF(CG242&gt;3,"Inválido",CG242)</f>
        <v>3</v>
      </c>
      <c r="DR242" s="6">
        <f>IF(CH242&gt;3,"Inválido",CH242)</f>
        <v>2</v>
      </c>
      <c r="DS242" s="6">
        <f>IF(CI242&gt;3,"Inválido",CI242)</f>
        <v>3</v>
      </c>
      <c r="DT242" s="6">
        <f>IF(CJ242&gt;3,"Inválido",CJ242)</f>
        <v>2</v>
      </c>
      <c r="DU242" s="6">
        <f>IF(CK242&gt;3,"Inválido",CK242)</f>
        <v>2</v>
      </c>
      <c r="DV242" s="6">
        <f>IF(CL242&gt;3,"Inválido",CL242)</f>
        <v>2</v>
      </c>
      <c r="DW242" s="6">
        <f>IF(CM242&gt;3,"Inválido",CM242)</f>
        <v>3</v>
      </c>
      <c r="DX242" s="6">
        <f>IF(CN242&gt;3,"Inválido",CN242)</f>
        <v>3</v>
      </c>
      <c r="DY242" s="8">
        <f>IF(CO242&gt;5, "INVALIDO",CO242)</f>
        <v>1</v>
      </c>
      <c r="DZ242" s="8">
        <f>IF(CP242&gt;5, "INVALIDO",CP242)</f>
        <v>1</v>
      </c>
      <c r="EA242" s="8">
        <f>IF(CQ242&gt;5, "INVALIDO",CQ242)</f>
        <v>1</v>
      </c>
      <c r="EB242" s="8">
        <f>IF(CR242&gt;5, "INVALIDO",CR242)</f>
        <v>1</v>
      </c>
      <c r="EC242" s="7">
        <f>IF(CR242&gt;5, "INVALIDO",CR242)</f>
        <v>1</v>
      </c>
      <c r="ED24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42">
        <f>IF(CC242=1,5,IF(CC242=2,4,IF(CC242=3,3,IF(CC242=4,2,IF(CC242=5,1,IF(CC242&gt;5,"Inválido",0))))))</f>
        <v>3</v>
      </c>
      <c r="EG242">
        <f>IF(CW242=1,6,IF(CW242=2,5.4,IF(CW242=3,4.2,IF(CW242=4,3.1,IF(CW242=5,2.2,IF(CW242=6,1,IF(CW242&gt;6,"Inválido",0)))))))</f>
        <v>4.2</v>
      </c>
      <c r="EH242">
        <f>IF(AND(CX242=1,CW242=1),6,IF(AND(CX242=1,CW242&lt;7),5,IF(AND(CX242&gt;1,CW242=1),"Inválido",IF(AND(CX242=2,CW242&lt;7),4,IF(AND(CX242=3,CW242&lt;7),3,IF(AND(CX242=4,CW242&lt;7),2,IF(AND(CX242=5,CW242&lt;7),1,0)))))))</f>
        <v>3</v>
      </c>
      <c r="EI242">
        <f>IF(CV242=1,6,IF(CV242=2,5,IF(CV242=3,3,IF(CV242=4,3,IF(CV242=5,2,IF(CV242=6,1,IF(CV242&gt;6,"iNVÁLIDO",0)))))))</f>
        <v>2</v>
      </c>
      <c r="EJ242" s="7">
        <f>IF(CZ242&gt;6,"Inválido",CZ242)</f>
        <v>1</v>
      </c>
      <c r="EK242" s="7">
        <f>IF(DA242&gt;6,"Inválido",DA242)</f>
        <v>3</v>
      </c>
      <c r="EL242">
        <f>IF(DB242=1,6,IF(DB242=2,5,IF(DB242=3,3,IF(DB242=4,3,IF(DB242=5,2,IF(DB242=6,1,IF(DB242&gt;6,"iNVÁLIDO",0)))))))</f>
        <v>3</v>
      </c>
      <c r="EM242">
        <f>IF(DC242=1,6,IF(DC242=2,5,IF(DC242=3,3,IF(DC242=4,3,IF(DC242=5,2,IF(DC242=6,1,IF(DC242&gt;6,"iNVÁLIDO",0)))))))</f>
        <v>3</v>
      </c>
      <c r="EN242" s="7">
        <f>IF(DD242&gt;6,"Inválido",DD242)</f>
        <v>1</v>
      </c>
      <c r="EO242">
        <f>IF(DE242&gt;6,"Inválido",DE242)</f>
        <v>1</v>
      </c>
      <c r="EP242">
        <f>IF(DF242=1,6,IF(DF242=2,5,IF(DF242=3,3,IF(DF242=4,3,IF(DF242=5,2,IF(DF242=6,1,IF(DF242&gt;6,"iNVÁLIDO",0)))))))</f>
        <v>3</v>
      </c>
      <c r="EQ242" s="7">
        <f>IF(DG242&gt;6,"Inválido",DG242)</f>
        <v>3</v>
      </c>
      <c r="ER242">
        <f>IF(DH242&gt;5,"Inválido",DH242)</f>
        <v>3</v>
      </c>
      <c r="ES242">
        <f>IF(DI242&gt;5,"Inválido",DI242)</f>
        <v>3</v>
      </c>
      <c r="ET242">
        <f>IF(DJ242=1,5,IF(DJ242=2,4,IF(DJ242=3,3,IF(DJ242=4,2,IF(DJ242=5,1,IF(DJ242&gt;5,"Inválido",0))))))</f>
        <v>4</v>
      </c>
      <c r="EU242">
        <f>IF(DK242&gt;5,"Inválido",DK242)</f>
        <v>3</v>
      </c>
      <c r="EV242">
        <f>IF(DL242=1,5,IF(DL242=2,4,IF(DL242=3,3,IF(DL242=4,2,IF(DL242=5,1,IF(DL242&gt;5,"Inválido",0))))))</f>
        <v>3</v>
      </c>
      <c r="EW242" s="7">
        <f>SUM(DO242,DP242,DQ242,DR242,DS242,DT242,DU242,DV242,DW242,DX242)</f>
        <v>25</v>
      </c>
      <c r="EX242" s="7">
        <f>(EW242-10)/20*100</f>
        <v>75</v>
      </c>
      <c r="EY242">
        <f>SUM(DY242,DZ242,EA242,EB242)</f>
        <v>4</v>
      </c>
      <c r="EZ242">
        <f>(_2022___Atividade_física__sintomas_de_ansiedade_e_depressão_e_qualidade_de_vida_e[[#This Row],[Aspecto físico]]-4)/4*100</f>
        <v>0</v>
      </c>
      <c r="FA242">
        <f>SUM(EG242,EH242)</f>
        <v>7.2</v>
      </c>
      <c r="FB242">
        <f>(FA242-2)/10*100</f>
        <v>52</v>
      </c>
      <c r="FC242">
        <f>SUM(DM242,ES242,ET242,EU242,EV242)</f>
        <v>16.399999999999999</v>
      </c>
      <c r="FD242" s="7">
        <f>(FC242-5)/20*100</f>
        <v>56.999999999999993</v>
      </c>
      <c r="FE242">
        <f>SUM(EI242,EM242,EO242,EQ242)</f>
        <v>9</v>
      </c>
      <c r="FF242" s="7">
        <f>(FE242-4)/20*100</f>
        <v>25</v>
      </c>
      <c r="FG242">
        <f>SUM(EF242,ER242)</f>
        <v>6</v>
      </c>
      <c r="FH242">
        <f>(FG242-2)/8*100</f>
        <v>50</v>
      </c>
      <c r="FI242">
        <f>SUM(EC242,ED242,EE242)</f>
        <v>3</v>
      </c>
      <c r="FJ242" s="7">
        <f>(FI242-3)/3*100</f>
        <v>0</v>
      </c>
      <c r="FK242">
        <f>SUM(EJ242,EK242,EL242,EN242,EP242)</f>
        <v>11</v>
      </c>
      <c r="FL242">
        <f>(FK242-5)/25*100</f>
        <v>24</v>
      </c>
      <c r="FM242">
        <f t="shared" si="9"/>
        <v>4</v>
      </c>
      <c r="FN242" s="7">
        <f t="shared" si="10"/>
        <v>46</v>
      </c>
      <c r="FO242" s="7">
        <f t="shared" si="11"/>
        <v>24.75</v>
      </c>
    </row>
    <row r="243" spans="1:171" ht="15" thickBot="1" x14ac:dyDescent="0.35">
      <c r="A243" t="s">
        <v>608</v>
      </c>
      <c r="B243" t="s">
        <v>609</v>
      </c>
      <c r="C243" t="s">
        <v>68</v>
      </c>
      <c r="D243" s="5">
        <v>37470</v>
      </c>
      <c r="E243" s="5">
        <v>44682</v>
      </c>
      <c r="F243" s="1">
        <f>DATEDIF(D242,E242,"Y")</f>
        <v>21</v>
      </c>
      <c r="G243">
        <v>2</v>
      </c>
      <c r="H243">
        <v>1</v>
      </c>
      <c r="I243" t="s">
        <v>179</v>
      </c>
      <c r="J243">
        <v>1</v>
      </c>
      <c r="K243">
        <v>2</v>
      </c>
      <c r="L243" t="s">
        <v>100</v>
      </c>
      <c r="M243" s="1">
        <v>1</v>
      </c>
      <c r="N243">
        <v>1</v>
      </c>
      <c r="O243">
        <v>1</v>
      </c>
      <c r="P243">
        <v>1</v>
      </c>
      <c r="Q243" s="16">
        <v>2</v>
      </c>
      <c r="R243">
        <v>2</v>
      </c>
      <c r="S243">
        <v>2</v>
      </c>
      <c r="T243">
        <v>2</v>
      </c>
      <c r="U243" t="s">
        <v>86</v>
      </c>
      <c r="V243">
        <v>7</v>
      </c>
      <c r="W243">
        <v>15</v>
      </c>
      <c r="X24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43">
        <v>1</v>
      </c>
      <c r="Z243">
        <v>15</v>
      </c>
      <c r="AA24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243">
        <v>1</v>
      </c>
      <c r="AC243">
        <v>15</v>
      </c>
      <c r="AD24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243">
        <v>20</v>
      </c>
      <c r="AF243">
        <v>15</v>
      </c>
      <c r="AG243" s="1">
        <f>AVERAGE(_2022___Atividade_física__sintomas_de_ansiedade_e_depressão_e_qualidade_de_vida_e[[#This Row],[a.	Quantas horas no total você gasta sentado durante um dia de semana? ]:[b.	Quantas horas no total você gasta sentado durante um dia de fim de semana?]])</f>
        <v>17.5</v>
      </c>
      <c r="AH243" s="1">
        <f>_2022___Atividade_física__sintomas_de_ansiedade_e_depressão_e_qualidade_de_vida_e[[#This Row],[AFV por semana]]+_2022___Atividade_física__sintomas_de_ansiedade_e_depressão_e_qualidade_de_vida_e[[#This Row],[Média AFM na semana]]</f>
        <v>30</v>
      </c>
      <c r="AI243">
        <v>1</v>
      </c>
      <c r="AJ243">
        <v>2</v>
      </c>
      <c r="AK243">
        <v>0</v>
      </c>
      <c r="AL243">
        <v>1</v>
      </c>
      <c r="AM243">
        <v>2</v>
      </c>
      <c r="AN243">
        <v>1</v>
      </c>
      <c r="AO243">
        <v>3</v>
      </c>
      <c r="AP243">
        <v>0</v>
      </c>
      <c r="AQ243">
        <v>0</v>
      </c>
      <c r="AR243">
        <v>1</v>
      </c>
      <c r="AS243">
        <v>0</v>
      </c>
      <c r="AT243">
        <v>0</v>
      </c>
      <c r="AU243">
        <v>0</v>
      </c>
      <c r="AV243">
        <v>0</v>
      </c>
      <c r="AW243">
        <v>0</v>
      </c>
      <c r="AX243">
        <v>0</v>
      </c>
      <c r="AY243">
        <v>0</v>
      </c>
      <c r="AZ243">
        <v>3</v>
      </c>
      <c r="BA243">
        <v>1</v>
      </c>
      <c r="BB243">
        <v>0</v>
      </c>
      <c r="BC243">
        <v>1</v>
      </c>
      <c r="BD24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243">
        <v>0</v>
      </c>
      <c r="BF243">
        <v>1</v>
      </c>
      <c r="BG243">
        <v>1</v>
      </c>
      <c r="BH243">
        <v>1</v>
      </c>
      <c r="BI243">
        <v>1</v>
      </c>
      <c r="BJ243">
        <v>1</v>
      </c>
      <c r="BK243">
        <v>1</v>
      </c>
      <c r="BL243">
        <v>2</v>
      </c>
      <c r="BM243">
        <v>0</v>
      </c>
      <c r="BN243">
        <v>1</v>
      </c>
      <c r="BO243">
        <v>2</v>
      </c>
      <c r="BP243">
        <v>1</v>
      </c>
      <c r="BQ243">
        <v>1</v>
      </c>
      <c r="BR243">
        <v>0</v>
      </c>
      <c r="BS243">
        <v>2</v>
      </c>
      <c r="BT243">
        <v>1</v>
      </c>
      <c r="BU243">
        <v>1</v>
      </c>
      <c r="BV243">
        <v>1</v>
      </c>
      <c r="BW243">
        <v>3</v>
      </c>
      <c r="BX243">
        <v>2</v>
      </c>
      <c r="BY243">
        <f>_2022___Atividade_física__sintomas_de_ansiedade_e_depressão_e_qualidade_de_vida_e[[#This Row],[_18]]</f>
        <v>3</v>
      </c>
      <c r="BZ243">
        <v>1</v>
      </c>
      <c r="CA243">
        <v>0</v>
      </c>
      <c r="CB243" s="1">
        <f>SUM(BE243:BV243,_2022___Atividade_física__sintomas_de_ansiedade_e_depressão_e_qualidade_de_vida_e[[#This Row],[18 considerar essa]:[_20]])</f>
        <v>22</v>
      </c>
      <c r="CC243">
        <v>3</v>
      </c>
      <c r="CD243">
        <v>4</v>
      </c>
      <c r="CE243">
        <v>3</v>
      </c>
      <c r="CF243">
        <v>3</v>
      </c>
      <c r="CG243">
        <v>3</v>
      </c>
      <c r="CH243">
        <v>2</v>
      </c>
      <c r="CI243">
        <v>2</v>
      </c>
      <c r="CJ243">
        <v>2</v>
      </c>
      <c r="CK243">
        <v>2</v>
      </c>
      <c r="CL243">
        <v>2</v>
      </c>
      <c r="CM243">
        <v>2</v>
      </c>
      <c r="CN243">
        <v>3</v>
      </c>
      <c r="CO243">
        <v>2</v>
      </c>
      <c r="CP243">
        <v>1</v>
      </c>
      <c r="CQ243">
        <v>2</v>
      </c>
      <c r="CR243">
        <v>1</v>
      </c>
      <c r="CS243">
        <v>1</v>
      </c>
      <c r="CT243">
        <v>1</v>
      </c>
      <c r="CU243">
        <v>1</v>
      </c>
      <c r="CV243">
        <v>3</v>
      </c>
      <c r="CW243">
        <v>5</v>
      </c>
      <c r="CX243">
        <v>4</v>
      </c>
      <c r="CY243">
        <v>4</v>
      </c>
      <c r="CZ243">
        <v>1</v>
      </c>
      <c r="DA243">
        <v>3</v>
      </c>
      <c r="DB243">
        <v>6</v>
      </c>
      <c r="DC243">
        <v>4</v>
      </c>
      <c r="DD243">
        <v>3</v>
      </c>
      <c r="DE243">
        <v>1</v>
      </c>
      <c r="DF243">
        <v>3</v>
      </c>
      <c r="DG243">
        <v>1</v>
      </c>
      <c r="DH243">
        <v>4</v>
      </c>
      <c r="DI243">
        <v>5</v>
      </c>
      <c r="DJ243">
        <v>3</v>
      </c>
      <c r="DK243">
        <v>4</v>
      </c>
      <c r="DL243">
        <v>2</v>
      </c>
      <c r="DM243">
        <f>IF(CC243=1,5,IF(CC243=2,4.4,IF(CC243=3,3.4,IF(CC243=4,2,IF(CC243=5,1,IF(CC243&gt;5,"Inválido",0))))))</f>
        <v>3.4</v>
      </c>
      <c r="DN243">
        <f>IF(CD243&gt;5,"Inválido",CD243)</f>
        <v>4</v>
      </c>
      <c r="DO243" s="7">
        <f>IF(CE243&gt;3,"Inválido",CE243)</f>
        <v>3</v>
      </c>
      <c r="DP243" s="7">
        <f>IF(CF243&gt;3,"Inválido",CF243)</f>
        <v>3</v>
      </c>
      <c r="DQ243" s="6">
        <f>IF(CG243&gt;3,"Inválido",CG243)</f>
        <v>3</v>
      </c>
      <c r="DR243" s="6">
        <f>IF(CH243&gt;3,"Inválido",CH243)</f>
        <v>2</v>
      </c>
      <c r="DS243" s="6">
        <f>IF(CI243&gt;3,"Inválido",CI243)</f>
        <v>2</v>
      </c>
      <c r="DT243" s="6">
        <f>IF(CJ243&gt;3,"Inválido",CJ243)</f>
        <v>2</v>
      </c>
      <c r="DU243" s="6">
        <f>IF(CK243&gt;3,"Inválido",CK243)</f>
        <v>2</v>
      </c>
      <c r="DV243" s="6">
        <f>IF(CL243&gt;3,"Inválido",CL243)</f>
        <v>2</v>
      </c>
      <c r="DW243" s="6">
        <f>IF(CM243&gt;3,"Inválido",CM243)</f>
        <v>2</v>
      </c>
      <c r="DX243" s="6">
        <f>IF(CN243&gt;3,"Inválido",CN243)</f>
        <v>3</v>
      </c>
      <c r="DY243" s="8">
        <f>IF(CO243&gt;5, "INVALIDO",CO243)</f>
        <v>2</v>
      </c>
      <c r="DZ243" s="8">
        <f>IF(CP243&gt;5, "INVALIDO",CP243)</f>
        <v>1</v>
      </c>
      <c r="EA243" s="8">
        <f>IF(CQ243&gt;5, "INVALIDO",CQ243)</f>
        <v>2</v>
      </c>
      <c r="EB243" s="8">
        <f>IF(CR243&gt;5, "INVALIDO",CR243)</f>
        <v>1</v>
      </c>
      <c r="EC243" s="7">
        <f>IF(CR243&gt;5, "INVALIDO",CR243)</f>
        <v>1</v>
      </c>
      <c r="ED24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43">
        <f>IF(CC243=1,5,IF(CC243=2,4,IF(CC243=3,3,IF(CC243=4,2,IF(CC243=5,1,IF(CC243&gt;5,"Inválido",0))))))</f>
        <v>3</v>
      </c>
      <c r="EG243">
        <f>IF(CW243=1,6,IF(CW243=2,5.4,IF(CW243=3,4.2,IF(CW243=4,3.1,IF(CW243=5,2.2,IF(CW243=6,1,IF(CW243&gt;6,"Inválido",0)))))))</f>
        <v>2.2000000000000002</v>
      </c>
      <c r="EH243">
        <f>IF(AND(CX243=1,CW243=1),6,IF(AND(CX243=1,CW243&lt;7),5,IF(AND(CX243&gt;1,CW243=1),"Inválido",IF(AND(CX243=2,CW243&lt;7),4,IF(AND(CX243=3,CW243&lt;7),3,IF(AND(CX243=4,CW243&lt;7),2,IF(AND(CX243=5,CW243&lt;7),1,0)))))))</f>
        <v>2</v>
      </c>
      <c r="EI243">
        <f>IF(CV243=1,6,IF(CV243=2,5,IF(CV243=3,3,IF(CV243=4,3,IF(CV243=5,2,IF(CV243=6,1,IF(CV243&gt;6,"iNVÁLIDO",0)))))))</f>
        <v>3</v>
      </c>
      <c r="EJ243" s="7">
        <f>IF(CZ243&gt;6,"Inválido",CZ243)</f>
        <v>1</v>
      </c>
      <c r="EK243" s="7">
        <f>IF(DA243&gt;6,"Inválido",DA243)</f>
        <v>3</v>
      </c>
      <c r="EL243">
        <f>IF(DB243=1,6,IF(DB243=2,5,IF(DB243=3,3,IF(DB243=4,3,IF(DB243=5,2,IF(DB243=6,1,IF(DB243&gt;6,"iNVÁLIDO",0)))))))</f>
        <v>1</v>
      </c>
      <c r="EM243">
        <f>IF(DC243=1,6,IF(DC243=2,5,IF(DC243=3,3,IF(DC243=4,3,IF(DC243=5,2,IF(DC243=6,1,IF(DC243&gt;6,"iNVÁLIDO",0)))))))</f>
        <v>3</v>
      </c>
      <c r="EN243" s="7">
        <f>IF(DD243&gt;6,"Inválido",DD243)</f>
        <v>3</v>
      </c>
      <c r="EO243">
        <f>IF(DE243&gt;6,"Inválido",DE243)</f>
        <v>1</v>
      </c>
      <c r="EP243">
        <f>IF(DF243=1,6,IF(DF243=2,5,IF(DF243=3,3,IF(DF243=4,3,IF(DF243=5,2,IF(DF243=6,1,IF(DF243&gt;6,"iNVÁLIDO",0)))))))</f>
        <v>3</v>
      </c>
      <c r="EQ243" s="7">
        <f>IF(DG243&gt;6,"Inválido",DG243)</f>
        <v>1</v>
      </c>
      <c r="ER243">
        <f>IF(DH243&gt;5,"Inválido",DH243)</f>
        <v>4</v>
      </c>
      <c r="ES243">
        <f>IF(DI243&gt;5,"Inválido",DI243)</f>
        <v>5</v>
      </c>
      <c r="ET243">
        <f>IF(DJ243=1,5,IF(DJ243=2,4,IF(DJ243=3,3,IF(DJ243=4,2,IF(DJ243=5,1,IF(DJ243&gt;5,"Inválido",0))))))</f>
        <v>3</v>
      </c>
      <c r="EU243">
        <f>IF(DK243&gt;5,"Inválido",DK243)</f>
        <v>4</v>
      </c>
      <c r="EV243">
        <f>IF(DL243=1,5,IF(DL243=2,4,IF(DL243=3,3,IF(DL243=4,2,IF(DL243=5,1,IF(DL243&gt;5,"Inválido",0))))))</f>
        <v>4</v>
      </c>
      <c r="EW243" s="7">
        <f>SUM(DO243,DP243,DQ243,DR243,DS243,DT243,DU243,DV243,DW243,DX243)</f>
        <v>24</v>
      </c>
      <c r="EX243" s="7">
        <f>(EW243-10)/20*100</f>
        <v>70</v>
      </c>
      <c r="EY243">
        <f>SUM(DY243,DZ243,EA243,EB243)</f>
        <v>6</v>
      </c>
      <c r="EZ243">
        <f>(_2022___Atividade_física__sintomas_de_ansiedade_e_depressão_e_qualidade_de_vida_e[[#This Row],[Aspecto físico]]-4)/4*100</f>
        <v>50</v>
      </c>
      <c r="FA243">
        <f>SUM(EG243,EH243)</f>
        <v>4.2</v>
      </c>
      <c r="FB243">
        <f>(FA243-2)/10*100</f>
        <v>22.000000000000004</v>
      </c>
      <c r="FC243">
        <f>SUM(DM243,ES243,ET243,EU243,EV243)</f>
        <v>19.399999999999999</v>
      </c>
      <c r="FD243" s="7">
        <f>(FC243-5)/20*100</f>
        <v>72</v>
      </c>
      <c r="FE243">
        <f>SUM(EI243,EM243,EO243,EQ243)</f>
        <v>8</v>
      </c>
      <c r="FF243" s="7">
        <f>(FE243-4)/20*100</f>
        <v>20</v>
      </c>
      <c r="FG243">
        <f>SUM(EF243,ER243)</f>
        <v>7</v>
      </c>
      <c r="FH243">
        <f>(FG243-2)/8*100</f>
        <v>62.5</v>
      </c>
      <c r="FI243">
        <f>SUM(EC243,ED243,EE243)</f>
        <v>3</v>
      </c>
      <c r="FJ243" s="7">
        <f>(FI243-3)/3*100</f>
        <v>0</v>
      </c>
      <c r="FK243">
        <f>SUM(EJ243,EK243,EL243,EN243,EP243)</f>
        <v>11</v>
      </c>
      <c r="FL243">
        <f>(FK243-5)/25*100</f>
        <v>24</v>
      </c>
      <c r="FM243">
        <f t="shared" si="9"/>
        <v>4</v>
      </c>
      <c r="FN243" s="7">
        <f t="shared" si="10"/>
        <v>53.5</v>
      </c>
      <c r="FO243" s="7">
        <f t="shared" si="11"/>
        <v>26.625</v>
      </c>
    </row>
    <row r="244" spans="1:171" ht="15" thickBot="1" x14ac:dyDescent="0.35">
      <c r="A244" t="s">
        <v>614</v>
      </c>
      <c r="B244" t="s">
        <v>615</v>
      </c>
      <c r="C244" t="s">
        <v>68</v>
      </c>
      <c r="D244" s="5">
        <v>37484</v>
      </c>
      <c r="E244" s="5">
        <v>44682</v>
      </c>
      <c r="F244" s="1">
        <f>DATEDIF(D243,E243,"Y")</f>
        <v>19</v>
      </c>
      <c r="G244">
        <v>1</v>
      </c>
      <c r="H244">
        <v>1</v>
      </c>
      <c r="I244" t="s">
        <v>276</v>
      </c>
      <c r="J244">
        <v>1</v>
      </c>
      <c r="K244">
        <v>3</v>
      </c>
      <c r="L244" t="s">
        <v>100</v>
      </c>
      <c r="M244" s="1">
        <v>1</v>
      </c>
      <c r="N244">
        <v>1</v>
      </c>
      <c r="O244">
        <v>1</v>
      </c>
      <c r="P244">
        <v>1</v>
      </c>
      <c r="Q244" s="16">
        <v>1</v>
      </c>
      <c r="R244">
        <v>1</v>
      </c>
      <c r="S244">
        <v>2</v>
      </c>
      <c r="T244">
        <v>2</v>
      </c>
      <c r="U244" t="s">
        <v>86</v>
      </c>
      <c r="V244">
        <v>0</v>
      </c>
      <c r="W244">
        <v>0</v>
      </c>
      <c r="X24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44">
        <v>0</v>
      </c>
      <c r="Z244">
        <v>0</v>
      </c>
      <c r="AA24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44">
        <v>0</v>
      </c>
      <c r="AC244">
        <v>0</v>
      </c>
      <c r="AD24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4">
        <v>20</v>
      </c>
      <c r="AF244">
        <v>6</v>
      </c>
      <c r="AG244" s="1">
        <f>AVERAGE(_2022___Atividade_física__sintomas_de_ansiedade_e_depressão_e_qualidade_de_vida_e[[#This Row],[a.	Quantas horas no total você gasta sentado durante um dia de semana? ]:[b.	Quantas horas no total você gasta sentado durante um dia de fim de semana?]])</f>
        <v>13</v>
      </c>
      <c r="AH244" s="1">
        <f>_2022___Atividade_física__sintomas_de_ansiedade_e_depressão_e_qualidade_de_vida_e[[#This Row],[AFV por semana]]+_2022___Atividade_física__sintomas_de_ansiedade_e_depressão_e_qualidade_de_vida_e[[#This Row],[Média AFM na semana]]</f>
        <v>0</v>
      </c>
      <c r="AI244">
        <v>0</v>
      </c>
      <c r="AJ244">
        <v>2</v>
      </c>
      <c r="AK244">
        <v>1</v>
      </c>
      <c r="AL244">
        <v>3</v>
      </c>
      <c r="AM244">
        <v>3</v>
      </c>
      <c r="AN244">
        <v>1</v>
      </c>
      <c r="AO244">
        <v>1</v>
      </c>
      <c r="AP244">
        <v>0</v>
      </c>
      <c r="AQ244">
        <v>0</v>
      </c>
      <c r="AR244">
        <v>3</v>
      </c>
      <c r="AS244">
        <v>0</v>
      </c>
      <c r="AT244">
        <v>0</v>
      </c>
      <c r="AU244">
        <v>0</v>
      </c>
      <c r="AV244">
        <v>3</v>
      </c>
      <c r="AW244">
        <v>0</v>
      </c>
      <c r="AX244">
        <v>0</v>
      </c>
      <c r="AY244">
        <v>0</v>
      </c>
      <c r="AZ244">
        <v>2</v>
      </c>
      <c r="BA244">
        <v>0</v>
      </c>
      <c r="BB244">
        <v>0</v>
      </c>
      <c r="BC244">
        <v>2</v>
      </c>
      <c r="BD24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244">
        <v>1</v>
      </c>
      <c r="BF244">
        <v>2</v>
      </c>
      <c r="BG244">
        <v>1</v>
      </c>
      <c r="BH244">
        <v>1</v>
      </c>
      <c r="BI244">
        <v>0</v>
      </c>
      <c r="BJ244">
        <v>0</v>
      </c>
      <c r="BK244">
        <v>1</v>
      </c>
      <c r="BL244">
        <v>0</v>
      </c>
      <c r="BM244">
        <v>0</v>
      </c>
      <c r="BN244">
        <v>0</v>
      </c>
      <c r="BO244">
        <v>1</v>
      </c>
      <c r="BP244">
        <v>0</v>
      </c>
      <c r="BQ244">
        <v>0</v>
      </c>
      <c r="BR244">
        <v>2</v>
      </c>
      <c r="BS244">
        <v>3</v>
      </c>
      <c r="BT244">
        <v>2</v>
      </c>
      <c r="BU244">
        <v>3</v>
      </c>
      <c r="BV244">
        <v>1</v>
      </c>
      <c r="BW244">
        <v>0</v>
      </c>
      <c r="BX244">
        <v>1</v>
      </c>
      <c r="BY244">
        <v>0</v>
      </c>
      <c r="BZ244">
        <v>0</v>
      </c>
      <c r="CA244">
        <v>0</v>
      </c>
      <c r="CB244" s="1">
        <f>SUM(BE244:BV244,_2022___Atividade_física__sintomas_de_ansiedade_e_depressão_e_qualidade_de_vida_e[[#This Row],[18 considerar essa]:[_20]])</f>
        <v>18</v>
      </c>
      <c r="CC244">
        <v>3</v>
      </c>
      <c r="CD244">
        <v>3</v>
      </c>
      <c r="CE244">
        <v>3</v>
      </c>
      <c r="CF244">
        <v>3</v>
      </c>
      <c r="CG244">
        <v>2</v>
      </c>
      <c r="CH244">
        <v>2</v>
      </c>
      <c r="CI244">
        <v>2</v>
      </c>
      <c r="CJ244">
        <v>3</v>
      </c>
      <c r="CK244">
        <v>2</v>
      </c>
      <c r="CL244">
        <v>1</v>
      </c>
      <c r="CM244">
        <v>2</v>
      </c>
      <c r="CN244">
        <v>3</v>
      </c>
      <c r="CO244">
        <v>2</v>
      </c>
      <c r="CP244">
        <v>1</v>
      </c>
      <c r="CQ244">
        <v>2</v>
      </c>
      <c r="CR244">
        <v>1</v>
      </c>
      <c r="CS244">
        <v>2</v>
      </c>
      <c r="CT244">
        <v>1</v>
      </c>
      <c r="CU244">
        <v>1</v>
      </c>
      <c r="CV244">
        <v>3</v>
      </c>
      <c r="CW244">
        <v>2</v>
      </c>
      <c r="CX244">
        <v>1</v>
      </c>
      <c r="CY244">
        <v>6</v>
      </c>
      <c r="CZ244">
        <v>4</v>
      </c>
      <c r="DA244">
        <v>3</v>
      </c>
      <c r="DB244">
        <v>5</v>
      </c>
      <c r="DC244">
        <v>6</v>
      </c>
      <c r="DD244">
        <v>3</v>
      </c>
      <c r="DE244">
        <v>2</v>
      </c>
      <c r="DF244">
        <v>4</v>
      </c>
      <c r="DG244">
        <v>1</v>
      </c>
      <c r="DH244">
        <v>3</v>
      </c>
      <c r="DI244">
        <v>5</v>
      </c>
      <c r="DJ244">
        <v>5</v>
      </c>
      <c r="DK244">
        <v>4</v>
      </c>
      <c r="DL244">
        <v>3</v>
      </c>
      <c r="DM244">
        <f>IF(CC244=1,5,IF(CC244=2,4.4,IF(CC244=3,3.4,IF(CC244=4,2,IF(CC244=5,1,IF(CC244&gt;5,"Inválido",0))))))</f>
        <v>3.4</v>
      </c>
      <c r="DN244">
        <f>IF(CD244&gt;5,"Inválido",CD244)</f>
        <v>3</v>
      </c>
      <c r="DO244" s="7">
        <f>IF(CE244&gt;3,"Inválido",CE244)</f>
        <v>3</v>
      </c>
      <c r="DP244" s="7">
        <f>IF(CF244&gt;3,"Inválido",CF244)</f>
        <v>3</v>
      </c>
      <c r="DQ244" s="6">
        <f>IF(CG244&gt;3,"Inválido",CG244)</f>
        <v>2</v>
      </c>
      <c r="DR244" s="6">
        <f>IF(CH244&gt;3,"Inválido",CH244)</f>
        <v>2</v>
      </c>
      <c r="DS244" s="6">
        <f>IF(CI244&gt;3,"Inválido",CI244)</f>
        <v>2</v>
      </c>
      <c r="DT244" s="6">
        <f>IF(CJ244&gt;3,"Inválido",CJ244)</f>
        <v>3</v>
      </c>
      <c r="DU244" s="6">
        <f>IF(CK244&gt;3,"Inválido",CK244)</f>
        <v>2</v>
      </c>
      <c r="DV244" s="6">
        <f>IF(CL244&gt;3,"Inválido",CL244)</f>
        <v>1</v>
      </c>
      <c r="DW244" s="6">
        <f>IF(CM244&gt;3,"Inválido",CM244)</f>
        <v>2</v>
      </c>
      <c r="DX244" s="6">
        <f>IF(CN244&gt;3,"Inválido",CN244)</f>
        <v>3</v>
      </c>
      <c r="DY244" s="8">
        <f>IF(CO244&gt;5, "INVALIDO",CO244)</f>
        <v>2</v>
      </c>
      <c r="DZ244" s="8">
        <f>IF(CP244&gt;5, "INVALIDO",CP244)</f>
        <v>1</v>
      </c>
      <c r="EA244" s="8">
        <f>IF(CQ244&gt;5, "INVALIDO",CQ244)</f>
        <v>2</v>
      </c>
      <c r="EB244" s="8">
        <f>IF(CR244&gt;5, "INVALIDO",CR244)</f>
        <v>1</v>
      </c>
      <c r="EC244" s="7">
        <f>IF(CR244&gt;5, "INVALIDO",CR244)</f>
        <v>1</v>
      </c>
      <c r="ED24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44">
        <f>IF(CC244=1,5,IF(CC244=2,4,IF(CC244=3,3,IF(CC244=4,2,IF(CC244=5,1,IF(CC244&gt;5,"Inválido",0))))))</f>
        <v>3</v>
      </c>
      <c r="EG244">
        <f>IF(CW244=1,6,IF(CW244=2,5.4,IF(CW244=3,4.2,IF(CW244=4,3.1,IF(CW244=5,2.2,IF(CW244=6,1,IF(CW244&gt;6,"Inválido",0)))))))</f>
        <v>5.4</v>
      </c>
      <c r="EH244">
        <f>IF(AND(CX244=1,CW244=1),6,IF(AND(CX244=1,CW244&lt;7),5,IF(AND(CX244&gt;1,CW244=1),"Inválido",IF(AND(CX244=2,CW244&lt;7),4,IF(AND(CX244=3,CW244&lt;7),3,IF(AND(CX244=4,CW244&lt;7),2,IF(AND(CX244=5,CW244&lt;7),1,0)))))))</f>
        <v>5</v>
      </c>
      <c r="EI244">
        <f>IF(CV244=1,6,IF(CV244=2,5,IF(CV244=3,3,IF(CV244=4,3,IF(CV244=5,2,IF(CV244=6,1,IF(CV244&gt;6,"iNVÁLIDO",0)))))))</f>
        <v>3</v>
      </c>
      <c r="EJ244" s="7">
        <f>IF(CZ244&gt;6,"Inválido",CZ244)</f>
        <v>4</v>
      </c>
      <c r="EK244" s="7">
        <f>IF(DA244&gt;6,"Inválido",DA244)</f>
        <v>3</v>
      </c>
      <c r="EL244">
        <f>IF(DB244=1,6,IF(DB244=2,5,IF(DB244=3,3,IF(DB244=4,3,IF(DB244=5,2,IF(DB244=6,1,IF(DB244&gt;6,"iNVÁLIDO",0)))))))</f>
        <v>2</v>
      </c>
      <c r="EM244">
        <f>IF(DC244=1,6,IF(DC244=2,5,IF(DC244=3,3,IF(DC244=4,3,IF(DC244=5,2,IF(DC244=6,1,IF(DC244&gt;6,"iNVÁLIDO",0)))))))</f>
        <v>1</v>
      </c>
      <c r="EN244" s="7">
        <f>IF(DD244&gt;6,"Inválido",DD244)</f>
        <v>3</v>
      </c>
      <c r="EO244">
        <f>IF(DE244&gt;6,"Inválido",DE244)</f>
        <v>2</v>
      </c>
      <c r="EP244">
        <f>IF(DF244=1,6,IF(DF244=2,5,IF(DF244=3,3,IF(DF244=4,3,IF(DF244=5,2,IF(DF244=6,1,IF(DF244&gt;6,"iNVÁLIDO",0)))))))</f>
        <v>3</v>
      </c>
      <c r="EQ244" s="7">
        <f>IF(DG244&gt;6,"Inválido",DG244)</f>
        <v>1</v>
      </c>
      <c r="ER244">
        <f>IF(DH244&gt;5,"Inválido",DH244)</f>
        <v>3</v>
      </c>
      <c r="ES244">
        <f>IF(DI244&gt;5,"Inválido",DI244)</f>
        <v>5</v>
      </c>
      <c r="ET244">
        <f>IF(DJ244=1,5,IF(DJ244=2,4,IF(DJ244=3,3,IF(DJ244=4,2,IF(DJ244=5,1,IF(DJ244&gt;5,"Inválido",0))))))</f>
        <v>1</v>
      </c>
      <c r="EU244">
        <f>IF(DK244&gt;5,"Inválido",DK244)</f>
        <v>4</v>
      </c>
      <c r="EV244">
        <f>IF(DL244=1,5,IF(DL244=2,4,IF(DL244=3,3,IF(DL244=4,2,IF(DL244=5,1,IF(DL244&gt;5,"Inválido",0))))))</f>
        <v>3</v>
      </c>
      <c r="EW244" s="7">
        <f>SUM(DO244,DP244,DQ244,DR244,DS244,DT244,DU244,DV244,DW244,DX244)</f>
        <v>23</v>
      </c>
      <c r="EX244" s="7">
        <f>(EW244-10)/20*100</f>
        <v>65</v>
      </c>
      <c r="EY244">
        <f>SUM(DY244,DZ244,EA244,EB244)</f>
        <v>6</v>
      </c>
      <c r="EZ244">
        <f>(_2022___Atividade_física__sintomas_de_ansiedade_e_depressão_e_qualidade_de_vida_e[[#This Row],[Aspecto físico]]-4)/4*100</f>
        <v>50</v>
      </c>
      <c r="FA244">
        <f>SUM(EG244,EH244)</f>
        <v>10.4</v>
      </c>
      <c r="FB244">
        <f>(FA244-2)/10*100</f>
        <v>84.000000000000014</v>
      </c>
      <c r="FC244">
        <f>SUM(DM244,ES244,ET244,EU244,EV244)</f>
        <v>16.399999999999999</v>
      </c>
      <c r="FD244" s="7">
        <f>(FC244-5)/20*100</f>
        <v>56.999999999999993</v>
      </c>
      <c r="FE244">
        <f>SUM(EI244,EM244,EO244,EQ244)</f>
        <v>7</v>
      </c>
      <c r="FF244" s="7">
        <f>(FE244-4)/20*100</f>
        <v>15</v>
      </c>
      <c r="FG244">
        <f>SUM(EF244,ER244)</f>
        <v>6</v>
      </c>
      <c r="FH244">
        <f>(FG244-2)/8*100</f>
        <v>50</v>
      </c>
      <c r="FI244">
        <f>SUM(EC244,ED244,EE244)</f>
        <v>3</v>
      </c>
      <c r="FJ244" s="7">
        <f>(FI244-3)/3*100</f>
        <v>0</v>
      </c>
      <c r="FK244">
        <f>SUM(EJ244,EK244,EL244,EN244,EP244)</f>
        <v>15</v>
      </c>
      <c r="FL244">
        <f>(FK244-5)/25*100</f>
        <v>40</v>
      </c>
      <c r="FM244">
        <f t="shared" si="9"/>
        <v>3</v>
      </c>
      <c r="FN244" s="7">
        <f t="shared" si="10"/>
        <v>64</v>
      </c>
      <c r="FO244" s="7">
        <f t="shared" si="11"/>
        <v>26.25</v>
      </c>
    </row>
    <row r="245" spans="1:171" ht="15" thickBot="1" x14ac:dyDescent="0.35">
      <c r="A245" t="s">
        <v>616</v>
      </c>
      <c r="B245" t="s">
        <v>617</v>
      </c>
      <c r="C245" t="s">
        <v>68</v>
      </c>
      <c r="D245" s="5">
        <v>24735</v>
      </c>
      <c r="E245" s="5">
        <v>44682</v>
      </c>
      <c r="F245" s="1">
        <f>DATEDIF(D244,E244,"Y")</f>
        <v>19</v>
      </c>
      <c r="G245">
        <v>2</v>
      </c>
      <c r="H245">
        <v>1</v>
      </c>
      <c r="I245" t="s">
        <v>522</v>
      </c>
      <c r="J245">
        <v>3</v>
      </c>
      <c r="K245">
        <v>2</v>
      </c>
      <c r="L245" t="s">
        <v>100</v>
      </c>
      <c r="M245" s="1">
        <v>1</v>
      </c>
      <c r="N245">
        <v>1</v>
      </c>
      <c r="O245">
        <v>2</v>
      </c>
      <c r="P245">
        <v>1</v>
      </c>
      <c r="Q245" s="16">
        <v>2</v>
      </c>
      <c r="R245">
        <v>2</v>
      </c>
      <c r="S245">
        <v>2</v>
      </c>
      <c r="T245">
        <v>1</v>
      </c>
      <c r="U245" t="s">
        <v>76</v>
      </c>
      <c r="V245">
        <v>3</v>
      </c>
      <c r="W245">
        <v>49</v>
      </c>
      <c r="X24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147</v>
      </c>
      <c r="Y245">
        <v>2</v>
      </c>
      <c r="Z245">
        <v>39</v>
      </c>
      <c r="AA24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78</v>
      </c>
      <c r="AB245">
        <v>1</v>
      </c>
      <c r="AC245">
        <v>39</v>
      </c>
      <c r="AD24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39</v>
      </c>
      <c r="AE245">
        <v>1</v>
      </c>
      <c r="AF245">
        <v>2</v>
      </c>
      <c r="AG245" s="1">
        <f>AVERAGE(_2022___Atividade_física__sintomas_de_ansiedade_e_depressão_e_qualidade_de_vida_e[[#This Row],[a.	Quantas horas no total você gasta sentado durante um dia de semana? ]:[b.	Quantas horas no total você gasta sentado durante um dia de fim de semana?]])</f>
        <v>1.5</v>
      </c>
      <c r="AH245" s="1">
        <f>_2022___Atividade_física__sintomas_de_ansiedade_e_depressão_e_qualidade_de_vida_e[[#This Row],[AFV por semana]]+_2022___Atividade_física__sintomas_de_ansiedade_e_depressão_e_qualidade_de_vida_e[[#This Row],[Média AFM na semana]]</f>
        <v>117</v>
      </c>
      <c r="AI245">
        <v>0</v>
      </c>
      <c r="AJ245">
        <v>1</v>
      </c>
      <c r="AK245">
        <v>0</v>
      </c>
      <c r="AL245">
        <v>0</v>
      </c>
      <c r="AM245">
        <v>0</v>
      </c>
      <c r="AN245">
        <v>0</v>
      </c>
      <c r="AO245">
        <v>1</v>
      </c>
      <c r="AP245">
        <v>1</v>
      </c>
      <c r="AQ245">
        <v>0</v>
      </c>
      <c r="AR245">
        <v>1</v>
      </c>
      <c r="AS245">
        <v>0</v>
      </c>
      <c r="AT245">
        <v>0</v>
      </c>
      <c r="AU245">
        <v>0</v>
      </c>
      <c r="AV245">
        <v>1</v>
      </c>
      <c r="AW245">
        <v>0</v>
      </c>
      <c r="AX245">
        <v>0</v>
      </c>
      <c r="AY245">
        <v>0</v>
      </c>
      <c r="AZ245">
        <v>1</v>
      </c>
      <c r="BA245">
        <v>0</v>
      </c>
      <c r="BB245">
        <v>0</v>
      </c>
      <c r="BC245">
        <v>1</v>
      </c>
      <c r="BD24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245">
        <v>0</v>
      </c>
      <c r="BF245">
        <v>1</v>
      </c>
      <c r="BG245">
        <v>2</v>
      </c>
      <c r="BH245">
        <v>1</v>
      </c>
      <c r="BI245">
        <v>3</v>
      </c>
      <c r="BJ245">
        <v>2</v>
      </c>
      <c r="BK245">
        <v>1</v>
      </c>
      <c r="BL245">
        <v>2</v>
      </c>
      <c r="BM245">
        <v>0</v>
      </c>
      <c r="BN245">
        <v>0</v>
      </c>
      <c r="BO245">
        <v>1</v>
      </c>
      <c r="BP245">
        <v>0</v>
      </c>
      <c r="BQ245">
        <v>2</v>
      </c>
      <c r="BR245">
        <v>1</v>
      </c>
      <c r="BS245">
        <v>0</v>
      </c>
      <c r="BT245">
        <v>3</v>
      </c>
      <c r="BU245">
        <v>1</v>
      </c>
      <c r="BV245">
        <v>0</v>
      </c>
      <c r="BW245">
        <v>1</v>
      </c>
      <c r="BX245">
        <v>2</v>
      </c>
      <c r="BY245">
        <f>_2022___Atividade_física__sintomas_de_ansiedade_e_depressão_e_qualidade_de_vida_e[[#This Row],[_18]]</f>
        <v>1</v>
      </c>
      <c r="BZ245">
        <v>1</v>
      </c>
      <c r="CA245">
        <v>1</v>
      </c>
      <c r="CB245" s="1">
        <f>SUM(BE245:BV245,_2022___Atividade_física__sintomas_de_ansiedade_e_depressão_e_qualidade_de_vida_e[[#This Row],[18 considerar essa]:[_20]])</f>
        <v>23</v>
      </c>
      <c r="CC245">
        <v>3</v>
      </c>
      <c r="CD245">
        <v>3</v>
      </c>
      <c r="CE245">
        <v>3</v>
      </c>
      <c r="CF245">
        <v>3</v>
      </c>
      <c r="CG245">
        <v>3</v>
      </c>
      <c r="CH245">
        <v>3</v>
      </c>
      <c r="CI245">
        <v>3</v>
      </c>
      <c r="CJ245">
        <v>3</v>
      </c>
      <c r="CK245">
        <v>2</v>
      </c>
      <c r="CL245">
        <v>2</v>
      </c>
      <c r="CM245">
        <v>2</v>
      </c>
      <c r="CN245">
        <v>1</v>
      </c>
      <c r="CO245">
        <v>1</v>
      </c>
      <c r="CP245">
        <v>1</v>
      </c>
      <c r="CQ245">
        <v>2</v>
      </c>
      <c r="CR245">
        <v>2</v>
      </c>
      <c r="CS245">
        <v>1</v>
      </c>
      <c r="CT245">
        <v>1</v>
      </c>
      <c r="CU245">
        <v>1</v>
      </c>
      <c r="CV245">
        <v>3</v>
      </c>
      <c r="CW245">
        <v>3</v>
      </c>
      <c r="CX245">
        <v>3</v>
      </c>
      <c r="CY245">
        <v>2</v>
      </c>
      <c r="CZ245">
        <v>1</v>
      </c>
      <c r="DA245">
        <v>4</v>
      </c>
      <c r="DB245">
        <v>3</v>
      </c>
      <c r="DC245">
        <v>3</v>
      </c>
      <c r="DD245">
        <v>2</v>
      </c>
      <c r="DE245">
        <v>2</v>
      </c>
      <c r="DF245">
        <v>2</v>
      </c>
      <c r="DG245">
        <v>2</v>
      </c>
      <c r="DH245">
        <v>5</v>
      </c>
      <c r="DI245">
        <v>3</v>
      </c>
      <c r="DJ245">
        <v>2</v>
      </c>
      <c r="DK245">
        <v>2</v>
      </c>
      <c r="DL245">
        <v>2</v>
      </c>
      <c r="DM245">
        <f>IF(CC245=1,5,IF(CC245=2,4.4,IF(CC245=3,3.4,IF(CC245=4,2,IF(CC245=5,1,IF(CC245&gt;5,"Inválido",0))))))</f>
        <v>3.4</v>
      </c>
      <c r="DN245">
        <f>IF(CD245&gt;5,"Inválido",CD245)</f>
        <v>3</v>
      </c>
      <c r="DO245" s="7">
        <f>IF(CE245&gt;3,"Inválido",CE245)</f>
        <v>3</v>
      </c>
      <c r="DP245" s="7">
        <f>IF(CF245&gt;3,"Inválido",CF245)</f>
        <v>3</v>
      </c>
      <c r="DQ245" s="6">
        <f>IF(CG245&gt;3,"Inválido",CG245)</f>
        <v>3</v>
      </c>
      <c r="DR245" s="6">
        <f>IF(CH245&gt;3,"Inválido",CH245)</f>
        <v>3</v>
      </c>
      <c r="DS245" s="6">
        <f>IF(CI245&gt;3,"Inválido",CI245)</f>
        <v>3</v>
      </c>
      <c r="DT245" s="6">
        <f>IF(CJ245&gt;3,"Inválido",CJ245)</f>
        <v>3</v>
      </c>
      <c r="DU245" s="6">
        <f>IF(CK245&gt;3,"Inválido",CK245)</f>
        <v>2</v>
      </c>
      <c r="DV245" s="6">
        <f>IF(CL245&gt;3,"Inválido",CL245)</f>
        <v>2</v>
      </c>
      <c r="DW245" s="6">
        <f>IF(CM245&gt;3,"Inválido",CM245)</f>
        <v>2</v>
      </c>
      <c r="DX245" s="6">
        <f>IF(CN245&gt;3,"Inválido",CN245)</f>
        <v>1</v>
      </c>
      <c r="DY245" s="8">
        <f>IF(CO245&gt;5, "INVALIDO",CO245)</f>
        <v>1</v>
      </c>
      <c r="DZ245" s="8">
        <f>IF(CP245&gt;5, "INVALIDO",CP245)</f>
        <v>1</v>
      </c>
      <c r="EA245" s="8">
        <f>IF(CQ245&gt;5, "INVALIDO",CQ245)</f>
        <v>2</v>
      </c>
      <c r="EB245" s="8">
        <f>IF(CR245&gt;5, "INVALIDO",CR245)</f>
        <v>2</v>
      </c>
      <c r="EC245" s="7">
        <f>IF(CR245&gt;5, "INVALIDO",CR245)</f>
        <v>2</v>
      </c>
      <c r="ED24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45">
        <f>IF(CC245=1,5,IF(CC245=2,4,IF(CC245=3,3,IF(CC245=4,2,IF(CC245=5,1,IF(CC245&gt;5,"Inválido",0))))))</f>
        <v>3</v>
      </c>
      <c r="EG245">
        <f>IF(CW245=1,6,IF(CW245=2,5.4,IF(CW245=3,4.2,IF(CW245=4,3.1,IF(CW245=5,2.2,IF(CW245=6,1,IF(CW245&gt;6,"Inválido",0)))))))</f>
        <v>4.2</v>
      </c>
      <c r="EH245">
        <f>IF(AND(CX245=1,CW245=1),6,IF(AND(CX245=1,CW245&lt;7),5,IF(AND(CX245&gt;1,CW245=1),"Inválido",IF(AND(CX245=2,CW245&lt;7),4,IF(AND(CX245=3,CW245&lt;7),3,IF(AND(CX245=4,CW245&lt;7),2,IF(AND(CX245=5,CW245&lt;7),1,0)))))))</f>
        <v>3</v>
      </c>
      <c r="EI245">
        <f>IF(CV245=1,6,IF(CV245=2,5,IF(CV245=3,3,IF(CV245=4,3,IF(CV245=5,2,IF(CV245=6,1,IF(CV245&gt;6,"iNVÁLIDO",0)))))))</f>
        <v>3</v>
      </c>
      <c r="EJ245" s="7">
        <f>IF(CZ245&gt;6,"Inválido",CZ245)</f>
        <v>1</v>
      </c>
      <c r="EK245" s="7">
        <f>IF(DA245&gt;6,"Inválido",DA245)</f>
        <v>4</v>
      </c>
      <c r="EL245">
        <f>IF(DB245=1,6,IF(DB245=2,5,IF(DB245=3,3,IF(DB245=4,3,IF(DB245=5,2,IF(DB245=6,1,IF(DB245&gt;6,"iNVÁLIDO",0)))))))</f>
        <v>3</v>
      </c>
      <c r="EM245">
        <f>IF(DC245=1,6,IF(DC245=2,5,IF(DC245=3,3,IF(DC245=4,3,IF(DC245=5,2,IF(DC245=6,1,IF(DC245&gt;6,"iNVÁLIDO",0)))))))</f>
        <v>3</v>
      </c>
      <c r="EN245" s="7">
        <f>IF(DD245&gt;6,"Inválido",DD245)</f>
        <v>2</v>
      </c>
      <c r="EO245">
        <f>IF(DE245&gt;6,"Inválido",DE245)</f>
        <v>2</v>
      </c>
      <c r="EP245">
        <f>IF(DF245=1,6,IF(DF245=2,5,IF(DF245=3,3,IF(DF245=4,3,IF(DF245=5,2,IF(DF245=6,1,IF(DF245&gt;6,"iNVÁLIDO",0)))))))</f>
        <v>5</v>
      </c>
      <c r="EQ245" s="7">
        <f>IF(DG245&gt;6,"Inválido",DG245)</f>
        <v>2</v>
      </c>
      <c r="ER245">
        <f>IF(DH245&gt;5,"Inválido",DH245)</f>
        <v>5</v>
      </c>
      <c r="ES245">
        <f>IF(DI245&gt;5,"Inválido",DI245)</f>
        <v>3</v>
      </c>
      <c r="ET245">
        <f>IF(DJ245=1,5,IF(DJ245=2,4,IF(DJ245=3,3,IF(DJ245=4,2,IF(DJ245=5,1,IF(DJ245&gt;5,"Inválido",0))))))</f>
        <v>4</v>
      </c>
      <c r="EU245">
        <f>IF(DK245&gt;5,"Inválido",DK245)</f>
        <v>2</v>
      </c>
      <c r="EV245">
        <f>IF(DL245=1,5,IF(DL245=2,4,IF(DL245=3,3,IF(DL245=4,2,IF(DL245=5,1,IF(DL245&gt;5,"Inválido",0))))))</f>
        <v>4</v>
      </c>
      <c r="EW245" s="7">
        <f>SUM(DO245,DP245,DQ245,DR245,DS245,DT245,DU245,DV245,DW245,DX245)</f>
        <v>25</v>
      </c>
      <c r="EX245" s="7">
        <f>(EW245-10)/20*100</f>
        <v>75</v>
      </c>
      <c r="EY245">
        <f>SUM(DY245,DZ245,EA245,EB245)</f>
        <v>6</v>
      </c>
      <c r="EZ245">
        <f>(_2022___Atividade_física__sintomas_de_ansiedade_e_depressão_e_qualidade_de_vida_e[[#This Row],[Aspecto físico]]-4)/4*100</f>
        <v>50</v>
      </c>
      <c r="FA245">
        <f>SUM(EG245,EH245)</f>
        <v>7.2</v>
      </c>
      <c r="FB245">
        <f>(FA245-2)/10*100</f>
        <v>52</v>
      </c>
      <c r="FC245">
        <f>SUM(DM245,ES245,ET245,EU245,EV245)</f>
        <v>16.399999999999999</v>
      </c>
      <c r="FD245" s="7">
        <f>(FC245-5)/20*100</f>
        <v>56.999999999999993</v>
      </c>
      <c r="FE245">
        <f>SUM(EI245,EM245,EO245,EQ245)</f>
        <v>10</v>
      </c>
      <c r="FF245" s="7">
        <f>(FE245-4)/20*100</f>
        <v>30</v>
      </c>
      <c r="FG245">
        <f>SUM(EF245,ER245)</f>
        <v>8</v>
      </c>
      <c r="FH245">
        <f>(FG245-2)/8*100</f>
        <v>75</v>
      </c>
      <c r="FI245">
        <f>SUM(EC245,ED245,EE245)</f>
        <v>4</v>
      </c>
      <c r="FJ245" s="7">
        <f>(FI245-3)/3*100</f>
        <v>33.333333333333329</v>
      </c>
      <c r="FK245">
        <f>SUM(EJ245,EK245,EL245,EN245,EP245)</f>
        <v>15</v>
      </c>
      <c r="FL245">
        <f>(FK245-5)/25*100</f>
        <v>40</v>
      </c>
      <c r="FM245">
        <f t="shared" si="9"/>
        <v>3</v>
      </c>
      <c r="FN245" s="7">
        <f t="shared" si="10"/>
        <v>58.5</v>
      </c>
      <c r="FO245" s="7">
        <f t="shared" si="11"/>
        <v>44.583333333333329</v>
      </c>
    </row>
    <row r="246" spans="1:171" ht="15" thickBot="1" x14ac:dyDescent="0.35">
      <c r="A246" t="s">
        <v>618</v>
      </c>
      <c r="B246" t="s">
        <v>619</v>
      </c>
      <c r="C246" t="s">
        <v>68</v>
      </c>
      <c r="D246" s="5">
        <v>35971</v>
      </c>
      <c r="E246" s="5">
        <v>44682</v>
      </c>
      <c r="F246" s="1">
        <f>DATEDIF(D245,E245,"Y")</f>
        <v>54</v>
      </c>
      <c r="G246">
        <v>2</v>
      </c>
      <c r="H246">
        <v>1</v>
      </c>
      <c r="I246" t="s">
        <v>125</v>
      </c>
      <c r="J246">
        <v>3</v>
      </c>
      <c r="K246">
        <v>1</v>
      </c>
      <c r="L246" t="s">
        <v>100</v>
      </c>
      <c r="M246" s="1">
        <v>1</v>
      </c>
      <c r="N246">
        <v>1</v>
      </c>
      <c r="O246">
        <v>1</v>
      </c>
      <c r="P246">
        <v>1</v>
      </c>
      <c r="Q246" s="16">
        <v>2</v>
      </c>
      <c r="R246">
        <v>2</v>
      </c>
      <c r="S246">
        <v>2</v>
      </c>
      <c r="T246">
        <v>1</v>
      </c>
      <c r="U246" t="s">
        <v>164</v>
      </c>
      <c r="V246">
        <v>1</v>
      </c>
      <c r="W246">
        <v>39</v>
      </c>
      <c r="X24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246">
        <v>7</v>
      </c>
      <c r="Z246">
        <v>59</v>
      </c>
      <c r="AA24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413</v>
      </c>
      <c r="AB246">
        <v>2</v>
      </c>
      <c r="AC246">
        <v>60</v>
      </c>
      <c r="AD24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246">
        <v>9</v>
      </c>
      <c r="AF246">
        <v>15</v>
      </c>
      <c r="AG246" s="1">
        <f>AVERAGE(_2022___Atividade_física__sintomas_de_ansiedade_e_depressão_e_qualidade_de_vida_e[[#This Row],[a.	Quantas horas no total você gasta sentado durante um dia de semana? ]:[b.	Quantas horas no total você gasta sentado durante um dia de fim de semana?]])</f>
        <v>12</v>
      </c>
      <c r="AH246" s="1">
        <f>_2022___Atividade_física__sintomas_de_ansiedade_e_depressão_e_qualidade_de_vida_e[[#This Row],[AFV por semana]]+_2022___Atividade_física__sintomas_de_ansiedade_e_depressão_e_qualidade_de_vida_e[[#This Row],[Média AFM na semana]]</f>
        <v>533</v>
      </c>
      <c r="AI246">
        <v>1</v>
      </c>
      <c r="AJ246">
        <v>1</v>
      </c>
      <c r="AK246">
        <v>1</v>
      </c>
      <c r="AL246">
        <v>2</v>
      </c>
      <c r="AM246">
        <v>1</v>
      </c>
      <c r="AN246">
        <v>2</v>
      </c>
      <c r="AO246">
        <v>2</v>
      </c>
      <c r="AP246">
        <v>2</v>
      </c>
      <c r="AQ246">
        <v>0</v>
      </c>
      <c r="AR246">
        <v>0</v>
      </c>
      <c r="AS246">
        <v>0</v>
      </c>
      <c r="AT246">
        <v>1</v>
      </c>
      <c r="AU246">
        <v>1</v>
      </c>
      <c r="AV246">
        <v>1</v>
      </c>
      <c r="AW246">
        <v>0</v>
      </c>
      <c r="AX246">
        <v>1</v>
      </c>
      <c r="AY246">
        <v>0</v>
      </c>
      <c r="AZ246">
        <v>1</v>
      </c>
      <c r="BA246">
        <v>2</v>
      </c>
      <c r="BB246">
        <v>1</v>
      </c>
      <c r="BC246">
        <v>2</v>
      </c>
      <c r="BD24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246">
        <v>0</v>
      </c>
      <c r="BF246">
        <v>1</v>
      </c>
      <c r="BG246">
        <v>0</v>
      </c>
      <c r="BH246">
        <v>0</v>
      </c>
      <c r="BI246">
        <v>0</v>
      </c>
      <c r="BJ246">
        <v>0</v>
      </c>
      <c r="BK246">
        <v>0</v>
      </c>
      <c r="BL246">
        <v>0</v>
      </c>
      <c r="BM246">
        <v>0</v>
      </c>
      <c r="BN246">
        <v>0</v>
      </c>
      <c r="BO246">
        <v>1</v>
      </c>
      <c r="BP246">
        <v>0</v>
      </c>
      <c r="BQ246">
        <v>1</v>
      </c>
      <c r="BR246">
        <v>0</v>
      </c>
      <c r="BS246">
        <v>0</v>
      </c>
      <c r="BT246">
        <v>1</v>
      </c>
      <c r="BU246">
        <v>0</v>
      </c>
      <c r="BV246">
        <v>0</v>
      </c>
      <c r="BW246">
        <v>0</v>
      </c>
      <c r="BX246">
        <v>2</v>
      </c>
      <c r="BY246">
        <f>_2022___Atividade_física__sintomas_de_ansiedade_e_depressão_e_qualidade_de_vida_e[[#This Row],[_18]]</f>
        <v>0</v>
      </c>
      <c r="BZ246">
        <v>0</v>
      </c>
      <c r="CA246">
        <v>0</v>
      </c>
      <c r="CB246" s="1">
        <f>SUM(BE246:BV246,_2022___Atividade_física__sintomas_de_ansiedade_e_depressão_e_qualidade_de_vida_e[[#This Row],[18 considerar essa]:[_20]])</f>
        <v>4</v>
      </c>
      <c r="CC246">
        <v>2</v>
      </c>
      <c r="CD246">
        <v>2</v>
      </c>
      <c r="CE246">
        <v>2</v>
      </c>
      <c r="CF246">
        <v>3</v>
      </c>
      <c r="CG246">
        <v>3</v>
      </c>
      <c r="CH246">
        <v>3</v>
      </c>
      <c r="CI246">
        <v>3</v>
      </c>
      <c r="CJ246">
        <v>3</v>
      </c>
      <c r="CK246">
        <v>2</v>
      </c>
      <c r="CL246">
        <v>2</v>
      </c>
      <c r="CM246">
        <v>2</v>
      </c>
      <c r="CN246">
        <v>3</v>
      </c>
      <c r="CO246">
        <v>2</v>
      </c>
      <c r="CP246">
        <v>2</v>
      </c>
      <c r="CQ246">
        <v>2</v>
      </c>
      <c r="CR246">
        <v>2</v>
      </c>
      <c r="CS246">
        <v>2</v>
      </c>
      <c r="CT246">
        <v>2</v>
      </c>
      <c r="CU246">
        <v>2</v>
      </c>
      <c r="CV246">
        <v>1</v>
      </c>
      <c r="CW246">
        <v>3</v>
      </c>
      <c r="CX246">
        <v>1</v>
      </c>
      <c r="CY246">
        <v>3</v>
      </c>
      <c r="CZ246">
        <v>5</v>
      </c>
      <c r="DA246">
        <v>6</v>
      </c>
      <c r="DB246">
        <v>3</v>
      </c>
      <c r="DC246">
        <v>3</v>
      </c>
      <c r="DD246">
        <v>6</v>
      </c>
      <c r="DE246">
        <v>6</v>
      </c>
      <c r="DF246">
        <v>3</v>
      </c>
      <c r="DG246">
        <v>4</v>
      </c>
      <c r="DH246">
        <v>4</v>
      </c>
      <c r="DI246">
        <v>3</v>
      </c>
      <c r="DJ246">
        <v>1</v>
      </c>
      <c r="DK246">
        <v>5</v>
      </c>
      <c r="DL246">
        <v>3</v>
      </c>
      <c r="DM246">
        <f>IF(CC246=1,5,IF(CC246=2,4.4,IF(CC246=3,3.4,IF(CC246=4,2,IF(CC246=5,1,IF(CC246&gt;5,"Inválido",0))))))</f>
        <v>4.4000000000000004</v>
      </c>
      <c r="DN246">
        <f>IF(CD246&gt;5,"Inválido",CD246)</f>
        <v>2</v>
      </c>
      <c r="DO246" s="7">
        <f>IF(CE246&gt;3,"Inválido",CE246)</f>
        <v>2</v>
      </c>
      <c r="DP246" s="7">
        <f>IF(CF246&gt;3,"Inválido",CF246)</f>
        <v>3</v>
      </c>
      <c r="DQ246" s="6">
        <f>IF(CG246&gt;3,"Inválido",CG246)</f>
        <v>3</v>
      </c>
      <c r="DR246" s="6">
        <f>IF(CH246&gt;3,"Inválido",CH246)</f>
        <v>3</v>
      </c>
      <c r="DS246" s="6">
        <f>IF(CI246&gt;3,"Inválido",CI246)</f>
        <v>3</v>
      </c>
      <c r="DT246" s="6">
        <f>IF(CJ246&gt;3,"Inválido",CJ246)</f>
        <v>3</v>
      </c>
      <c r="DU246" s="6">
        <f>IF(CK246&gt;3,"Inválido",CK246)</f>
        <v>2</v>
      </c>
      <c r="DV246" s="6">
        <f>IF(CL246&gt;3,"Inválido",CL246)</f>
        <v>2</v>
      </c>
      <c r="DW246" s="6">
        <f>IF(CM246&gt;3,"Inválido",CM246)</f>
        <v>2</v>
      </c>
      <c r="DX246" s="6">
        <f>IF(CN246&gt;3,"Inválido",CN246)</f>
        <v>3</v>
      </c>
      <c r="DY246" s="8">
        <f>IF(CO246&gt;5, "INVALIDO",CO246)</f>
        <v>2</v>
      </c>
      <c r="DZ246" s="8">
        <f>IF(CP246&gt;5, "INVALIDO",CP246)</f>
        <v>2</v>
      </c>
      <c r="EA246" s="8">
        <f>IF(CQ246&gt;5, "INVALIDO",CQ246)</f>
        <v>2</v>
      </c>
      <c r="EB246" s="8">
        <f>IF(CR246&gt;5, "INVALIDO",CR246)</f>
        <v>2</v>
      </c>
      <c r="EC246" s="7">
        <f>IF(CR246&gt;5, "INVALIDO",CR246)</f>
        <v>2</v>
      </c>
      <c r="ED24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4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6">
        <f>IF(CC246=1,5,IF(CC246=2,4,IF(CC246=3,3,IF(CC246=4,2,IF(CC246=5,1,IF(CC246&gt;5,"Inválido",0))))))</f>
        <v>4</v>
      </c>
      <c r="EG246">
        <f>IF(CW246=1,6,IF(CW246=2,5.4,IF(CW246=3,4.2,IF(CW246=4,3.1,IF(CW246=5,2.2,IF(CW246=6,1,IF(CW246&gt;6,"Inválido",0)))))))</f>
        <v>4.2</v>
      </c>
      <c r="EH246">
        <f>IF(AND(CX246=1,CW246=1),6,IF(AND(CX246=1,CW246&lt;7),5,IF(AND(CX246&gt;1,CW246=1),"Inválido",IF(AND(CX246=2,CW246&lt;7),4,IF(AND(CX246=3,CW246&lt;7),3,IF(AND(CX246=4,CW246&lt;7),2,IF(AND(CX246=5,CW246&lt;7),1,0)))))))</f>
        <v>5</v>
      </c>
      <c r="EI246">
        <f>IF(CV246=1,6,IF(CV246=2,5,IF(CV246=3,3,IF(CV246=4,3,IF(CV246=5,2,IF(CV246=6,1,IF(CV246&gt;6,"iNVÁLIDO",0)))))))</f>
        <v>6</v>
      </c>
      <c r="EJ246" s="7">
        <f>IF(CZ246&gt;6,"Inválido",CZ246)</f>
        <v>5</v>
      </c>
      <c r="EK246" s="7">
        <f>IF(DA246&gt;6,"Inválido",DA246)</f>
        <v>6</v>
      </c>
      <c r="EL246">
        <f>IF(DB246=1,6,IF(DB246=2,5,IF(DB246=3,3,IF(DB246=4,3,IF(DB246=5,2,IF(DB246=6,1,IF(DB246&gt;6,"iNVÁLIDO",0)))))))</f>
        <v>3</v>
      </c>
      <c r="EM246">
        <f>IF(DC246=1,6,IF(DC246=2,5,IF(DC246=3,3,IF(DC246=4,3,IF(DC246=5,2,IF(DC246=6,1,IF(DC246&gt;6,"iNVÁLIDO",0)))))))</f>
        <v>3</v>
      </c>
      <c r="EN246" s="7">
        <f>IF(DD246&gt;6,"Inválido",DD246)</f>
        <v>6</v>
      </c>
      <c r="EO246">
        <f>IF(DE246&gt;6,"Inválido",DE246)</f>
        <v>6</v>
      </c>
      <c r="EP246">
        <f>IF(DF246=1,6,IF(DF246=2,5,IF(DF246=3,3,IF(DF246=4,3,IF(DF246=5,2,IF(DF246=6,1,IF(DF246&gt;6,"iNVÁLIDO",0)))))))</f>
        <v>3</v>
      </c>
      <c r="EQ246" s="7">
        <f>IF(DG246&gt;6,"Inválido",DG246)</f>
        <v>4</v>
      </c>
      <c r="ER246">
        <f>IF(DH246&gt;5,"Inválido",DH246)</f>
        <v>4</v>
      </c>
      <c r="ES246">
        <f>IF(DI246&gt;5,"Inválido",DI246)</f>
        <v>3</v>
      </c>
      <c r="ET246">
        <f>IF(DJ246=1,5,IF(DJ246=2,4,IF(DJ246=3,3,IF(DJ246=4,2,IF(DJ246=5,1,IF(DJ246&gt;5,"Inválido",0))))))</f>
        <v>5</v>
      </c>
      <c r="EU246">
        <f>IF(DK246&gt;5,"Inválido",DK246)</f>
        <v>5</v>
      </c>
      <c r="EV246">
        <f>IF(DL246=1,5,IF(DL246=2,4,IF(DL246=3,3,IF(DL246=4,2,IF(DL246=5,1,IF(DL246&gt;5,"Inválido",0))))))</f>
        <v>3</v>
      </c>
      <c r="EW246" s="7">
        <f>SUM(DO246,DP246,DQ246,DR246,DS246,DT246,DU246,DV246,DW246,DX246)</f>
        <v>26</v>
      </c>
      <c r="EX246" s="7">
        <f>(EW246-10)/20*100</f>
        <v>80</v>
      </c>
      <c r="EY246">
        <f>SUM(DY246,DZ246,EA246,EB246)</f>
        <v>8</v>
      </c>
      <c r="EZ246">
        <f>(_2022___Atividade_física__sintomas_de_ansiedade_e_depressão_e_qualidade_de_vida_e[[#This Row],[Aspecto físico]]-4)/4*100</f>
        <v>100</v>
      </c>
      <c r="FA246">
        <f>SUM(EG246,EH246)</f>
        <v>9.1999999999999993</v>
      </c>
      <c r="FB246">
        <f>(FA246-2)/10*100</f>
        <v>72</v>
      </c>
      <c r="FC246">
        <f>SUM(DM246,ES246,ET246,EU246,EV246)</f>
        <v>20.399999999999999</v>
      </c>
      <c r="FD246" s="7">
        <f>(FC246-5)/20*100</f>
        <v>76.999999999999986</v>
      </c>
      <c r="FE246">
        <f>SUM(EI246,EM246,EO246,EQ246)</f>
        <v>19</v>
      </c>
      <c r="FF246" s="7">
        <f>(FE246-4)/20*100</f>
        <v>75</v>
      </c>
      <c r="FG246">
        <f>SUM(EF246,ER246)</f>
        <v>8</v>
      </c>
      <c r="FH246">
        <f>(FG246-2)/8*100</f>
        <v>75</v>
      </c>
      <c r="FI246">
        <f>SUM(EC246,ED246,EE246)</f>
        <v>6</v>
      </c>
      <c r="FJ246" s="7">
        <f>(FI246-3)/3*100</f>
        <v>100</v>
      </c>
      <c r="FK246">
        <f>SUM(EJ246,EK246,EL246,EN246,EP246)</f>
        <v>23</v>
      </c>
      <c r="FL246">
        <f>(FK246-5)/25*100</f>
        <v>72</v>
      </c>
      <c r="FM246">
        <f t="shared" si="9"/>
        <v>2</v>
      </c>
      <c r="FN246" s="7">
        <f t="shared" si="10"/>
        <v>82.25</v>
      </c>
      <c r="FO246" s="7">
        <f t="shared" si="11"/>
        <v>80.5</v>
      </c>
    </row>
    <row r="247" spans="1:171" ht="15" thickBot="1" x14ac:dyDescent="0.35">
      <c r="A247" t="s">
        <v>620</v>
      </c>
      <c r="B247" t="s">
        <v>621</v>
      </c>
      <c r="C247" t="s">
        <v>68</v>
      </c>
      <c r="D247" s="5">
        <v>37610</v>
      </c>
      <c r="E247" s="5">
        <v>44682</v>
      </c>
      <c r="F247" s="1">
        <f>DATEDIF(D246,E246,"Y")</f>
        <v>23</v>
      </c>
      <c r="G247">
        <v>2</v>
      </c>
      <c r="H247">
        <v>1</v>
      </c>
      <c r="I247" t="s">
        <v>179</v>
      </c>
      <c r="J247">
        <v>5</v>
      </c>
      <c r="K247">
        <v>2</v>
      </c>
      <c r="L247" t="s">
        <v>100</v>
      </c>
      <c r="M247" s="1">
        <v>1</v>
      </c>
      <c r="N247">
        <v>2</v>
      </c>
      <c r="O247">
        <v>1</v>
      </c>
      <c r="P247">
        <v>1</v>
      </c>
      <c r="Q247" s="16">
        <v>2</v>
      </c>
      <c r="R247">
        <v>2</v>
      </c>
      <c r="S247">
        <v>1</v>
      </c>
      <c r="T247">
        <v>2</v>
      </c>
      <c r="U247" t="s">
        <v>86</v>
      </c>
      <c r="V247">
        <v>5</v>
      </c>
      <c r="W247">
        <v>25</v>
      </c>
      <c r="X24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125</v>
      </c>
      <c r="Y247">
        <v>0</v>
      </c>
      <c r="Z247">
        <v>0</v>
      </c>
      <c r="AA24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47">
        <v>0</v>
      </c>
      <c r="AC247">
        <v>0</v>
      </c>
      <c r="AD24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7">
        <v>12</v>
      </c>
      <c r="AF247">
        <v>9</v>
      </c>
      <c r="AG247" s="1">
        <f>AVERAGE(_2022___Atividade_física__sintomas_de_ansiedade_e_depressão_e_qualidade_de_vida_e[[#This Row],[a.	Quantas horas no total você gasta sentado durante um dia de semana? ]:[b.	Quantas horas no total você gasta sentado durante um dia de fim de semana?]])</f>
        <v>10.5</v>
      </c>
      <c r="AH247" s="1">
        <f>_2022___Atividade_física__sintomas_de_ansiedade_e_depressão_e_qualidade_de_vida_e[[#This Row],[AFV por semana]]+_2022___Atividade_física__sintomas_de_ansiedade_e_depressão_e_qualidade_de_vida_e[[#This Row],[Média AFM na semana]]</f>
        <v>0</v>
      </c>
      <c r="AI247">
        <v>1</v>
      </c>
      <c r="AJ247">
        <v>0</v>
      </c>
      <c r="AK247">
        <v>0</v>
      </c>
      <c r="AL247">
        <v>2</v>
      </c>
      <c r="AM247">
        <v>1</v>
      </c>
      <c r="AN247">
        <v>0</v>
      </c>
      <c r="AO247">
        <v>0</v>
      </c>
      <c r="AP247">
        <v>0</v>
      </c>
      <c r="AQ247">
        <v>0</v>
      </c>
      <c r="AR247">
        <v>2</v>
      </c>
      <c r="AS247">
        <v>0</v>
      </c>
      <c r="AT247">
        <v>0</v>
      </c>
      <c r="AU247">
        <v>0</v>
      </c>
      <c r="AV247">
        <v>0</v>
      </c>
      <c r="AW247">
        <v>2</v>
      </c>
      <c r="AX247">
        <v>0</v>
      </c>
      <c r="AY247">
        <v>0</v>
      </c>
      <c r="AZ247">
        <v>0</v>
      </c>
      <c r="BA247">
        <v>0</v>
      </c>
      <c r="BB247">
        <v>0</v>
      </c>
      <c r="BC247">
        <v>0</v>
      </c>
      <c r="BD24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247">
        <v>1</v>
      </c>
      <c r="BF247">
        <v>0</v>
      </c>
      <c r="BG247">
        <v>0</v>
      </c>
      <c r="BH247">
        <v>1</v>
      </c>
      <c r="BI247">
        <v>0</v>
      </c>
      <c r="BJ247">
        <v>0</v>
      </c>
      <c r="BK247">
        <v>0</v>
      </c>
      <c r="BL247">
        <v>0</v>
      </c>
      <c r="BM247">
        <v>1</v>
      </c>
      <c r="BN247">
        <v>0</v>
      </c>
      <c r="BO247">
        <v>1</v>
      </c>
      <c r="BP247">
        <v>1</v>
      </c>
      <c r="BQ247">
        <v>1</v>
      </c>
      <c r="BR247">
        <v>1</v>
      </c>
      <c r="BS247">
        <v>0</v>
      </c>
      <c r="BT247">
        <v>0</v>
      </c>
      <c r="BU247">
        <v>1</v>
      </c>
      <c r="BV247">
        <v>1</v>
      </c>
      <c r="BW247">
        <v>0</v>
      </c>
      <c r="BX247">
        <v>2</v>
      </c>
      <c r="BY247">
        <f>_2022___Atividade_física__sintomas_de_ansiedade_e_depressão_e_qualidade_de_vida_e[[#This Row],[_18]]</f>
        <v>0</v>
      </c>
      <c r="BZ247">
        <v>1</v>
      </c>
      <c r="CA247">
        <v>0</v>
      </c>
      <c r="CB247" s="1">
        <f>SUM(BE247:BV247,_2022___Atividade_física__sintomas_de_ansiedade_e_depressão_e_qualidade_de_vida_e[[#This Row],[18 considerar essa]:[_20]])</f>
        <v>10</v>
      </c>
      <c r="CC247">
        <v>3</v>
      </c>
      <c r="CD247">
        <v>4</v>
      </c>
      <c r="CE247">
        <v>3</v>
      </c>
      <c r="CF247">
        <v>3</v>
      </c>
      <c r="CG247">
        <v>3</v>
      </c>
      <c r="CH247">
        <v>2</v>
      </c>
      <c r="CI247">
        <v>3</v>
      </c>
      <c r="CJ247">
        <v>3</v>
      </c>
      <c r="CK247">
        <v>3</v>
      </c>
      <c r="CL247">
        <v>3</v>
      </c>
      <c r="CM247">
        <v>3</v>
      </c>
      <c r="CN247">
        <v>3</v>
      </c>
      <c r="CO247">
        <v>2</v>
      </c>
      <c r="CP247">
        <v>2</v>
      </c>
      <c r="CQ247">
        <v>2</v>
      </c>
      <c r="CR247">
        <v>2</v>
      </c>
      <c r="CS247">
        <v>2</v>
      </c>
      <c r="CT247">
        <v>2</v>
      </c>
      <c r="CU247">
        <v>2</v>
      </c>
      <c r="CV247">
        <v>4</v>
      </c>
      <c r="CW247">
        <v>3</v>
      </c>
      <c r="CX247">
        <v>3</v>
      </c>
      <c r="CY247">
        <v>4</v>
      </c>
      <c r="CZ247">
        <v>3</v>
      </c>
      <c r="DA247">
        <v>6</v>
      </c>
      <c r="DB247">
        <v>4</v>
      </c>
      <c r="DC247">
        <v>4</v>
      </c>
      <c r="DD247">
        <v>3</v>
      </c>
      <c r="DE247">
        <v>3</v>
      </c>
      <c r="DF247">
        <v>4</v>
      </c>
      <c r="DG247">
        <v>2</v>
      </c>
      <c r="DH247">
        <v>3</v>
      </c>
      <c r="DI247">
        <v>5</v>
      </c>
      <c r="DJ247">
        <v>1</v>
      </c>
      <c r="DK247">
        <v>4</v>
      </c>
      <c r="DL247">
        <v>1</v>
      </c>
      <c r="DM247">
        <f>IF(CC247=1,5,IF(CC247=2,4.4,IF(CC247=3,3.4,IF(CC247=4,2,IF(CC247=5,1,IF(CC247&gt;5,"Inválido",0))))))</f>
        <v>3.4</v>
      </c>
      <c r="DN247">
        <f>IF(CD247&gt;5,"Inválido",CD247)</f>
        <v>4</v>
      </c>
      <c r="DO247" s="7">
        <f>IF(CE247&gt;3,"Inválido",CE247)</f>
        <v>3</v>
      </c>
      <c r="DP247" s="7">
        <f>IF(CF247&gt;3,"Inválido",CF247)</f>
        <v>3</v>
      </c>
      <c r="DQ247" s="6">
        <f>IF(CG247&gt;3,"Inválido",CG247)</f>
        <v>3</v>
      </c>
      <c r="DR247" s="6">
        <f>IF(CH247&gt;3,"Inválido",CH247)</f>
        <v>2</v>
      </c>
      <c r="DS247" s="6">
        <f>IF(CI247&gt;3,"Inválido",CI247)</f>
        <v>3</v>
      </c>
      <c r="DT247" s="6">
        <f>IF(CJ247&gt;3,"Inválido",CJ247)</f>
        <v>3</v>
      </c>
      <c r="DU247" s="6">
        <f>IF(CK247&gt;3,"Inválido",CK247)</f>
        <v>3</v>
      </c>
      <c r="DV247" s="6">
        <f>IF(CL247&gt;3,"Inválido",CL247)</f>
        <v>3</v>
      </c>
      <c r="DW247" s="6">
        <f>IF(CM247&gt;3,"Inválido",CM247)</f>
        <v>3</v>
      </c>
      <c r="DX247" s="6">
        <f>IF(CN247&gt;3,"Inválido",CN247)</f>
        <v>3</v>
      </c>
      <c r="DY247" s="8">
        <f>IF(CO247&gt;5, "INVALIDO",CO247)</f>
        <v>2</v>
      </c>
      <c r="DZ247" s="8">
        <f>IF(CP247&gt;5, "INVALIDO",CP247)</f>
        <v>2</v>
      </c>
      <c r="EA247" s="8">
        <f>IF(CQ247&gt;5, "INVALIDO",CQ247)</f>
        <v>2</v>
      </c>
      <c r="EB247" s="8">
        <f>IF(CR247&gt;5, "INVALIDO",CR247)</f>
        <v>2</v>
      </c>
      <c r="EC247" s="7">
        <f>IF(CR247&gt;5, "INVALIDO",CR247)</f>
        <v>2</v>
      </c>
      <c r="ED24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4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7">
        <f>IF(CC247=1,5,IF(CC247=2,4,IF(CC247=3,3,IF(CC247=4,2,IF(CC247=5,1,IF(CC247&gt;5,"Inválido",0))))))</f>
        <v>3</v>
      </c>
      <c r="EG247">
        <f>IF(CW247=1,6,IF(CW247=2,5.4,IF(CW247=3,4.2,IF(CW247=4,3.1,IF(CW247=5,2.2,IF(CW247=6,1,IF(CW247&gt;6,"Inválido",0)))))))</f>
        <v>4.2</v>
      </c>
      <c r="EH247">
        <f>IF(AND(CX247=1,CW247=1),6,IF(AND(CX247=1,CW247&lt;7),5,IF(AND(CX247&gt;1,CW247=1),"Inválido",IF(AND(CX247=2,CW247&lt;7),4,IF(AND(CX247=3,CW247&lt;7),3,IF(AND(CX247=4,CW247&lt;7),2,IF(AND(CX247=5,CW247&lt;7),1,0)))))))</f>
        <v>3</v>
      </c>
      <c r="EI247">
        <f>IF(CV247=1,6,IF(CV247=2,5,IF(CV247=3,3,IF(CV247=4,3,IF(CV247=5,2,IF(CV247=6,1,IF(CV247&gt;6,"iNVÁLIDO",0)))))))</f>
        <v>3</v>
      </c>
      <c r="EJ247" s="7">
        <f>IF(CZ247&gt;6,"Inválido",CZ247)</f>
        <v>3</v>
      </c>
      <c r="EK247" s="7">
        <f>IF(DA247&gt;6,"Inválido",DA247)</f>
        <v>6</v>
      </c>
      <c r="EL247">
        <f>IF(DB247=1,6,IF(DB247=2,5,IF(DB247=3,3,IF(DB247=4,3,IF(DB247=5,2,IF(DB247=6,1,IF(DB247&gt;6,"iNVÁLIDO",0)))))))</f>
        <v>3</v>
      </c>
      <c r="EM247">
        <f>IF(DC247=1,6,IF(DC247=2,5,IF(DC247=3,3,IF(DC247=4,3,IF(DC247=5,2,IF(DC247=6,1,IF(DC247&gt;6,"iNVÁLIDO",0)))))))</f>
        <v>3</v>
      </c>
      <c r="EN247" s="7">
        <f>IF(DD247&gt;6,"Inválido",DD247)</f>
        <v>3</v>
      </c>
      <c r="EO247">
        <f>IF(DE247&gt;6,"Inválido",DE247)</f>
        <v>3</v>
      </c>
      <c r="EP247">
        <f>IF(DF247=1,6,IF(DF247=2,5,IF(DF247=3,3,IF(DF247=4,3,IF(DF247=5,2,IF(DF247=6,1,IF(DF247&gt;6,"iNVÁLIDO",0)))))))</f>
        <v>3</v>
      </c>
      <c r="EQ247" s="7">
        <f>IF(DG247&gt;6,"Inválido",DG247)</f>
        <v>2</v>
      </c>
      <c r="ER247">
        <f>IF(DH247&gt;5,"Inválido",DH247)</f>
        <v>3</v>
      </c>
      <c r="ES247">
        <f>IF(DI247&gt;5,"Inválido",DI247)</f>
        <v>5</v>
      </c>
      <c r="ET247">
        <f>IF(DJ247=1,5,IF(DJ247=2,4,IF(DJ247=3,3,IF(DJ247=4,2,IF(DJ247=5,1,IF(DJ247&gt;5,"Inválido",0))))))</f>
        <v>5</v>
      </c>
      <c r="EU247">
        <f>IF(DK247&gt;5,"Inválido",DK247)</f>
        <v>4</v>
      </c>
      <c r="EV247">
        <f>IF(DL247=1,5,IF(DL247=2,4,IF(DL247=3,3,IF(DL247=4,2,IF(DL247=5,1,IF(DL247&gt;5,"Inválido",0))))))</f>
        <v>5</v>
      </c>
      <c r="EW247" s="7">
        <f>SUM(DO247,DP247,DQ247,DR247,DS247,DT247,DU247,DV247,DW247,DX247)</f>
        <v>29</v>
      </c>
      <c r="EX247" s="7">
        <f>(EW247-10)/20*100</f>
        <v>95</v>
      </c>
      <c r="EY247">
        <f>SUM(DY247,DZ247,EA247,EB247)</f>
        <v>8</v>
      </c>
      <c r="EZ247">
        <f>(_2022___Atividade_física__sintomas_de_ansiedade_e_depressão_e_qualidade_de_vida_e[[#This Row],[Aspecto físico]]-4)/4*100</f>
        <v>100</v>
      </c>
      <c r="FA247">
        <f>SUM(EG247,EH247)</f>
        <v>7.2</v>
      </c>
      <c r="FB247">
        <f>(FA247-2)/10*100</f>
        <v>52</v>
      </c>
      <c r="FC247">
        <f>SUM(DM247,ES247,ET247,EU247,EV247)</f>
        <v>22.4</v>
      </c>
      <c r="FD247" s="7">
        <f>(FC247-5)/20*100</f>
        <v>86.999999999999986</v>
      </c>
      <c r="FE247">
        <f>SUM(EI247,EM247,EO247,EQ247)</f>
        <v>11</v>
      </c>
      <c r="FF247" s="7">
        <f>(FE247-4)/20*100</f>
        <v>35</v>
      </c>
      <c r="FG247">
        <f>SUM(EF247,ER247)</f>
        <v>6</v>
      </c>
      <c r="FH247">
        <f>(FG247-2)/8*100</f>
        <v>50</v>
      </c>
      <c r="FI247">
        <f>SUM(EC247,ED247,EE247)</f>
        <v>6</v>
      </c>
      <c r="FJ247" s="7">
        <f>(FI247-3)/3*100</f>
        <v>100</v>
      </c>
      <c r="FK247">
        <f>SUM(EJ247,EK247,EL247,EN247,EP247)</f>
        <v>18</v>
      </c>
      <c r="FL247">
        <f>(FK247-5)/25*100</f>
        <v>52</v>
      </c>
      <c r="FM247">
        <f t="shared" si="9"/>
        <v>4</v>
      </c>
      <c r="FN247" s="7">
        <f t="shared" si="10"/>
        <v>83.5</v>
      </c>
      <c r="FO247" s="7">
        <f t="shared" si="11"/>
        <v>59.25</v>
      </c>
    </row>
    <row r="248" spans="1:171" ht="15" thickBot="1" x14ac:dyDescent="0.35">
      <c r="A248" t="s">
        <v>624</v>
      </c>
      <c r="B248" t="s">
        <v>625</v>
      </c>
      <c r="C248" t="s">
        <v>68</v>
      </c>
      <c r="D248" s="5">
        <v>37329</v>
      </c>
      <c r="E248" s="5">
        <v>44682</v>
      </c>
      <c r="F248" s="1">
        <f>DATEDIF(D247,E247,"Y")</f>
        <v>19</v>
      </c>
      <c r="G248">
        <v>2</v>
      </c>
      <c r="H248">
        <v>1</v>
      </c>
      <c r="I248" t="s">
        <v>522</v>
      </c>
      <c r="J248">
        <v>3</v>
      </c>
      <c r="K248">
        <v>1</v>
      </c>
      <c r="L248" t="s">
        <v>100</v>
      </c>
      <c r="M248" s="1">
        <v>1</v>
      </c>
      <c r="N248">
        <v>1</v>
      </c>
      <c r="O248">
        <v>1</v>
      </c>
      <c r="P248">
        <v>1</v>
      </c>
      <c r="Q248" s="16">
        <v>2</v>
      </c>
      <c r="R248">
        <v>2</v>
      </c>
      <c r="S248">
        <v>2</v>
      </c>
      <c r="T248">
        <v>2</v>
      </c>
      <c r="U248" t="s">
        <v>86</v>
      </c>
      <c r="V248">
        <v>5</v>
      </c>
      <c r="W248">
        <v>15</v>
      </c>
      <c r="X24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48">
        <v>7</v>
      </c>
      <c r="Z248">
        <v>60</v>
      </c>
      <c r="AA24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248">
        <v>0</v>
      </c>
      <c r="AC248">
        <v>0</v>
      </c>
      <c r="AD24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8">
        <v>6</v>
      </c>
      <c r="AF248">
        <v>4</v>
      </c>
      <c r="AG248" s="1">
        <f>AVERAGE(_2022___Atividade_física__sintomas_de_ansiedade_e_depressão_e_qualidade_de_vida_e[[#This Row],[a.	Quantas horas no total você gasta sentado durante um dia de semana? ]:[b.	Quantas horas no total você gasta sentado durante um dia de fim de semana?]])</f>
        <v>5</v>
      </c>
      <c r="AH248" s="1">
        <f>_2022___Atividade_física__sintomas_de_ansiedade_e_depressão_e_qualidade_de_vida_e[[#This Row],[AFV por semana]]+_2022___Atividade_física__sintomas_de_ansiedade_e_depressão_e_qualidade_de_vida_e[[#This Row],[Média AFM na semana]]</f>
        <v>420</v>
      </c>
      <c r="AI248">
        <v>1</v>
      </c>
      <c r="AJ248">
        <v>1</v>
      </c>
      <c r="AK248">
        <v>0</v>
      </c>
      <c r="AL248">
        <v>0</v>
      </c>
      <c r="AM248">
        <v>1</v>
      </c>
      <c r="AN248">
        <v>0</v>
      </c>
      <c r="AO248">
        <v>0</v>
      </c>
      <c r="AP248">
        <v>1</v>
      </c>
      <c r="AQ248">
        <v>0</v>
      </c>
      <c r="AR248">
        <v>1</v>
      </c>
      <c r="AS248">
        <v>0</v>
      </c>
      <c r="AT248">
        <v>0</v>
      </c>
      <c r="AU248">
        <v>0</v>
      </c>
      <c r="AV248">
        <v>0</v>
      </c>
      <c r="AW248">
        <v>0</v>
      </c>
      <c r="AX248">
        <v>0</v>
      </c>
      <c r="AY248">
        <v>0</v>
      </c>
      <c r="AZ248">
        <v>0</v>
      </c>
      <c r="BA248">
        <v>0</v>
      </c>
      <c r="BB248">
        <v>0</v>
      </c>
      <c r="BC248">
        <v>0</v>
      </c>
      <c r="BD24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48">
        <v>0</v>
      </c>
      <c r="BF248">
        <v>0</v>
      </c>
      <c r="BG248">
        <v>1</v>
      </c>
      <c r="BH248">
        <v>1</v>
      </c>
      <c r="BI248">
        <v>0</v>
      </c>
      <c r="BJ248">
        <v>0</v>
      </c>
      <c r="BK248">
        <v>1</v>
      </c>
      <c r="BL248">
        <v>0</v>
      </c>
      <c r="BM248">
        <v>0</v>
      </c>
      <c r="BN248">
        <v>0</v>
      </c>
      <c r="BO248">
        <v>0</v>
      </c>
      <c r="BP248">
        <v>1</v>
      </c>
      <c r="BQ248">
        <v>1</v>
      </c>
      <c r="BR248">
        <v>0</v>
      </c>
      <c r="BS248">
        <v>0</v>
      </c>
      <c r="BT248">
        <v>1</v>
      </c>
      <c r="BU248">
        <v>1</v>
      </c>
      <c r="BV248">
        <v>2</v>
      </c>
      <c r="BW248">
        <v>0</v>
      </c>
      <c r="BX248">
        <v>1</v>
      </c>
      <c r="BY248">
        <v>0</v>
      </c>
      <c r="BZ248">
        <v>0</v>
      </c>
      <c r="CA248">
        <v>0</v>
      </c>
      <c r="CB248" s="1">
        <f>SUM(BE248:BV248,_2022___Atividade_física__sintomas_de_ansiedade_e_depressão_e_qualidade_de_vida_e[[#This Row],[18 considerar essa]:[_20]])</f>
        <v>9</v>
      </c>
      <c r="CC248">
        <v>3</v>
      </c>
      <c r="CD248">
        <v>4</v>
      </c>
      <c r="CE248">
        <v>1</v>
      </c>
      <c r="CF248">
        <v>3</v>
      </c>
      <c r="CG248">
        <v>2</v>
      </c>
      <c r="CH248">
        <v>3</v>
      </c>
      <c r="CI248">
        <v>3</v>
      </c>
      <c r="CJ248">
        <v>3</v>
      </c>
      <c r="CK248">
        <v>2</v>
      </c>
      <c r="CL248">
        <v>2</v>
      </c>
      <c r="CM248">
        <v>2</v>
      </c>
      <c r="CN248">
        <v>3</v>
      </c>
      <c r="CO248">
        <v>2</v>
      </c>
      <c r="CP248">
        <v>2</v>
      </c>
      <c r="CQ248">
        <v>1</v>
      </c>
      <c r="CR248">
        <v>2</v>
      </c>
      <c r="CS248">
        <v>2</v>
      </c>
      <c r="CT248">
        <v>2</v>
      </c>
      <c r="CU248">
        <v>1</v>
      </c>
      <c r="CV248">
        <v>1</v>
      </c>
      <c r="CW248">
        <v>2</v>
      </c>
      <c r="CX248">
        <v>1</v>
      </c>
      <c r="CY248">
        <v>3</v>
      </c>
      <c r="CZ248">
        <v>4</v>
      </c>
      <c r="DA248">
        <v>6</v>
      </c>
      <c r="DB248">
        <v>3</v>
      </c>
      <c r="DC248">
        <v>4</v>
      </c>
      <c r="DD248">
        <v>5</v>
      </c>
      <c r="DE248">
        <v>5</v>
      </c>
      <c r="DF248">
        <v>3</v>
      </c>
      <c r="DG248">
        <v>3</v>
      </c>
      <c r="DH248">
        <v>5</v>
      </c>
      <c r="DI248">
        <v>5</v>
      </c>
      <c r="DJ248">
        <v>3</v>
      </c>
      <c r="DK248">
        <v>5</v>
      </c>
      <c r="DL248">
        <v>2</v>
      </c>
      <c r="DM248">
        <f>IF(CC248=1,5,IF(CC248=2,4.4,IF(CC248=3,3.4,IF(CC248=4,2,IF(CC248=5,1,IF(CC248&gt;5,"Inválido",0))))))</f>
        <v>3.4</v>
      </c>
      <c r="DN248">
        <f>IF(CD248&gt;5,"Inválido",CD248)</f>
        <v>4</v>
      </c>
      <c r="DO248" s="7">
        <f>IF(CE248&gt;3,"Inválido",CE248)</f>
        <v>1</v>
      </c>
      <c r="DP248" s="7">
        <f>IF(CF248&gt;3,"Inválido",CF248)</f>
        <v>3</v>
      </c>
      <c r="DQ248" s="6">
        <f>IF(CG248&gt;3,"Inválido",CG248)</f>
        <v>2</v>
      </c>
      <c r="DR248" s="6">
        <f>IF(CH248&gt;3,"Inválido",CH248)</f>
        <v>3</v>
      </c>
      <c r="DS248" s="6">
        <f>IF(CI248&gt;3,"Inválido",CI248)</f>
        <v>3</v>
      </c>
      <c r="DT248" s="6">
        <f>IF(CJ248&gt;3,"Inválido",CJ248)</f>
        <v>3</v>
      </c>
      <c r="DU248" s="6">
        <f>IF(CK248&gt;3,"Inválido",CK248)</f>
        <v>2</v>
      </c>
      <c r="DV248" s="6">
        <f>IF(CL248&gt;3,"Inválido",CL248)</f>
        <v>2</v>
      </c>
      <c r="DW248" s="6">
        <f>IF(CM248&gt;3,"Inválido",CM248)</f>
        <v>2</v>
      </c>
      <c r="DX248" s="6">
        <f>IF(CN248&gt;3,"Inválido",CN248)</f>
        <v>3</v>
      </c>
      <c r="DY248" s="8">
        <f>IF(CO248&gt;5, "INVALIDO",CO248)</f>
        <v>2</v>
      </c>
      <c r="DZ248" s="8">
        <f>IF(CP248&gt;5, "INVALIDO",CP248)</f>
        <v>2</v>
      </c>
      <c r="EA248" s="8">
        <f>IF(CQ248&gt;5, "INVALIDO",CQ248)</f>
        <v>1</v>
      </c>
      <c r="EB248" s="8">
        <f>IF(CR248&gt;5, "INVALIDO",CR248)</f>
        <v>2</v>
      </c>
      <c r="EC248" s="7">
        <f>IF(CR248&gt;5, "INVALIDO",CR248)</f>
        <v>2</v>
      </c>
      <c r="ED24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4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48">
        <f>IF(CC248=1,5,IF(CC248=2,4,IF(CC248=3,3,IF(CC248=4,2,IF(CC248=5,1,IF(CC248&gt;5,"Inválido",0))))))</f>
        <v>3</v>
      </c>
      <c r="EG248">
        <f>IF(CW248=1,6,IF(CW248=2,5.4,IF(CW248=3,4.2,IF(CW248=4,3.1,IF(CW248=5,2.2,IF(CW248=6,1,IF(CW248&gt;6,"Inválido",0)))))))</f>
        <v>5.4</v>
      </c>
      <c r="EH248">
        <f>IF(AND(CX248=1,CW248=1),6,IF(AND(CX248=1,CW248&lt;7),5,IF(AND(CX248&gt;1,CW248=1),"Inválido",IF(AND(CX248=2,CW248&lt;7),4,IF(AND(CX248=3,CW248&lt;7),3,IF(AND(CX248=4,CW248&lt;7),2,IF(AND(CX248=5,CW248&lt;7),1,0)))))))</f>
        <v>5</v>
      </c>
      <c r="EI248">
        <f>IF(CV248=1,6,IF(CV248=2,5,IF(CV248=3,3,IF(CV248=4,3,IF(CV248=5,2,IF(CV248=6,1,IF(CV248&gt;6,"iNVÁLIDO",0)))))))</f>
        <v>6</v>
      </c>
      <c r="EJ248" s="7">
        <f>IF(CZ248&gt;6,"Inválido",CZ248)</f>
        <v>4</v>
      </c>
      <c r="EK248" s="7">
        <f>IF(DA248&gt;6,"Inválido",DA248)</f>
        <v>6</v>
      </c>
      <c r="EL248">
        <f>IF(DB248=1,6,IF(DB248=2,5,IF(DB248=3,3,IF(DB248=4,3,IF(DB248=5,2,IF(DB248=6,1,IF(DB248&gt;6,"iNVÁLIDO",0)))))))</f>
        <v>3</v>
      </c>
      <c r="EM248">
        <f>IF(DC248=1,6,IF(DC248=2,5,IF(DC248=3,3,IF(DC248=4,3,IF(DC248=5,2,IF(DC248=6,1,IF(DC248&gt;6,"iNVÁLIDO",0)))))))</f>
        <v>3</v>
      </c>
      <c r="EN248" s="7">
        <f>IF(DD248&gt;6,"Inválido",DD248)</f>
        <v>5</v>
      </c>
      <c r="EO248">
        <f>IF(DE248&gt;6,"Inválido",DE248)</f>
        <v>5</v>
      </c>
      <c r="EP248">
        <f>IF(DF248=1,6,IF(DF248=2,5,IF(DF248=3,3,IF(DF248=4,3,IF(DF248=5,2,IF(DF248=6,1,IF(DF248&gt;6,"iNVÁLIDO",0)))))))</f>
        <v>3</v>
      </c>
      <c r="EQ248" s="7">
        <f>IF(DG248&gt;6,"Inválido",DG248)</f>
        <v>3</v>
      </c>
      <c r="ER248">
        <f>IF(DH248&gt;5,"Inválido",DH248)</f>
        <v>5</v>
      </c>
      <c r="ES248">
        <f>IF(DI248&gt;5,"Inválido",DI248)</f>
        <v>5</v>
      </c>
      <c r="ET248">
        <f>IF(DJ248=1,5,IF(DJ248=2,4,IF(DJ248=3,3,IF(DJ248=4,2,IF(DJ248=5,1,IF(DJ248&gt;5,"Inválido",0))))))</f>
        <v>3</v>
      </c>
      <c r="EU248">
        <f>IF(DK248&gt;5,"Inválido",DK248)</f>
        <v>5</v>
      </c>
      <c r="EV248">
        <f>IF(DL248=1,5,IF(DL248=2,4,IF(DL248=3,3,IF(DL248=4,2,IF(DL248=5,1,IF(DL248&gt;5,"Inválido",0))))))</f>
        <v>4</v>
      </c>
      <c r="EW248" s="7">
        <f>SUM(DO248,DP248,DQ248,DR248,DS248,DT248,DU248,DV248,DW248,DX248)</f>
        <v>24</v>
      </c>
      <c r="EX248" s="7">
        <f>(EW248-10)/20*100</f>
        <v>70</v>
      </c>
      <c r="EY248">
        <f>SUM(DY248,DZ248,EA248,EB248)</f>
        <v>7</v>
      </c>
      <c r="EZ248">
        <f>(_2022___Atividade_física__sintomas_de_ansiedade_e_depressão_e_qualidade_de_vida_e[[#This Row],[Aspecto físico]]-4)/4*100</f>
        <v>75</v>
      </c>
      <c r="FA248">
        <f>SUM(EG248,EH248)</f>
        <v>10.4</v>
      </c>
      <c r="FB248">
        <f>(FA248-2)/10*100</f>
        <v>84.000000000000014</v>
      </c>
      <c r="FC248">
        <f>SUM(DM248,ES248,ET248,EU248,EV248)</f>
        <v>20.399999999999999</v>
      </c>
      <c r="FD248" s="7">
        <f>(FC248-5)/20*100</f>
        <v>76.999999999999986</v>
      </c>
      <c r="FE248">
        <f>SUM(EI248,EM248,EO248,EQ248)</f>
        <v>17</v>
      </c>
      <c r="FF248" s="7">
        <f>(FE248-4)/20*100</f>
        <v>65</v>
      </c>
      <c r="FG248">
        <f>SUM(EF248,ER248)</f>
        <v>8</v>
      </c>
      <c r="FH248">
        <f>(FG248-2)/8*100</f>
        <v>75</v>
      </c>
      <c r="FI248">
        <f>SUM(EC248,ED248,EE248)</f>
        <v>5</v>
      </c>
      <c r="FJ248" s="7">
        <f>(FI248-3)/3*100</f>
        <v>66.666666666666657</v>
      </c>
      <c r="FK248">
        <f>SUM(EJ248,EK248,EL248,EN248,EP248)</f>
        <v>21</v>
      </c>
      <c r="FL248">
        <f>(FK248-5)/25*100</f>
        <v>64</v>
      </c>
      <c r="FM248">
        <f t="shared" si="9"/>
        <v>4</v>
      </c>
      <c r="FN248" s="7">
        <f t="shared" si="10"/>
        <v>76.5</v>
      </c>
      <c r="FO248" s="7">
        <f t="shared" si="11"/>
        <v>67.666666666666657</v>
      </c>
    </row>
    <row r="249" spans="1:171" ht="15" thickBot="1" x14ac:dyDescent="0.35">
      <c r="A249" t="s">
        <v>626</v>
      </c>
      <c r="B249" t="s">
        <v>627</v>
      </c>
      <c r="C249" t="s">
        <v>68</v>
      </c>
      <c r="D249" s="5">
        <v>36907</v>
      </c>
      <c r="E249" s="5">
        <v>44682</v>
      </c>
      <c r="F249" s="1">
        <f>DATEDIF(D248,E248,"Y")</f>
        <v>20</v>
      </c>
      <c r="G249">
        <v>2</v>
      </c>
      <c r="H249">
        <v>3</v>
      </c>
      <c r="I249" t="s">
        <v>628</v>
      </c>
      <c r="J249">
        <v>1</v>
      </c>
      <c r="K249">
        <v>2</v>
      </c>
      <c r="L249" t="s">
        <v>629</v>
      </c>
      <c r="M249" s="1">
        <v>2</v>
      </c>
      <c r="N249">
        <v>2</v>
      </c>
      <c r="O249">
        <v>3</v>
      </c>
      <c r="P249">
        <v>1</v>
      </c>
      <c r="Q249" s="16">
        <v>2</v>
      </c>
      <c r="R249">
        <v>2</v>
      </c>
      <c r="S249">
        <v>1</v>
      </c>
      <c r="T249">
        <v>1</v>
      </c>
      <c r="U249" t="s">
        <v>101</v>
      </c>
      <c r="V249">
        <v>2</v>
      </c>
      <c r="W249">
        <v>15</v>
      </c>
      <c r="X24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249">
        <v>2</v>
      </c>
      <c r="Z249">
        <v>25</v>
      </c>
      <c r="AA24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50</v>
      </c>
      <c r="AB249">
        <v>0</v>
      </c>
      <c r="AC249">
        <v>0</v>
      </c>
      <c r="AD24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9">
        <v>20</v>
      </c>
      <c r="AF249">
        <v>12</v>
      </c>
      <c r="AG249" s="1">
        <f>AVERAGE(_2022___Atividade_física__sintomas_de_ansiedade_e_depressão_e_qualidade_de_vida_e[[#This Row],[a.	Quantas horas no total você gasta sentado durante um dia de semana? ]:[b.	Quantas horas no total você gasta sentado durante um dia de fim de semana?]])</f>
        <v>16</v>
      </c>
      <c r="AH249" s="1">
        <f>_2022___Atividade_física__sintomas_de_ansiedade_e_depressão_e_qualidade_de_vida_e[[#This Row],[AFV por semana]]+_2022___Atividade_física__sintomas_de_ansiedade_e_depressão_e_qualidade_de_vida_e[[#This Row],[Média AFM na semana]]</f>
        <v>50</v>
      </c>
      <c r="AI249">
        <v>0</v>
      </c>
      <c r="AJ249">
        <v>1</v>
      </c>
      <c r="AK249">
        <v>0</v>
      </c>
      <c r="AL249">
        <v>2</v>
      </c>
      <c r="AM249">
        <v>2</v>
      </c>
      <c r="AN249">
        <v>0</v>
      </c>
      <c r="AO249">
        <v>1</v>
      </c>
      <c r="AP249">
        <v>0</v>
      </c>
      <c r="AQ249">
        <v>1</v>
      </c>
      <c r="AR249">
        <v>2</v>
      </c>
      <c r="AS249">
        <v>1</v>
      </c>
      <c r="AT249">
        <v>0</v>
      </c>
      <c r="AU249">
        <v>0</v>
      </c>
      <c r="AV249">
        <v>3</v>
      </c>
      <c r="AW249">
        <v>0</v>
      </c>
      <c r="AX249">
        <v>0</v>
      </c>
      <c r="AY249">
        <v>0</v>
      </c>
      <c r="AZ249">
        <v>1</v>
      </c>
      <c r="BA249">
        <v>0</v>
      </c>
      <c r="BB249">
        <v>0</v>
      </c>
      <c r="BC249">
        <v>1</v>
      </c>
      <c r="BD24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249">
        <v>1</v>
      </c>
      <c r="BF249">
        <v>1</v>
      </c>
      <c r="BG249">
        <v>1</v>
      </c>
      <c r="BH249">
        <v>1</v>
      </c>
      <c r="BI249">
        <v>1</v>
      </c>
      <c r="BJ249">
        <v>1</v>
      </c>
      <c r="BK249">
        <v>1</v>
      </c>
      <c r="BL249">
        <v>1</v>
      </c>
      <c r="BM249">
        <v>0</v>
      </c>
      <c r="BN249">
        <v>1</v>
      </c>
      <c r="BO249">
        <v>1</v>
      </c>
      <c r="BP249">
        <v>1</v>
      </c>
      <c r="BQ249">
        <v>1</v>
      </c>
      <c r="BR249">
        <v>1</v>
      </c>
      <c r="BS249">
        <v>1</v>
      </c>
      <c r="BT249">
        <v>1</v>
      </c>
      <c r="BU249">
        <v>1</v>
      </c>
      <c r="BV249">
        <v>0</v>
      </c>
      <c r="BW249">
        <v>0</v>
      </c>
      <c r="BX249">
        <v>2</v>
      </c>
      <c r="BY249">
        <f>_2022___Atividade_física__sintomas_de_ansiedade_e_depressão_e_qualidade_de_vida_e[[#This Row],[_18]]</f>
        <v>0</v>
      </c>
      <c r="BZ249">
        <v>1</v>
      </c>
      <c r="CA249">
        <v>0</v>
      </c>
      <c r="CB249" s="1">
        <f>SUM(BE249:BV249,_2022___Atividade_física__sintomas_de_ansiedade_e_depressão_e_qualidade_de_vida_e[[#This Row],[18 considerar essa]:[_20]])</f>
        <v>17</v>
      </c>
      <c r="CC249">
        <v>4</v>
      </c>
      <c r="CD249">
        <v>3</v>
      </c>
      <c r="CE249">
        <v>2</v>
      </c>
      <c r="CF249">
        <v>2</v>
      </c>
      <c r="CG249">
        <v>3</v>
      </c>
      <c r="CH249">
        <v>2</v>
      </c>
      <c r="CI249">
        <v>2</v>
      </c>
      <c r="CJ249">
        <v>2</v>
      </c>
      <c r="CK249">
        <v>2</v>
      </c>
      <c r="CL249">
        <v>2</v>
      </c>
      <c r="CM249">
        <v>1</v>
      </c>
      <c r="CN249">
        <v>3</v>
      </c>
      <c r="CO249">
        <v>1</v>
      </c>
      <c r="CP249">
        <v>1</v>
      </c>
      <c r="CQ249">
        <v>1</v>
      </c>
      <c r="CR249">
        <v>1</v>
      </c>
      <c r="CS249">
        <v>1</v>
      </c>
      <c r="CT249">
        <v>1</v>
      </c>
      <c r="CU249">
        <v>2</v>
      </c>
      <c r="CV249">
        <v>3</v>
      </c>
      <c r="CW249">
        <v>3</v>
      </c>
      <c r="CX249">
        <v>3</v>
      </c>
      <c r="CY249">
        <v>4</v>
      </c>
      <c r="CZ249">
        <v>4</v>
      </c>
      <c r="DA249">
        <v>4</v>
      </c>
      <c r="DB249">
        <v>5</v>
      </c>
      <c r="DC249">
        <v>5</v>
      </c>
      <c r="DD249">
        <v>2</v>
      </c>
      <c r="DE249">
        <v>2</v>
      </c>
      <c r="DF249">
        <v>3</v>
      </c>
      <c r="DG249">
        <v>2</v>
      </c>
      <c r="DH249">
        <v>3</v>
      </c>
      <c r="DI249">
        <v>5</v>
      </c>
      <c r="DJ249">
        <v>5</v>
      </c>
      <c r="DK249">
        <v>2</v>
      </c>
      <c r="DL249">
        <v>4</v>
      </c>
      <c r="DM249">
        <f>IF(CC249=1,5,IF(CC249=2,4.4,IF(CC249=3,3.4,IF(CC249=4,2,IF(CC249=5,1,IF(CC249&gt;5,"Inválido",0))))))</f>
        <v>2</v>
      </c>
      <c r="DN249">
        <f>IF(CD249&gt;5,"Inválido",CD249)</f>
        <v>3</v>
      </c>
      <c r="DO249" s="7">
        <f>IF(CE249&gt;3,"Inválido",CE249)</f>
        <v>2</v>
      </c>
      <c r="DP249" s="7">
        <f>IF(CF249&gt;3,"Inválido",CF249)</f>
        <v>2</v>
      </c>
      <c r="DQ249" s="6">
        <f>IF(CG249&gt;3,"Inválido",CG249)</f>
        <v>3</v>
      </c>
      <c r="DR249" s="6">
        <f>IF(CH249&gt;3,"Inválido",CH249)</f>
        <v>2</v>
      </c>
      <c r="DS249" s="6">
        <f>IF(CI249&gt;3,"Inválido",CI249)</f>
        <v>2</v>
      </c>
      <c r="DT249" s="6">
        <f>IF(CJ249&gt;3,"Inválido",CJ249)</f>
        <v>2</v>
      </c>
      <c r="DU249" s="6">
        <f>IF(CK249&gt;3,"Inválido",CK249)</f>
        <v>2</v>
      </c>
      <c r="DV249" s="6">
        <f>IF(CL249&gt;3,"Inválido",CL249)</f>
        <v>2</v>
      </c>
      <c r="DW249" s="6">
        <f>IF(CM249&gt;3,"Inválido",CM249)</f>
        <v>1</v>
      </c>
      <c r="DX249" s="6">
        <f>IF(CN249&gt;3,"Inválido",CN249)</f>
        <v>3</v>
      </c>
      <c r="DY249" s="8">
        <f>IF(CO249&gt;5, "INVALIDO",CO249)</f>
        <v>1</v>
      </c>
      <c r="DZ249" s="8">
        <f>IF(CP249&gt;5, "INVALIDO",CP249)</f>
        <v>1</v>
      </c>
      <c r="EA249" s="8">
        <f>IF(CQ249&gt;5, "INVALIDO",CQ249)</f>
        <v>1</v>
      </c>
      <c r="EB249" s="8">
        <f>IF(CR249&gt;5, "INVALIDO",CR249)</f>
        <v>1</v>
      </c>
      <c r="EC249" s="7">
        <f>IF(CR249&gt;5, "INVALIDO",CR249)</f>
        <v>1</v>
      </c>
      <c r="ED24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9">
        <f>IF(CC249=1,5,IF(CC249=2,4,IF(CC249=3,3,IF(CC249=4,2,IF(CC249=5,1,IF(CC249&gt;5,"Inválido",0))))))</f>
        <v>2</v>
      </c>
      <c r="EG249">
        <f>IF(CW249=1,6,IF(CW249=2,5.4,IF(CW249=3,4.2,IF(CW249=4,3.1,IF(CW249=5,2.2,IF(CW249=6,1,IF(CW249&gt;6,"Inválido",0)))))))</f>
        <v>4.2</v>
      </c>
      <c r="EH249">
        <f>IF(AND(CX249=1,CW249=1),6,IF(AND(CX249=1,CW249&lt;7),5,IF(AND(CX249&gt;1,CW249=1),"Inválido",IF(AND(CX249=2,CW249&lt;7),4,IF(AND(CX249=3,CW249&lt;7),3,IF(AND(CX249=4,CW249&lt;7),2,IF(AND(CX249=5,CW249&lt;7),1,0)))))))</f>
        <v>3</v>
      </c>
      <c r="EI249">
        <f>IF(CV249=1,6,IF(CV249=2,5,IF(CV249=3,3,IF(CV249=4,3,IF(CV249=5,2,IF(CV249=6,1,IF(CV249&gt;6,"iNVÁLIDO",0)))))))</f>
        <v>3</v>
      </c>
      <c r="EJ249" s="7">
        <f>IF(CZ249&gt;6,"Inválido",CZ249)</f>
        <v>4</v>
      </c>
      <c r="EK249" s="7">
        <f>IF(DA249&gt;6,"Inválido",DA249)</f>
        <v>4</v>
      </c>
      <c r="EL249">
        <f>IF(DB249=1,6,IF(DB249=2,5,IF(DB249=3,3,IF(DB249=4,3,IF(DB249=5,2,IF(DB249=6,1,IF(DB249&gt;6,"iNVÁLIDO",0)))))))</f>
        <v>2</v>
      </c>
      <c r="EM249">
        <f>IF(DC249=1,6,IF(DC249=2,5,IF(DC249=3,3,IF(DC249=4,3,IF(DC249=5,2,IF(DC249=6,1,IF(DC249&gt;6,"iNVÁLIDO",0)))))))</f>
        <v>2</v>
      </c>
      <c r="EN249" s="7">
        <f>IF(DD249&gt;6,"Inválido",DD249)</f>
        <v>2</v>
      </c>
      <c r="EO249">
        <f>IF(DE249&gt;6,"Inválido",DE249)</f>
        <v>2</v>
      </c>
      <c r="EP249">
        <f>IF(DF249=1,6,IF(DF249=2,5,IF(DF249=3,3,IF(DF249=4,3,IF(DF249=5,2,IF(DF249=6,1,IF(DF249&gt;6,"iNVÁLIDO",0)))))))</f>
        <v>3</v>
      </c>
      <c r="EQ249" s="7">
        <f>IF(DG249&gt;6,"Inválido",DG249)</f>
        <v>2</v>
      </c>
      <c r="ER249">
        <f>IF(DH249&gt;5,"Inválido",DH249)</f>
        <v>3</v>
      </c>
      <c r="ES249">
        <f>IF(DI249&gt;5,"Inválido",DI249)</f>
        <v>5</v>
      </c>
      <c r="ET249">
        <f>IF(DJ249=1,5,IF(DJ249=2,4,IF(DJ249=3,3,IF(DJ249=4,2,IF(DJ249=5,1,IF(DJ249&gt;5,"Inválido",0))))))</f>
        <v>1</v>
      </c>
      <c r="EU249">
        <f>IF(DK249&gt;5,"Inválido",DK249)</f>
        <v>2</v>
      </c>
      <c r="EV249">
        <f>IF(DL249=1,5,IF(DL249=2,4,IF(DL249=3,3,IF(DL249=4,2,IF(DL249=5,1,IF(DL249&gt;5,"Inválido",0))))))</f>
        <v>2</v>
      </c>
      <c r="EW249" s="7">
        <f>SUM(DO249,DP249,DQ249,DR249,DS249,DT249,DU249,DV249,DW249,DX249)</f>
        <v>21</v>
      </c>
      <c r="EX249" s="7">
        <f>(EW249-10)/20*100</f>
        <v>55.000000000000007</v>
      </c>
      <c r="EY249">
        <f>SUM(DY249,DZ249,EA249,EB249)</f>
        <v>4</v>
      </c>
      <c r="EZ249">
        <f>(_2022___Atividade_física__sintomas_de_ansiedade_e_depressão_e_qualidade_de_vida_e[[#This Row],[Aspecto físico]]-4)/4*100</f>
        <v>0</v>
      </c>
      <c r="FA249">
        <f>SUM(EG249,EH249)</f>
        <v>7.2</v>
      </c>
      <c r="FB249">
        <f>(FA249-2)/10*100</f>
        <v>52</v>
      </c>
      <c r="FC249">
        <f>SUM(DM249,ES249,ET249,EU249,EV249)</f>
        <v>12</v>
      </c>
      <c r="FD249" s="7">
        <f>(FC249-5)/20*100</f>
        <v>35</v>
      </c>
      <c r="FE249">
        <f>SUM(EI249,EM249,EO249,EQ249)</f>
        <v>9</v>
      </c>
      <c r="FF249" s="7">
        <f>(FE249-4)/20*100</f>
        <v>25</v>
      </c>
      <c r="FG249">
        <f>SUM(EF249,ER249)</f>
        <v>5</v>
      </c>
      <c r="FH249">
        <f>(FG249-2)/8*100</f>
        <v>37.5</v>
      </c>
      <c r="FI249">
        <f>SUM(EC249,ED249,EE249)</f>
        <v>4</v>
      </c>
      <c r="FJ249" s="7">
        <f>(FI249-3)/3*100</f>
        <v>33.333333333333329</v>
      </c>
      <c r="FK249">
        <f>SUM(EJ249,EK249,EL249,EN249,EP249)</f>
        <v>15</v>
      </c>
      <c r="FL249">
        <f>(FK249-5)/25*100</f>
        <v>40</v>
      </c>
      <c r="FM249">
        <f t="shared" si="9"/>
        <v>3</v>
      </c>
      <c r="FN249" s="7">
        <f t="shared" si="10"/>
        <v>35.5</v>
      </c>
      <c r="FO249" s="7">
        <f t="shared" si="11"/>
        <v>33.958333333333329</v>
      </c>
    </row>
    <row r="250" spans="1:171" ht="15" thickBot="1" x14ac:dyDescent="0.35">
      <c r="A250" t="s">
        <v>635</v>
      </c>
      <c r="B250" t="s">
        <v>636</v>
      </c>
      <c r="C250" t="s">
        <v>68</v>
      </c>
      <c r="D250" s="5">
        <v>44653</v>
      </c>
      <c r="E250" s="5">
        <v>44682</v>
      </c>
      <c r="F250" s="1">
        <f>DATEDIF(D249,E249,"Y")</f>
        <v>21</v>
      </c>
      <c r="G250">
        <v>1</v>
      </c>
      <c r="H250">
        <v>2</v>
      </c>
      <c r="I250" t="s">
        <v>144</v>
      </c>
      <c r="J250">
        <v>12</v>
      </c>
      <c r="K250">
        <v>2</v>
      </c>
      <c r="L250" t="s">
        <v>637</v>
      </c>
      <c r="M250" s="1">
        <v>2</v>
      </c>
      <c r="N250">
        <v>2</v>
      </c>
      <c r="O250">
        <v>2</v>
      </c>
      <c r="P250">
        <v>1</v>
      </c>
      <c r="Q250" s="16">
        <v>2</v>
      </c>
      <c r="R250">
        <v>2</v>
      </c>
      <c r="S250">
        <v>1</v>
      </c>
      <c r="T250">
        <v>2</v>
      </c>
      <c r="U250" t="s">
        <v>86</v>
      </c>
      <c r="V250">
        <v>4</v>
      </c>
      <c r="W250">
        <v>39</v>
      </c>
      <c r="X25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250">
        <v>3</v>
      </c>
      <c r="Z250">
        <v>39</v>
      </c>
      <c r="AA25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50">
        <v>1</v>
      </c>
      <c r="AC250">
        <v>15</v>
      </c>
      <c r="AD25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250">
        <v>5</v>
      </c>
      <c r="AF250">
        <v>4</v>
      </c>
      <c r="AG250" s="1">
        <f>AVERAGE(_2022___Atividade_física__sintomas_de_ansiedade_e_depressão_e_qualidade_de_vida_e[[#This Row],[a.	Quantas horas no total você gasta sentado durante um dia de semana? ]:[b.	Quantas horas no total você gasta sentado durante um dia de fim de semana?]])</f>
        <v>4.5</v>
      </c>
      <c r="AH250" s="1">
        <f>_2022___Atividade_física__sintomas_de_ansiedade_e_depressão_e_qualidade_de_vida_e[[#This Row],[AFV por semana]]+_2022___Atividade_física__sintomas_de_ansiedade_e_depressão_e_qualidade_de_vida_e[[#This Row],[Média AFM na semana]]</f>
        <v>132</v>
      </c>
      <c r="AI250">
        <v>0</v>
      </c>
      <c r="AJ250">
        <v>0</v>
      </c>
      <c r="AK250">
        <v>0</v>
      </c>
      <c r="AL250">
        <v>0</v>
      </c>
      <c r="AM250">
        <v>0</v>
      </c>
      <c r="AN250">
        <v>0</v>
      </c>
      <c r="AO250">
        <v>0</v>
      </c>
      <c r="AP250">
        <v>0</v>
      </c>
      <c r="AQ250">
        <v>0</v>
      </c>
      <c r="AR250">
        <v>0</v>
      </c>
      <c r="AS250">
        <v>0</v>
      </c>
      <c r="AT250">
        <v>0</v>
      </c>
      <c r="AU250">
        <v>0</v>
      </c>
      <c r="AV250">
        <v>0</v>
      </c>
      <c r="AW250">
        <v>0</v>
      </c>
      <c r="AX250">
        <v>0</v>
      </c>
      <c r="AY250">
        <v>0</v>
      </c>
      <c r="AZ250">
        <v>1</v>
      </c>
      <c r="BA250">
        <v>0</v>
      </c>
      <c r="BB250">
        <v>0</v>
      </c>
      <c r="BC250">
        <v>1</v>
      </c>
      <c r="BD25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0</v>
      </c>
      <c r="BX250">
        <v>2</v>
      </c>
      <c r="BY250">
        <f>_2022___Atividade_física__sintomas_de_ansiedade_e_depressão_e_qualidade_de_vida_e[[#This Row],[_18]]</f>
        <v>0</v>
      </c>
      <c r="BZ250">
        <v>0</v>
      </c>
      <c r="CA250">
        <v>0</v>
      </c>
      <c r="CB250" s="1">
        <f>SUM(BE250:BV250,_2022___Atividade_física__sintomas_de_ansiedade_e_depressão_e_qualidade_de_vida_e[[#This Row],[18 considerar essa]:[_20]])</f>
        <v>0</v>
      </c>
      <c r="CC250">
        <v>3</v>
      </c>
      <c r="CD250">
        <v>3</v>
      </c>
      <c r="CE250">
        <v>3</v>
      </c>
      <c r="CF250">
        <v>3</v>
      </c>
      <c r="CG250">
        <v>3</v>
      </c>
      <c r="CH250">
        <v>3</v>
      </c>
      <c r="CI250">
        <v>3</v>
      </c>
      <c r="CJ250">
        <v>3</v>
      </c>
      <c r="CK250">
        <v>3</v>
      </c>
      <c r="CL250">
        <v>3</v>
      </c>
      <c r="CM250">
        <v>3</v>
      </c>
      <c r="CN250">
        <v>3</v>
      </c>
      <c r="CO250">
        <v>2</v>
      </c>
      <c r="CP250">
        <v>1</v>
      </c>
      <c r="CQ250">
        <v>2</v>
      </c>
      <c r="CR250">
        <v>2</v>
      </c>
      <c r="CS250">
        <v>2</v>
      </c>
      <c r="CT250">
        <v>1</v>
      </c>
      <c r="CU250">
        <v>2</v>
      </c>
      <c r="CV250">
        <v>1</v>
      </c>
      <c r="CW250">
        <v>1</v>
      </c>
      <c r="CX250">
        <v>1</v>
      </c>
      <c r="CY250">
        <v>2</v>
      </c>
      <c r="CZ250">
        <v>4</v>
      </c>
      <c r="DA250">
        <v>4</v>
      </c>
      <c r="DB250">
        <v>2</v>
      </c>
      <c r="DC250">
        <v>2</v>
      </c>
      <c r="DD250">
        <v>4</v>
      </c>
      <c r="DE250">
        <v>4</v>
      </c>
      <c r="DF250">
        <v>2</v>
      </c>
      <c r="DG250">
        <v>4</v>
      </c>
      <c r="DH250">
        <v>5</v>
      </c>
      <c r="DI250">
        <v>3</v>
      </c>
      <c r="DJ250">
        <v>2</v>
      </c>
      <c r="DK250">
        <v>3</v>
      </c>
      <c r="DL250">
        <v>3</v>
      </c>
      <c r="DM250">
        <f>IF(CC250=1,5,IF(CC250=2,4.4,IF(CC250=3,3.4,IF(CC250=4,2,IF(CC250=5,1,IF(CC250&gt;5,"Inválido",0))))))</f>
        <v>3.4</v>
      </c>
      <c r="DN250">
        <f>IF(CD250&gt;5,"Inválido",CD250)</f>
        <v>3</v>
      </c>
      <c r="DO250" s="7">
        <f>IF(CE250&gt;3,"Inválido",CE250)</f>
        <v>3</v>
      </c>
      <c r="DP250" s="7">
        <f>IF(CF250&gt;3,"Inválido",CF250)</f>
        <v>3</v>
      </c>
      <c r="DQ250" s="6">
        <f>IF(CG250&gt;3,"Inválido",CG250)</f>
        <v>3</v>
      </c>
      <c r="DR250" s="6">
        <f>IF(CH250&gt;3,"Inválido",CH250)</f>
        <v>3</v>
      </c>
      <c r="DS250" s="6">
        <f>IF(CI250&gt;3,"Inválido",CI250)</f>
        <v>3</v>
      </c>
      <c r="DT250" s="6">
        <f>IF(CJ250&gt;3,"Inválido",CJ250)</f>
        <v>3</v>
      </c>
      <c r="DU250" s="6">
        <f>IF(CK250&gt;3,"Inválido",CK250)</f>
        <v>3</v>
      </c>
      <c r="DV250" s="6">
        <f>IF(CL250&gt;3,"Inválido",CL250)</f>
        <v>3</v>
      </c>
      <c r="DW250" s="6">
        <f>IF(CM250&gt;3,"Inválido",CM250)</f>
        <v>3</v>
      </c>
      <c r="DX250" s="6">
        <f>IF(CN250&gt;3,"Inválido",CN250)</f>
        <v>3</v>
      </c>
      <c r="DY250" s="8">
        <f>IF(CO250&gt;5, "INVALIDO",CO250)</f>
        <v>2</v>
      </c>
      <c r="DZ250" s="8">
        <f>IF(CP250&gt;5, "INVALIDO",CP250)</f>
        <v>1</v>
      </c>
      <c r="EA250" s="8">
        <f>IF(CQ250&gt;5, "INVALIDO",CQ250)</f>
        <v>2</v>
      </c>
      <c r="EB250" s="8">
        <f>IF(CR250&gt;5, "INVALIDO",CR250)</f>
        <v>2</v>
      </c>
      <c r="EC250" s="7">
        <f>IF(CR250&gt;5, "INVALIDO",CR250)</f>
        <v>2</v>
      </c>
      <c r="ED25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0">
        <f>IF(CC250=1,5,IF(CC250=2,4,IF(CC250=3,3,IF(CC250=4,2,IF(CC250=5,1,IF(CC250&gt;5,"Inválido",0))))))</f>
        <v>3</v>
      </c>
      <c r="EG250">
        <f>IF(CW250=1,6,IF(CW250=2,5.4,IF(CW250=3,4.2,IF(CW250=4,3.1,IF(CW250=5,2.2,IF(CW250=6,1,IF(CW250&gt;6,"Inválido",0)))))))</f>
        <v>6</v>
      </c>
      <c r="EH250">
        <f>IF(AND(CX250=1,CW250=1),6,IF(AND(CX250=1,CW250&lt;7),5,IF(AND(CX250&gt;1,CW250=1),"Inválido",IF(AND(CX250=2,CW250&lt;7),4,IF(AND(CX250=3,CW250&lt;7),3,IF(AND(CX250=4,CW250&lt;7),2,IF(AND(CX250=5,CW250&lt;7),1,0)))))))</f>
        <v>6</v>
      </c>
      <c r="EI250">
        <f>IF(CV250=1,6,IF(CV250=2,5,IF(CV250=3,3,IF(CV250=4,3,IF(CV250=5,2,IF(CV250=6,1,IF(CV250&gt;6,"iNVÁLIDO",0)))))))</f>
        <v>6</v>
      </c>
      <c r="EJ250" s="7">
        <f>IF(CZ250&gt;6,"Inválido",CZ250)</f>
        <v>4</v>
      </c>
      <c r="EK250" s="7">
        <f>IF(DA250&gt;6,"Inválido",DA250)</f>
        <v>4</v>
      </c>
      <c r="EL250">
        <f>IF(DB250=1,6,IF(DB250=2,5,IF(DB250=3,3,IF(DB250=4,3,IF(DB250=5,2,IF(DB250=6,1,IF(DB250&gt;6,"iNVÁLIDO",0)))))))</f>
        <v>5</v>
      </c>
      <c r="EM250">
        <f>IF(DC250=1,6,IF(DC250=2,5,IF(DC250=3,3,IF(DC250=4,3,IF(DC250=5,2,IF(DC250=6,1,IF(DC250&gt;6,"iNVÁLIDO",0)))))))</f>
        <v>5</v>
      </c>
      <c r="EN250" s="7">
        <f>IF(DD250&gt;6,"Inválido",DD250)</f>
        <v>4</v>
      </c>
      <c r="EO250">
        <f>IF(DE250&gt;6,"Inválido",DE250)</f>
        <v>4</v>
      </c>
      <c r="EP250">
        <f>IF(DF250=1,6,IF(DF250=2,5,IF(DF250=3,3,IF(DF250=4,3,IF(DF250=5,2,IF(DF250=6,1,IF(DF250&gt;6,"iNVÁLIDO",0)))))))</f>
        <v>5</v>
      </c>
      <c r="EQ250" s="7">
        <f>IF(DG250&gt;6,"Inválido",DG250)</f>
        <v>4</v>
      </c>
      <c r="ER250">
        <f>IF(DH250&gt;5,"Inválido",DH250)</f>
        <v>5</v>
      </c>
      <c r="ES250">
        <f>IF(DI250&gt;5,"Inválido",DI250)</f>
        <v>3</v>
      </c>
      <c r="ET250">
        <f>IF(DJ250=1,5,IF(DJ250=2,4,IF(DJ250=3,3,IF(DJ250=4,2,IF(DJ250=5,1,IF(DJ250&gt;5,"Inválido",0))))))</f>
        <v>4</v>
      </c>
      <c r="EU250">
        <f>IF(DK250&gt;5,"Inválido",DK250)</f>
        <v>3</v>
      </c>
      <c r="EV250">
        <f>IF(DL250=1,5,IF(DL250=2,4,IF(DL250=3,3,IF(DL250=4,2,IF(DL250=5,1,IF(DL250&gt;5,"Inválido",0))))))</f>
        <v>3</v>
      </c>
      <c r="EW250" s="7">
        <f>SUM(DO250,DP250,DQ250,DR250,DS250,DT250,DU250,DV250,DW250,DX250)</f>
        <v>30</v>
      </c>
      <c r="EX250" s="7">
        <f>(EW250-10)/20*100</f>
        <v>100</v>
      </c>
      <c r="EY250">
        <f>SUM(DY250,DZ250,EA250,EB250)</f>
        <v>7</v>
      </c>
      <c r="EZ250">
        <f>(_2022___Atividade_física__sintomas_de_ansiedade_e_depressão_e_qualidade_de_vida_e[[#This Row],[Aspecto físico]]-4)/4*100</f>
        <v>75</v>
      </c>
      <c r="FA250">
        <f>SUM(EG250,EH250)</f>
        <v>12</v>
      </c>
      <c r="FB250">
        <f>(FA250-2)/10*100</f>
        <v>100</v>
      </c>
      <c r="FC250">
        <f>SUM(DM250,ES250,ET250,EU250,EV250)</f>
        <v>16.399999999999999</v>
      </c>
      <c r="FD250" s="7">
        <f>(FC250-5)/20*100</f>
        <v>56.999999999999993</v>
      </c>
      <c r="FE250">
        <f>SUM(EI250,EM250,EO250,EQ250)</f>
        <v>19</v>
      </c>
      <c r="FF250" s="7">
        <f>(FE250-4)/20*100</f>
        <v>75</v>
      </c>
      <c r="FG250">
        <f>SUM(EF250,ER250)</f>
        <v>8</v>
      </c>
      <c r="FH250">
        <f>(FG250-2)/8*100</f>
        <v>75</v>
      </c>
      <c r="FI250">
        <f>SUM(EC250,ED250,EE250)</f>
        <v>5</v>
      </c>
      <c r="FJ250" s="7">
        <f>(FI250-3)/3*100</f>
        <v>66.666666666666657</v>
      </c>
      <c r="FK250">
        <f>SUM(EJ250,EK250,EL250,EN250,EP250)</f>
        <v>22</v>
      </c>
      <c r="FL250">
        <f>(FK250-5)/25*100</f>
        <v>68</v>
      </c>
      <c r="FM250">
        <f t="shared" si="9"/>
        <v>3</v>
      </c>
      <c r="FN250" s="7">
        <f t="shared" si="10"/>
        <v>83</v>
      </c>
      <c r="FO250" s="7">
        <f t="shared" si="11"/>
        <v>71.166666666666657</v>
      </c>
    </row>
    <row r="251" spans="1:171" ht="15" thickBot="1" x14ac:dyDescent="0.35">
      <c r="A251" t="s">
        <v>638</v>
      </c>
      <c r="B251" t="s">
        <v>639</v>
      </c>
      <c r="C251" t="s">
        <v>68</v>
      </c>
      <c r="D251" s="5">
        <v>33420</v>
      </c>
      <c r="E251" s="5">
        <v>44682</v>
      </c>
      <c r="F251" s="1">
        <f>DATEDIF(D250,E250,"Y")</f>
        <v>0</v>
      </c>
      <c r="G251">
        <v>1</v>
      </c>
      <c r="H251">
        <v>3</v>
      </c>
      <c r="I251" t="s">
        <v>186</v>
      </c>
      <c r="J251">
        <v>7</v>
      </c>
      <c r="K251">
        <v>2</v>
      </c>
      <c r="L251" t="s">
        <v>100</v>
      </c>
      <c r="M251" s="1">
        <v>1</v>
      </c>
      <c r="N251">
        <v>1</v>
      </c>
      <c r="O251">
        <v>1</v>
      </c>
      <c r="P251">
        <v>1</v>
      </c>
      <c r="Q251" s="16">
        <v>2</v>
      </c>
      <c r="R251">
        <v>1</v>
      </c>
      <c r="S251">
        <v>2</v>
      </c>
      <c r="T251">
        <v>2</v>
      </c>
      <c r="U251" t="s">
        <v>86</v>
      </c>
      <c r="V251">
        <v>3</v>
      </c>
      <c r="W251">
        <v>15</v>
      </c>
      <c r="X25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251">
        <v>3</v>
      </c>
      <c r="Z251">
        <v>15</v>
      </c>
      <c r="AA25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45</v>
      </c>
      <c r="AB251">
        <v>0</v>
      </c>
      <c r="AC251">
        <v>0</v>
      </c>
      <c r="AD25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1">
        <v>8</v>
      </c>
      <c r="AF251">
        <v>4</v>
      </c>
      <c r="AG251" s="1">
        <f>AVERAGE(_2022___Atividade_física__sintomas_de_ansiedade_e_depressão_e_qualidade_de_vida_e[[#This Row],[a.	Quantas horas no total você gasta sentado durante um dia de semana? ]:[b.	Quantas horas no total você gasta sentado durante um dia de fim de semana?]])</f>
        <v>6</v>
      </c>
      <c r="AH251" s="1">
        <f>_2022___Atividade_física__sintomas_de_ansiedade_e_depressão_e_qualidade_de_vida_e[[#This Row],[AFV por semana]]+_2022___Atividade_física__sintomas_de_ansiedade_e_depressão_e_qualidade_de_vida_e[[#This Row],[Média AFM na semana]]</f>
        <v>45</v>
      </c>
      <c r="AI251">
        <v>0</v>
      </c>
      <c r="AJ251">
        <v>3</v>
      </c>
      <c r="AK251">
        <v>1</v>
      </c>
      <c r="AL251">
        <v>0</v>
      </c>
      <c r="AM251">
        <v>2</v>
      </c>
      <c r="AN251">
        <v>0</v>
      </c>
      <c r="AO251">
        <v>2</v>
      </c>
      <c r="AP251">
        <v>0</v>
      </c>
      <c r="AQ251">
        <v>0</v>
      </c>
      <c r="AR251">
        <v>3</v>
      </c>
      <c r="AS251">
        <v>0</v>
      </c>
      <c r="AT251">
        <v>2</v>
      </c>
      <c r="AU251">
        <v>1</v>
      </c>
      <c r="AV251">
        <v>1</v>
      </c>
      <c r="AW251">
        <v>0</v>
      </c>
      <c r="AX251">
        <v>0</v>
      </c>
      <c r="AY251">
        <v>1</v>
      </c>
      <c r="AZ251">
        <v>3</v>
      </c>
      <c r="BA251">
        <v>0</v>
      </c>
      <c r="BB251">
        <v>0</v>
      </c>
      <c r="BC251">
        <v>2</v>
      </c>
      <c r="BD25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251">
        <v>1</v>
      </c>
      <c r="BF251">
        <v>1</v>
      </c>
      <c r="BG251">
        <v>0</v>
      </c>
      <c r="BH251">
        <v>0</v>
      </c>
      <c r="BI251">
        <v>1</v>
      </c>
      <c r="BJ251">
        <v>0</v>
      </c>
      <c r="BK251">
        <v>1</v>
      </c>
      <c r="BL251">
        <v>0</v>
      </c>
      <c r="BM251">
        <v>0</v>
      </c>
      <c r="BN251">
        <v>0</v>
      </c>
      <c r="BO251">
        <v>2</v>
      </c>
      <c r="BP251">
        <v>0</v>
      </c>
      <c r="BQ251">
        <v>1</v>
      </c>
      <c r="BR251">
        <v>0</v>
      </c>
      <c r="BS251">
        <v>0</v>
      </c>
      <c r="BT251">
        <v>0</v>
      </c>
      <c r="BU251">
        <v>1</v>
      </c>
      <c r="BV251">
        <v>1</v>
      </c>
      <c r="BW251">
        <v>0</v>
      </c>
      <c r="BX251">
        <v>2</v>
      </c>
      <c r="BY251">
        <f>_2022___Atividade_física__sintomas_de_ansiedade_e_depressão_e_qualidade_de_vida_e[[#This Row],[_18]]</f>
        <v>0</v>
      </c>
      <c r="BZ251">
        <v>1</v>
      </c>
      <c r="CA251">
        <v>0</v>
      </c>
      <c r="CB251" s="1">
        <f>SUM(BE251:BV251,_2022___Atividade_física__sintomas_de_ansiedade_e_depressão_e_qualidade_de_vida_e[[#This Row],[18 considerar essa]:[_20]])</f>
        <v>10</v>
      </c>
      <c r="CC251">
        <v>3</v>
      </c>
      <c r="CD251">
        <v>2</v>
      </c>
      <c r="CE251">
        <v>3</v>
      </c>
      <c r="CF251">
        <v>3</v>
      </c>
      <c r="CG251">
        <v>3</v>
      </c>
      <c r="CH251">
        <v>2</v>
      </c>
      <c r="CI251">
        <v>3</v>
      </c>
      <c r="CJ251">
        <v>3</v>
      </c>
      <c r="CK251">
        <v>3</v>
      </c>
      <c r="CL251">
        <v>3</v>
      </c>
      <c r="CM251">
        <v>3</v>
      </c>
      <c r="CN251">
        <v>3</v>
      </c>
      <c r="CO251">
        <v>2</v>
      </c>
      <c r="CP251">
        <v>1</v>
      </c>
      <c r="CQ251">
        <v>1</v>
      </c>
      <c r="CR251">
        <v>2</v>
      </c>
      <c r="CS251">
        <v>2</v>
      </c>
      <c r="CT251">
        <v>2</v>
      </c>
      <c r="CU251">
        <v>2</v>
      </c>
      <c r="CV251">
        <v>3</v>
      </c>
      <c r="CW251">
        <v>1</v>
      </c>
      <c r="CX251">
        <v>1</v>
      </c>
      <c r="CY251">
        <v>2</v>
      </c>
      <c r="CZ251">
        <v>1</v>
      </c>
      <c r="DA251">
        <v>5</v>
      </c>
      <c r="DB251">
        <v>4</v>
      </c>
      <c r="DC251">
        <v>3</v>
      </c>
      <c r="DD251">
        <v>6</v>
      </c>
      <c r="DE251">
        <v>6</v>
      </c>
      <c r="DF251">
        <v>4</v>
      </c>
      <c r="DG251">
        <v>2</v>
      </c>
      <c r="DH251">
        <v>1</v>
      </c>
      <c r="DI251">
        <v>5</v>
      </c>
      <c r="DJ251">
        <v>1</v>
      </c>
      <c r="DK251">
        <v>5</v>
      </c>
      <c r="DL251">
        <v>3</v>
      </c>
      <c r="DM251">
        <f>IF(CC251=1,5,IF(CC251=2,4.4,IF(CC251=3,3.4,IF(CC251=4,2,IF(CC251=5,1,IF(CC251&gt;5,"Inválido",0))))))</f>
        <v>3.4</v>
      </c>
      <c r="DN251">
        <f>IF(CD251&gt;5,"Inválido",CD251)</f>
        <v>2</v>
      </c>
      <c r="DO251" s="7">
        <f>IF(CE251&gt;3,"Inválido",CE251)</f>
        <v>3</v>
      </c>
      <c r="DP251" s="7">
        <f>IF(CF251&gt;3,"Inválido",CF251)</f>
        <v>3</v>
      </c>
      <c r="DQ251" s="6">
        <f>IF(CG251&gt;3,"Inválido",CG251)</f>
        <v>3</v>
      </c>
      <c r="DR251" s="6">
        <f>IF(CH251&gt;3,"Inválido",CH251)</f>
        <v>2</v>
      </c>
      <c r="DS251" s="6">
        <f>IF(CI251&gt;3,"Inválido",CI251)</f>
        <v>3</v>
      </c>
      <c r="DT251" s="6">
        <f>IF(CJ251&gt;3,"Inválido",CJ251)</f>
        <v>3</v>
      </c>
      <c r="DU251" s="6">
        <f>IF(CK251&gt;3,"Inválido",CK251)</f>
        <v>3</v>
      </c>
      <c r="DV251" s="6">
        <f>IF(CL251&gt;3,"Inválido",CL251)</f>
        <v>3</v>
      </c>
      <c r="DW251" s="6">
        <f>IF(CM251&gt;3,"Inválido",CM251)</f>
        <v>3</v>
      </c>
      <c r="DX251" s="6">
        <f>IF(CN251&gt;3,"Inválido",CN251)</f>
        <v>3</v>
      </c>
      <c r="DY251" s="8">
        <f>IF(CO251&gt;5, "INVALIDO",CO251)</f>
        <v>2</v>
      </c>
      <c r="DZ251" s="8">
        <f>IF(CP251&gt;5, "INVALIDO",CP251)</f>
        <v>1</v>
      </c>
      <c r="EA251" s="8">
        <f>IF(CQ251&gt;5, "INVALIDO",CQ251)</f>
        <v>1</v>
      </c>
      <c r="EB251" s="8">
        <f>IF(CR251&gt;5, "INVALIDO",CR251)</f>
        <v>2</v>
      </c>
      <c r="EC251" s="7">
        <f>IF(CR251&gt;5, "INVALIDO",CR251)</f>
        <v>2</v>
      </c>
      <c r="ED25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5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1">
        <f>IF(CC251=1,5,IF(CC251=2,4,IF(CC251=3,3,IF(CC251=4,2,IF(CC251=5,1,IF(CC251&gt;5,"Inválido",0))))))</f>
        <v>3</v>
      </c>
      <c r="EG251">
        <f>IF(CW251=1,6,IF(CW251=2,5.4,IF(CW251=3,4.2,IF(CW251=4,3.1,IF(CW251=5,2.2,IF(CW251=6,1,IF(CW251&gt;6,"Inválido",0)))))))</f>
        <v>6</v>
      </c>
      <c r="EH251">
        <f>IF(AND(CX251=1,CW251=1),6,IF(AND(CX251=1,CW251&lt;7),5,IF(AND(CX251&gt;1,CW251=1),"Inválido",IF(AND(CX251=2,CW251&lt;7),4,IF(AND(CX251=3,CW251&lt;7),3,IF(AND(CX251=4,CW251&lt;7),2,IF(AND(CX251=5,CW251&lt;7),1,0)))))))</f>
        <v>6</v>
      </c>
      <c r="EI251">
        <f>IF(CV251=1,6,IF(CV251=2,5,IF(CV251=3,3,IF(CV251=4,3,IF(CV251=5,2,IF(CV251=6,1,IF(CV251&gt;6,"iNVÁLIDO",0)))))))</f>
        <v>3</v>
      </c>
      <c r="EJ251" s="7">
        <f>IF(CZ251&gt;6,"Inválido",CZ251)</f>
        <v>1</v>
      </c>
      <c r="EK251" s="7">
        <f>IF(DA251&gt;6,"Inválido",DA251)</f>
        <v>5</v>
      </c>
      <c r="EL251">
        <f>IF(DB251=1,6,IF(DB251=2,5,IF(DB251=3,3,IF(DB251=4,3,IF(DB251=5,2,IF(DB251=6,1,IF(DB251&gt;6,"iNVÁLIDO",0)))))))</f>
        <v>3</v>
      </c>
      <c r="EM251">
        <f>IF(DC251=1,6,IF(DC251=2,5,IF(DC251=3,3,IF(DC251=4,3,IF(DC251=5,2,IF(DC251=6,1,IF(DC251&gt;6,"iNVÁLIDO",0)))))))</f>
        <v>3</v>
      </c>
      <c r="EN251" s="7">
        <f>IF(DD251&gt;6,"Inválido",DD251)</f>
        <v>6</v>
      </c>
      <c r="EO251">
        <f>IF(DE251&gt;6,"Inválido",DE251)</f>
        <v>6</v>
      </c>
      <c r="EP251">
        <f>IF(DF251=1,6,IF(DF251=2,5,IF(DF251=3,3,IF(DF251=4,3,IF(DF251=5,2,IF(DF251=6,1,IF(DF251&gt;6,"iNVÁLIDO",0)))))))</f>
        <v>3</v>
      </c>
      <c r="EQ251" s="7">
        <f>IF(DG251&gt;6,"Inválido",DG251)</f>
        <v>2</v>
      </c>
      <c r="ER251">
        <f>IF(DH251&gt;5,"Inválido",DH251)</f>
        <v>1</v>
      </c>
      <c r="ES251">
        <f>IF(DI251&gt;5,"Inválido",DI251)</f>
        <v>5</v>
      </c>
      <c r="ET251">
        <f>IF(DJ251=1,5,IF(DJ251=2,4,IF(DJ251=3,3,IF(DJ251=4,2,IF(DJ251=5,1,IF(DJ251&gt;5,"Inválido",0))))))</f>
        <v>5</v>
      </c>
      <c r="EU251">
        <f>IF(DK251&gt;5,"Inválido",DK251)</f>
        <v>5</v>
      </c>
      <c r="EV251">
        <f>IF(DL251=1,5,IF(DL251=2,4,IF(DL251=3,3,IF(DL251=4,2,IF(DL251=5,1,IF(DL251&gt;5,"Inválido",0))))))</f>
        <v>3</v>
      </c>
      <c r="EW251" s="7">
        <f>SUM(DO251,DP251,DQ251,DR251,DS251,DT251,DU251,DV251,DW251,DX251)</f>
        <v>29</v>
      </c>
      <c r="EX251" s="7">
        <f>(EW251-10)/20*100</f>
        <v>95</v>
      </c>
      <c r="EY251">
        <f>SUM(DY251,DZ251,EA251,EB251)</f>
        <v>6</v>
      </c>
      <c r="EZ251">
        <f>(_2022___Atividade_física__sintomas_de_ansiedade_e_depressão_e_qualidade_de_vida_e[[#This Row],[Aspecto físico]]-4)/4*100</f>
        <v>50</v>
      </c>
      <c r="FA251">
        <f>SUM(EG251,EH251)</f>
        <v>12</v>
      </c>
      <c r="FB251">
        <f>(FA251-2)/10*100</f>
        <v>100</v>
      </c>
      <c r="FC251">
        <f>SUM(DM251,ES251,ET251,EU251,EV251)</f>
        <v>21.4</v>
      </c>
      <c r="FD251" s="7">
        <f>(FC251-5)/20*100</f>
        <v>82</v>
      </c>
      <c r="FE251">
        <f>SUM(EI251,EM251,EO251,EQ251)</f>
        <v>14</v>
      </c>
      <c r="FF251" s="7">
        <f>(FE251-4)/20*100</f>
        <v>50</v>
      </c>
      <c r="FG251">
        <f>SUM(EF251,ER251)</f>
        <v>4</v>
      </c>
      <c r="FH251">
        <f>(FG251-2)/8*100</f>
        <v>25</v>
      </c>
      <c r="FI251">
        <f>SUM(EC251,ED251,EE251)</f>
        <v>6</v>
      </c>
      <c r="FJ251" s="7">
        <f>(FI251-3)/3*100</f>
        <v>100</v>
      </c>
      <c r="FK251">
        <f>SUM(EJ251,EK251,EL251,EN251,EP251)</f>
        <v>18</v>
      </c>
      <c r="FL251">
        <f>(FK251-5)/25*100</f>
        <v>52</v>
      </c>
      <c r="FM251">
        <f t="shared" si="9"/>
        <v>2</v>
      </c>
      <c r="FN251" s="7">
        <f t="shared" si="10"/>
        <v>81.75</v>
      </c>
      <c r="FO251" s="7">
        <f t="shared" si="11"/>
        <v>56.75</v>
      </c>
    </row>
    <row r="252" spans="1:171" ht="15" thickBot="1" x14ac:dyDescent="0.35">
      <c r="A252" t="s">
        <v>640</v>
      </c>
      <c r="B252" t="s">
        <v>641</v>
      </c>
      <c r="C252" t="s">
        <v>68</v>
      </c>
      <c r="D252" s="5">
        <v>31272</v>
      </c>
      <c r="E252" s="5">
        <v>44682</v>
      </c>
      <c r="F252" s="1">
        <f>DATEDIF(D251,E251,"Y")</f>
        <v>30</v>
      </c>
      <c r="G252">
        <v>2</v>
      </c>
      <c r="H252">
        <v>2</v>
      </c>
      <c r="I252" t="s">
        <v>74</v>
      </c>
      <c r="J252">
        <v>6</v>
      </c>
      <c r="K252">
        <v>2</v>
      </c>
      <c r="L252" t="s">
        <v>452</v>
      </c>
      <c r="M252" s="1">
        <v>2</v>
      </c>
      <c r="N252">
        <v>1</v>
      </c>
      <c r="O252">
        <v>2</v>
      </c>
      <c r="P252">
        <v>1</v>
      </c>
      <c r="Q252" s="16">
        <v>2</v>
      </c>
      <c r="R252">
        <v>1</v>
      </c>
      <c r="S252">
        <v>1</v>
      </c>
      <c r="T252">
        <v>1</v>
      </c>
      <c r="U252" t="s">
        <v>71</v>
      </c>
      <c r="V252">
        <v>5</v>
      </c>
      <c r="W252">
        <v>39</v>
      </c>
      <c r="X25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252">
        <v>7</v>
      </c>
      <c r="Z252">
        <v>39</v>
      </c>
      <c r="AA25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273</v>
      </c>
      <c r="AB252">
        <v>5</v>
      </c>
      <c r="AC252">
        <v>29</v>
      </c>
      <c r="AD25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145</v>
      </c>
      <c r="AE252">
        <v>7</v>
      </c>
      <c r="AF252">
        <v>3</v>
      </c>
      <c r="AG252" s="1">
        <f>AVERAGE(_2022___Atividade_física__sintomas_de_ansiedade_e_depressão_e_qualidade_de_vida_e[[#This Row],[a.	Quantas horas no total você gasta sentado durante um dia de semana? ]:[b.	Quantas horas no total você gasta sentado durante um dia de fim de semana?]])</f>
        <v>5</v>
      </c>
      <c r="AH252" s="1">
        <f>_2022___Atividade_física__sintomas_de_ansiedade_e_depressão_e_qualidade_de_vida_e[[#This Row],[AFV por semana]]+_2022___Atividade_física__sintomas_de_ansiedade_e_depressão_e_qualidade_de_vida_e[[#This Row],[Média AFM na semana]]</f>
        <v>418</v>
      </c>
      <c r="AI252">
        <v>3</v>
      </c>
      <c r="AJ252">
        <v>2</v>
      </c>
      <c r="AK252">
        <v>2</v>
      </c>
      <c r="AL252">
        <v>3</v>
      </c>
      <c r="AM252">
        <v>1</v>
      </c>
      <c r="AN252">
        <v>1</v>
      </c>
      <c r="AO252">
        <v>1</v>
      </c>
      <c r="AP252">
        <v>1</v>
      </c>
      <c r="AQ252">
        <v>1</v>
      </c>
      <c r="AR252">
        <v>3</v>
      </c>
      <c r="AS252">
        <v>0</v>
      </c>
      <c r="AT252">
        <v>2</v>
      </c>
      <c r="AU252">
        <v>0</v>
      </c>
      <c r="AV252">
        <v>0</v>
      </c>
      <c r="AW252">
        <v>0</v>
      </c>
      <c r="AX252">
        <v>0</v>
      </c>
      <c r="AY252">
        <v>0</v>
      </c>
      <c r="AZ252">
        <v>0</v>
      </c>
      <c r="BA252">
        <v>0</v>
      </c>
      <c r="BB252">
        <v>0</v>
      </c>
      <c r="BC252">
        <v>0</v>
      </c>
      <c r="BD25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252">
        <v>1</v>
      </c>
      <c r="BF252">
        <v>1</v>
      </c>
      <c r="BG252">
        <v>1</v>
      </c>
      <c r="BH252">
        <v>1</v>
      </c>
      <c r="BI252">
        <v>0</v>
      </c>
      <c r="BJ252">
        <v>0</v>
      </c>
      <c r="BK252">
        <v>0</v>
      </c>
      <c r="BL252">
        <v>1</v>
      </c>
      <c r="BM252">
        <v>0</v>
      </c>
      <c r="BN252">
        <v>0</v>
      </c>
      <c r="BO252">
        <v>1</v>
      </c>
      <c r="BP252">
        <v>0</v>
      </c>
      <c r="BQ252">
        <v>0</v>
      </c>
      <c r="BR252">
        <v>0</v>
      </c>
      <c r="BS252">
        <v>0</v>
      </c>
      <c r="BT252">
        <v>1</v>
      </c>
      <c r="BU252">
        <v>1</v>
      </c>
      <c r="BV252">
        <v>0</v>
      </c>
      <c r="BW252">
        <v>0</v>
      </c>
      <c r="BX252">
        <v>2</v>
      </c>
      <c r="BY252">
        <f>_2022___Atividade_física__sintomas_de_ansiedade_e_depressão_e_qualidade_de_vida_e[[#This Row],[_18]]</f>
        <v>0</v>
      </c>
      <c r="BZ252">
        <v>0</v>
      </c>
      <c r="CA252">
        <v>1</v>
      </c>
      <c r="CB252" s="1">
        <f>SUM(BE252:BV252,_2022___Atividade_física__sintomas_de_ansiedade_e_depressão_e_qualidade_de_vida_e[[#This Row],[18 considerar essa]:[_20]])</f>
        <v>9</v>
      </c>
      <c r="CC252">
        <v>3</v>
      </c>
      <c r="CD252">
        <v>3</v>
      </c>
      <c r="CE252">
        <v>2</v>
      </c>
      <c r="CF252">
        <v>3</v>
      </c>
      <c r="CG252">
        <v>3</v>
      </c>
      <c r="CH252">
        <v>1</v>
      </c>
      <c r="CI252">
        <v>2</v>
      </c>
      <c r="CJ252">
        <v>3</v>
      </c>
      <c r="CK252">
        <v>1</v>
      </c>
      <c r="CL252">
        <v>1</v>
      </c>
      <c r="CM252">
        <v>1</v>
      </c>
      <c r="CN252">
        <v>1</v>
      </c>
      <c r="CO252">
        <v>2</v>
      </c>
      <c r="CP252">
        <v>2</v>
      </c>
      <c r="CQ252">
        <v>2</v>
      </c>
      <c r="CR252">
        <v>2</v>
      </c>
      <c r="CS252">
        <v>2</v>
      </c>
      <c r="CT252">
        <v>2</v>
      </c>
      <c r="CU252">
        <v>2</v>
      </c>
      <c r="CV252">
        <v>2</v>
      </c>
      <c r="CW252">
        <v>1</v>
      </c>
      <c r="CX252">
        <v>1</v>
      </c>
      <c r="CY252">
        <v>5</v>
      </c>
      <c r="CZ252">
        <v>1</v>
      </c>
      <c r="DA252">
        <v>5</v>
      </c>
      <c r="DB252">
        <v>6</v>
      </c>
      <c r="DC252">
        <v>5</v>
      </c>
      <c r="DD252">
        <v>2</v>
      </c>
      <c r="DE252">
        <v>2</v>
      </c>
      <c r="DF252">
        <v>3</v>
      </c>
      <c r="DG252">
        <v>1</v>
      </c>
      <c r="DH252">
        <v>5</v>
      </c>
      <c r="DI252">
        <v>1</v>
      </c>
      <c r="DJ252">
        <v>2</v>
      </c>
      <c r="DK252">
        <v>5</v>
      </c>
      <c r="DL252">
        <v>1</v>
      </c>
      <c r="DM252">
        <f>IF(CC252=1,5,IF(CC252=2,4.4,IF(CC252=3,3.4,IF(CC252=4,2,IF(CC252=5,1,IF(CC252&gt;5,"Inválido",0))))))</f>
        <v>3.4</v>
      </c>
      <c r="DN252">
        <f>IF(CD252&gt;5,"Inválido",CD252)</f>
        <v>3</v>
      </c>
      <c r="DO252" s="7">
        <f>IF(CE252&gt;3,"Inválido",CE252)</f>
        <v>2</v>
      </c>
      <c r="DP252" s="7">
        <f>IF(CF252&gt;3,"Inválido",CF252)</f>
        <v>3</v>
      </c>
      <c r="DQ252" s="6">
        <f>IF(CG252&gt;3,"Inválido",CG252)</f>
        <v>3</v>
      </c>
      <c r="DR252" s="6">
        <f>IF(CH252&gt;3,"Inválido",CH252)</f>
        <v>1</v>
      </c>
      <c r="DS252" s="6">
        <f>IF(CI252&gt;3,"Inválido",CI252)</f>
        <v>2</v>
      </c>
      <c r="DT252" s="6">
        <f>IF(CJ252&gt;3,"Inválido",CJ252)</f>
        <v>3</v>
      </c>
      <c r="DU252" s="6">
        <f>IF(CK252&gt;3,"Inválido",CK252)</f>
        <v>1</v>
      </c>
      <c r="DV252" s="6">
        <f>IF(CL252&gt;3,"Inválido",CL252)</f>
        <v>1</v>
      </c>
      <c r="DW252" s="6">
        <f>IF(CM252&gt;3,"Inválido",CM252)</f>
        <v>1</v>
      </c>
      <c r="DX252" s="6">
        <f>IF(CN252&gt;3,"Inválido",CN252)</f>
        <v>1</v>
      </c>
      <c r="DY252" s="8">
        <f>IF(CO252&gt;5, "INVALIDO",CO252)</f>
        <v>2</v>
      </c>
      <c r="DZ252" s="8">
        <f>IF(CP252&gt;5, "INVALIDO",CP252)</f>
        <v>2</v>
      </c>
      <c r="EA252" s="8">
        <f>IF(CQ252&gt;5, "INVALIDO",CQ252)</f>
        <v>2</v>
      </c>
      <c r="EB252" s="8">
        <f>IF(CR252&gt;5, "INVALIDO",CR252)</f>
        <v>2</v>
      </c>
      <c r="EC252" s="7">
        <f>IF(CR252&gt;5, "INVALIDO",CR252)</f>
        <v>2</v>
      </c>
      <c r="ED25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5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2">
        <f>IF(CC252=1,5,IF(CC252=2,4,IF(CC252=3,3,IF(CC252=4,2,IF(CC252=5,1,IF(CC252&gt;5,"Inválido",0))))))</f>
        <v>3</v>
      </c>
      <c r="EG252">
        <f>IF(CW252=1,6,IF(CW252=2,5.4,IF(CW252=3,4.2,IF(CW252=4,3.1,IF(CW252=5,2.2,IF(CW252=6,1,IF(CW252&gt;6,"Inválido",0)))))))</f>
        <v>6</v>
      </c>
      <c r="EH252">
        <f>IF(AND(CX252=1,CW252=1),6,IF(AND(CX252=1,CW252&lt;7),5,IF(AND(CX252&gt;1,CW252=1),"Inválido",IF(AND(CX252=2,CW252&lt;7),4,IF(AND(CX252=3,CW252&lt;7),3,IF(AND(CX252=4,CW252&lt;7),2,IF(AND(CX252=5,CW252&lt;7),1,0)))))))</f>
        <v>6</v>
      </c>
      <c r="EI252">
        <f>IF(CV252=1,6,IF(CV252=2,5,IF(CV252=3,3,IF(CV252=4,3,IF(CV252=5,2,IF(CV252=6,1,IF(CV252&gt;6,"iNVÁLIDO",0)))))))</f>
        <v>5</v>
      </c>
      <c r="EJ252" s="7">
        <f>IF(CZ252&gt;6,"Inválido",CZ252)</f>
        <v>1</v>
      </c>
      <c r="EK252" s="7">
        <f>IF(DA252&gt;6,"Inválido",DA252)</f>
        <v>5</v>
      </c>
      <c r="EL252">
        <f>IF(DB252=1,6,IF(DB252=2,5,IF(DB252=3,3,IF(DB252=4,3,IF(DB252=5,2,IF(DB252=6,1,IF(DB252&gt;6,"iNVÁLIDO",0)))))))</f>
        <v>1</v>
      </c>
      <c r="EM252">
        <f>IF(DC252=1,6,IF(DC252=2,5,IF(DC252=3,3,IF(DC252=4,3,IF(DC252=5,2,IF(DC252=6,1,IF(DC252&gt;6,"iNVÁLIDO",0)))))))</f>
        <v>2</v>
      </c>
      <c r="EN252" s="7">
        <f>IF(DD252&gt;6,"Inválido",DD252)</f>
        <v>2</v>
      </c>
      <c r="EO252">
        <f>IF(DE252&gt;6,"Inválido",DE252)</f>
        <v>2</v>
      </c>
      <c r="EP252">
        <f>IF(DF252=1,6,IF(DF252=2,5,IF(DF252=3,3,IF(DF252=4,3,IF(DF252=5,2,IF(DF252=6,1,IF(DF252&gt;6,"iNVÁLIDO",0)))))))</f>
        <v>3</v>
      </c>
      <c r="EQ252" s="7">
        <f>IF(DG252&gt;6,"Inválido",DG252)</f>
        <v>1</v>
      </c>
      <c r="ER252">
        <f>IF(DH252&gt;5,"Inválido",DH252)</f>
        <v>5</v>
      </c>
      <c r="ES252">
        <f>IF(DI252&gt;5,"Inválido",DI252)</f>
        <v>1</v>
      </c>
      <c r="ET252">
        <f>IF(DJ252=1,5,IF(DJ252=2,4,IF(DJ252=3,3,IF(DJ252=4,2,IF(DJ252=5,1,IF(DJ252&gt;5,"Inválido",0))))))</f>
        <v>4</v>
      </c>
      <c r="EU252">
        <f>IF(DK252&gt;5,"Inválido",DK252)</f>
        <v>5</v>
      </c>
      <c r="EV252">
        <f>IF(DL252=1,5,IF(DL252=2,4,IF(DL252=3,3,IF(DL252=4,2,IF(DL252=5,1,IF(DL252&gt;5,"Inválido",0))))))</f>
        <v>5</v>
      </c>
      <c r="EW252" s="7">
        <f>SUM(DO252,DP252,DQ252,DR252,DS252,DT252,DU252,DV252,DW252,DX252)</f>
        <v>18</v>
      </c>
      <c r="EX252" s="7">
        <f>(EW252-10)/20*100</f>
        <v>40</v>
      </c>
      <c r="EY252">
        <f>SUM(DY252,DZ252,EA252,EB252)</f>
        <v>8</v>
      </c>
      <c r="EZ252">
        <f>(_2022___Atividade_física__sintomas_de_ansiedade_e_depressão_e_qualidade_de_vida_e[[#This Row],[Aspecto físico]]-4)/4*100</f>
        <v>100</v>
      </c>
      <c r="FA252">
        <f>SUM(EG252,EH252)</f>
        <v>12</v>
      </c>
      <c r="FB252">
        <f>(FA252-2)/10*100</f>
        <v>100</v>
      </c>
      <c r="FC252">
        <f>SUM(DM252,ES252,ET252,EU252,EV252)</f>
        <v>18.399999999999999</v>
      </c>
      <c r="FD252" s="7">
        <f>(FC252-5)/20*100</f>
        <v>67</v>
      </c>
      <c r="FE252">
        <f>SUM(EI252,EM252,EO252,EQ252)</f>
        <v>10</v>
      </c>
      <c r="FF252" s="7">
        <f>(FE252-4)/20*100</f>
        <v>30</v>
      </c>
      <c r="FG252">
        <f>SUM(EF252,ER252)</f>
        <v>8</v>
      </c>
      <c r="FH252">
        <f>(FG252-2)/8*100</f>
        <v>75</v>
      </c>
      <c r="FI252">
        <f>SUM(EC252,ED252,EE252)</f>
        <v>6</v>
      </c>
      <c r="FJ252" s="7">
        <f>(FI252-3)/3*100</f>
        <v>100</v>
      </c>
      <c r="FK252">
        <f>SUM(EJ252,EK252,EL252,EN252,EP252)</f>
        <v>12</v>
      </c>
      <c r="FL252">
        <f>(FK252-5)/25*100</f>
        <v>28.000000000000004</v>
      </c>
      <c r="FM252">
        <f t="shared" si="9"/>
        <v>3</v>
      </c>
      <c r="FN252" s="7">
        <f t="shared" si="10"/>
        <v>76.75</v>
      </c>
      <c r="FO252" s="7">
        <f t="shared" si="11"/>
        <v>58.25</v>
      </c>
    </row>
    <row r="253" spans="1:171" ht="15" thickBot="1" x14ac:dyDescent="0.35">
      <c r="A253" t="s">
        <v>644</v>
      </c>
      <c r="B253" t="s">
        <v>645</v>
      </c>
      <c r="C253" t="s">
        <v>68</v>
      </c>
      <c r="D253" s="5">
        <v>37871</v>
      </c>
      <c r="E253" s="5">
        <v>44682</v>
      </c>
      <c r="F253" s="1">
        <f>DATEDIF(D252,E252,"Y")</f>
        <v>36</v>
      </c>
      <c r="G253">
        <v>2</v>
      </c>
      <c r="H253">
        <v>2</v>
      </c>
      <c r="I253" t="s">
        <v>74</v>
      </c>
      <c r="J253">
        <v>1</v>
      </c>
      <c r="K253">
        <v>2</v>
      </c>
      <c r="L253" t="s">
        <v>100</v>
      </c>
      <c r="M253" s="1">
        <v>1</v>
      </c>
      <c r="N253">
        <v>1</v>
      </c>
      <c r="O253">
        <v>3</v>
      </c>
      <c r="P253">
        <v>1</v>
      </c>
      <c r="Q253" s="16">
        <v>2</v>
      </c>
      <c r="R253">
        <v>1</v>
      </c>
      <c r="S253">
        <v>2</v>
      </c>
      <c r="T253">
        <v>2</v>
      </c>
      <c r="U253" t="s">
        <v>86</v>
      </c>
      <c r="V253">
        <v>0</v>
      </c>
      <c r="W253">
        <v>0</v>
      </c>
      <c r="X25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53">
        <v>0</v>
      </c>
      <c r="Z253">
        <v>0</v>
      </c>
      <c r="AA25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53">
        <v>0</v>
      </c>
      <c r="AC253">
        <v>0</v>
      </c>
      <c r="AD25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3">
        <v>13</v>
      </c>
      <c r="AF253">
        <v>10</v>
      </c>
      <c r="AG253" s="1">
        <f>AVERAGE(_2022___Atividade_física__sintomas_de_ansiedade_e_depressão_e_qualidade_de_vida_e[[#This Row],[a.	Quantas horas no total você gasta sentado durante um dia de semana? ]:[b.	Quantas horas no total você gasta sentado durante um dia de fim de semana?]])</f>
        <v>11.5</v>
      </c>
      <c r="AH253" s="1">
        <f>_2022___Atividade_física__sintomas_de_ansiedade_e_depressão_e_qualidade_de_vida_e[[#This Row],[AFV por semana]]+_2022___Atividade_física__sintomas_de_ansiedade_e_depressão_e_qualidade_de_vida_e[[#This Row],[Média AFM na semana]]</f>
        <v>0</v>
      </c>
      <c r="AI253">
        <v>2</v>
      </c>
      <c r="AJ253">
        <v>0</v>
      </c>
      <c r="AK253">
        <v>2</v>
      </c>
      <c r="AL253">
        <v>3</v>
      </c>
      <c r="AM253">
        <v>3</v>
      </c>
      <c r="AN253">
        <v>1</v>
      </c>
      <c r="AO253">
        <v>3</v>
      </c>
      <c r="AP253">
        <v>3</v>
      </c>
      <c r="AQ253">
        <v>3</v>
      </c>
      <c r="AR253">
        <v>3</v>
      </c>
      <c r="AS253">
        <v>1</v>
      </c>
      <c r="AT253">
        <v>1</v>
      </c>
      <c r="AU253">
        <v>1</v>
      </c>
      <c r="AV253">
        <v>3</v>
      </c>
      <c r="AW253">
        <v>2</v>
      </c>
      <c r="AX253">
        <v>2</v>
      </c>
      <c r="AY253">
        <v>3</v>
      </c>
      <c r="AZ253">
        <v>3</v>
      </c>
      <c r="BA253">
        <v>2</v>
      </c>
      <c r="BB253">
        <v>2</v>
      </c>
      <c r="BC253">
        <v>0</v>
      </c>
      <c r="BD25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43</v>
      </c>
      <c r="BE253">
        <v>1</v>
      </c>
      <c r="BF253">
        <v>1</v>
      </c>
      <c r="BG253">
        <v>1</v>
      </c>
      <c r="BH253">
        <v>1</v>
      </c>
      <c r="BI253">
        <v>2</v>
      </c>
      <c r="BJ253">
        <v>3</v>
      </c>
      <c r="BK253">
        <v>1</v>
      </c>
      <c r="BL253">
        <v>2</v>
      </c>
      <c r="BM253">
        <v>0</v>
      </c>
      <c r="BN253">
        <v>3</v>
      </c>
      <c r="BO253">
        <v>1</v>
      </c>
      <c r="BP253">
        <v>1</v>
      </c>
      <c r="BQ253">
        <v>2</v>
      </c>
      <c r="BR253">
        <v>2</v>
      </c>
      <c r="BS253">
        <v>2</v>
      </c>
      <c r="BT253">
        <v>1</v>
      </c>
      <c r="BU253">
        <v>1</v>
      </c>
      <c r="BV253">
        <v>2</v>
      </c>
      <c r="BW253">
        <v>1</v>
      </c>
      <c r="BX253">
        <v>2</v>
      </c>
      <c r="BY253">
        <f>_2022___Atividade_física__sintomas_de_ansiedade_e_depressão_e_qualidade_de_vida_e[[#This Row],[_18]]</f>
        <v>1</v>
      </c>
      <c r="BZ253">
        <v>1</v>
      </c>
      <c r="CA253">
        <v>0</v>
      </c>
      <c r="CB253" s="1">
        <f>SUM(BE253:BV253,_2022___Atividade_física__sintomas_de_ansiedade_e_depressão_e_qualidade_de_vida_e[[#This Row],[18 considerar essa]:[_20]])</f>
        <v>29</v>
      </c>
      <c r="CC253">
        <v>4</v>
      </c>
      <c r="CD253">
        <v>5</v>
      </c>
      <c r="CE253">
        <v>2</v>
      </c>
      <c r="CF253">
        <v>3</v>
      </c>
      <c r="CG253">
        <v>2</v>
      </c>
      <c r="CH253">
        <v>3</v>
      </c>
      <c r="CI253">
        <v>3</v>
      </c>
      <c r="CJ253">
        <v>3</v>
      </c>
      <c r="CK253">
        <v>3</v>
      </c>
      <c r="CL253">
        <v>3</v>
      </c>
      <c r="CM253">
        <v>3</v>
      </c>
      <c r="CN253">
        <v>3</v>
      </c>
      <c r="CO253">
        <v>2</v>
      </c>
      <c r="CP253">
        <v>2</v>
      </c>
      <c r="CQ253">
        <v>2</v>
      </c>
      <c r="CR253">
        <v>2</v>
      </c>
      <c r="CS253">
        <v>1</v>
      </c>
      <c r="CT253">
        <v>1</v>
      </c>
      <c r="CU253">
        <v>1</v>
      </c>
      <c r="CV253">
        <v>5</v>
      </c>
      <c r="CW253">
        <v>3</v>
      </c>
      <c r="CX253">
        <v>2</v>
      </c>
      <c r="CY253">
        <v>5</v>
      </c>
      <c r="CZ253">
        <v>3</v>
      </c>
      <c r="DA253">
        <v>3</v>
      </c>
      <c r="DB253">
        <v>6</v>
      </c>
      <c r="DC253">
        <v>5</v>
      </c>
      <c r="DD253">
        <v>3</v>
      </c>
      <c r="DE253">
        <v>2</v>
      </c>
      <c r="DF253">
        <v>6</v>
      </c>
      <c r="DG253">
        <v>2</v>
      </c>
      <c r="DH253">
        <v>1</v>
      </c>
      <c r="DI253">
        <v>3</v>
      </c>
      <c r="DJ253">
        <v>5</v>
      </c>
      <c r="DK253">
        <v>2</v>
      </c>
      <c r="DL253">
        <v>5</v>
      </c>
      <c r="DM253">
        <f>IF(CC253=1,5,IF(CC253=2,4.4,IF(CC253=3,3.4,IF(CC253=4,2,IF(CC253=5,1,IF(CC253&gt;5,"Inválido",0))))))</f>
        <v>2</v>
      </c>
      <c r="DN253">
        <f>IF(CD253&gt;5,"Inválido",CD253)</f>
        <v>5</v>
      </c>
      <c r="DO253" s="7">
        <f>IF(CE253&gt;3,"Inválido",CE253)</f>
        <v>2</v>
      </c>
      <c r="DP253" s="7">
        <f>IF(CF253&gt;3,"Inválido",CF253)</f>
        <v>3</v>
      </c>
      <c r="DQ253" s="6">
        <f>IF(CG253&gt;3,"Inválido",CG253)</f>
        <v>2</v>
      </c>
      <c r="DR253" s="6">
        <f>IF(CH253&gt;3,"Inválido",CH253)</f>
        <v>3</v>
      </c>
      <c r="DS253" s="6">
        <f>IF(CI253&gt;3,"Inválido",CI253)</f>
        <v>3</v>
      </c>
      <c r="DT253" s="6">
        <f>IF(CJ253&gt;3,"Inválido",CJ253)</f>
        <v>3</v>
      </c>
      <c r="DU253" s="6">
        <f>IF(CK253&gt;3,"Inválido",CK253)</f>
        <v>3</v>
      </c>
      <c r="DV253" s="6">
        <f>IF(CL253&gt;3,"Inválido",CL253)</f>
        <v>3</v>
      </c>
      <c r="DW253" s="6">
        <f>IF(CM253&gt;3,"Inválido",CM253)</f>
        <v>3</v>
      </c>
      <c r="DX253" s="6">
        <f>IF(CN253&gt;3,"Inválido",CN253)</f>
        <v>3</v>
      </c>
      <c r="DY253" s="8">
        <f>IF(CO253&gt;5, "INVALIDO",CO253)</f>
        <v>2</v>
      </c>
      <c r="DZ253" s="8">
        <f>IF(CP253&gt;5, "INVALIDO",CP253)</f>
        <v>2</v>
      </c>
      <c r="EA253" s="8">
        <f>IF(CQ253&gt;5, "INVALIDO",CQ253)</f>
        <v>2</v>
      </c>
      <c r="EB253" s="8">
        <f>IF(CR253&gt;5, "INVALIDO",CR253)</f>
        <v>2</v>
      </c>
      <c r="EC253" s="7">
        <f>IF(CR253&gt;5, "INVALIDO",CR253)</f>
        <v>2</v>
      </c>
      <c r="ED25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53">
        <f>IF(CC253=1,5,IF(CC253=2,4,IF(CC253=3,3,IF(CC253=4,2,IF(CC253=5,1,IF(CC253&gt;5,"Inválido",0))))))</f>
        <v>2</v>
      </c>
      <c r="EG253">
        <f>IF(CW253=1,6,IF(CW253=2,5.4,IF(CW253=3,4.2,IF(CW253=4,3.1,IF(CW253=5,2.2,IF(CW253=6,1,IF(CW253&gt;6,"Inválido",0)))))))</f>
        <v>4.2</v>
      </c>
      <c r="EH253">
        <f>IF(AND(CX253=1,CW253=1),6,IF(AND(CX253=1,CW253&lt;7),5,IF(AND(CX253&gt;1,CW253=1),"Inválido",IF(AND(CX253=2,CW253&lt;7),4,IF(AND(CX253=3,CW253&lt;7),3,IF(AND(CX253=4,CW253&lt;7),2,IF(AND(CX253=5,CW253&lt;7),1,0)))))))</f>
        <v>4</v>
      </c>
      <c r="EI253">
        <f>IF(CV253=1,6,IF(CV253=2,5,IF(CV253=3,3,IF(CV253=4,3,IF(CV253=5,2,IF(CV253=6,1,IF(CV253&gt;6,"iNVÁLIDO",0)))))))</f>
        <v>2</v>
      </c>
      <c r="EJ253" s="7">
        <f>IF(CZ253&gt;6,"Inválido",CZ253)</f>
        <v>3</v>
      </c>
      <c r="EK253" s="7">
        <f>IF(DA253&gt;6,"Inválido",DA253)</f>
        <v>3</v>
      </c>
      <c r="EL253">
        <f>IF(DB253=1,6,IF(DB253=2,5,IF(DB253=3,3,IF(DB253=4,3,IF(DB253=5,2,IF(DB253=6,1,IF(DB253&gt;6,"iNVÁLIDO",0)))))))</f>
        <v>1</v>
      </c>
      <c r="EM253">
        <f>IF(DC253=1,6,IF(DC253=2,5,IF(DC253=3,3,IF(DC253=4,3,IF(DC253=5,2,IF(DC253=6,1,IF(DC253&gt;6,"iNVÁLIDO",0)))))))</f>
        <v>2</v>
      </c>
      <c r="EN253" s="7">
        <f>IF(DD253&gt;6,"Inválido",DD253)</f>
        <v>3</v>
      </c>
      <c r="EO253">
        <f>IF(DE253&gt;6,"Inválido",DE253)</f>
        <v>2</v>
      </c>
      <c r="EP253">
        <f>IF(DF253=1,6,IF(DF253=2,5,IF(DF253=3,3,IF(DF253=4,3,IF(DF253=5,2,IF(DF253=6,1,IF(DF253&gt;6,"iNVÁLIDO",0)))))))</f>
        <v>1</v>
      </c>
      <c r="EQ253" s="7">
        <f>IF(DG253&gt;6,"Inválido",DG253)</f>
        <v>2</v>
      </c>
      <c r="ER253">
        <f>IF(DH253&gt;5,"Inválido",DH253)</f>
        <v>1</v>
      </c>
      <c r="ES253">
        <f>IF(DI253&gt;5,"Inválido",DI253)</f>
        <v>3</v>
      </c>
      <c r="ET253">
        <f>IF(DJ253=1,5,IF(DJ253=2,4,IF(DJ253=3,3,IF(DJ253=4,2,IF(DJ253=5,1,IF(DJ253&gt;5,"Inválido",0))))))</f>
        <v>1</v>
      </c>
      <c r="EU253">
        <f>IF(DK253&gt;5,"Inválido",DK253)</f>
        <v>2</v>
      </c>
      <c r="EV253">
        <f>IF(DL253=1,5,IF(DL253=2,4,IF(DL253=3,3,IF(DL253=4,2,IF(DL253=5,1,IF(DL253&gt;5,"Inválido",0))))))</f>
        <v>1</v>
      </c>
      <c r="EW253" s="7">
        <f>SUM(DO253,DP253,DQ253,DR253,DS253,DT253,DU253,DV253,DW253,DX253)</f>
        <v>28</v>
      </c>
      <c r="EX253" s="7">
        <f>(EW253-10)/20*100</f>
        <v>90</v>
      </c>
      <c r="EY253">
        <f>SUM(DY253,DZ253,EA253,EB253)</f>
        <v>8</v>
      </c>
      <c r="EZ253">
        <f>(_2022___Atividade_física__sintomas_de_ansiedade_e_depressão_e_qualidade_de_vida_e[[#This Row],[Aspecto físico]]-4)/4*100</f>
        <v>100</v>
      </c>
      <c r="FA253">
        <f>SUM(EG253,EH253)</f>
        <v>8.1999999999999993</v>
      </c>
      <c r="FB253">
        <f>(FA253-2)/10*100</f>
        <v>61.999999999999986</v>
      </c>
      <c r="FC253">
        <f>SUM(DM253,ES253,ET253,EU253,EV253)</f>
        <v>9</v>
      </c>
      <c r="FD253" s="7">
        <f>(FC253-5)/20*100</f>
        <v>20</v>
      </c>
      <c r="FE253">
        <f>SUM(EI253,EM253,EO253,EQ253)</f>
        <v>8</v>
      </c>
      <c r="FF253" s="7">
        <f>(FE253-4)/20*100</f>
        <v>20</v>
      </c>
      <c r="FG253">
        <f>SUM(EF253,ER253)</f>
        <v>3</v>
      </c>
      <c r="FH253">
        <f>(FG253-2)/8*100</f>
        <v>12.5</v>
      </c>
      <c r="FI253">
        <f>SUM(EC253,ED253,EE253)</f>
        <v>4</v>
      </c>
      <c r="FJ253" s="7">
        <f>(FI253-3)/3*100</f>
        <v>33.333333333333329</v>
      </c>
      <c r="FK253">
        <f>SUM(EJ253,EK253,EL253,EN253,EP253)</f>
        <v>11</v>
      </c>
      <c r="FL253">
        <f>(FK253-5)/25*100</f>
        <v>24</v>
      </c>
      <c r="FM253">
        <f t="shared" si="9"/>
        <v>5</v>
      </c>
      <c r="FN253" s="7">
        <f t="shared" si="10"/>
        <v>68</v>
      </c>
      <c r="FO253" s="7">
        <f t="shared" si="11"/>
        <v>22.458333333333332</v>
      </c>
    </row>
    <row r="254" spans="1:171" ht="15" thickBot="1" x14ac:dyDescent="0.35">
      <c r="A254" t="s">
        <v>646</v>
      </c>
      <c r="B254" t="s">
        <v>647</v>
      </c>
      <c r="C254" t="s">
        <v>68</v>
      </c>
      <c r="D254" s="5">
        <v>36530</v>
      </c>
      <c r="E254" s="5">
        <v>44682</v>
      </c>
      <c r="F254" s="1">
        <f>DATEDIF(D253,E253,"Y")</f>
        <v>18</v>
      </c>
      <c r="G254">
        <v>2</v>
      </c>
      <c r="H254">
        <v>1</v>
      </c>
      <c r="I254" t="s">
        <v>276</v>
      </c>
      <c r="J254">
        <v>6</v>
      </c>
      <c r="K254">
        <v>3</v>
      </c>
      <c r="L254" t="s">
        <v>100</v>
      </c>
      <c r="M254" s="1">
        <v>1</v>
      </c>
      <c r="N254">
        <v>1</v>
      </c>
      <c r="O254">
        <v>1</v>
      </c>
      <c r="P254">
        <v>1</v>
      </c>
      <c r="Q254" s="16">
        <v>2</v>
      </c>
      <c r="R254">
        <v>2</v>
      </c>
      <c r="S254">
        <v>1</v>
      </c>
      <c r="T254">
        <v>1</v>
      </c>
      <c r="U254" t="s">
        <v>71</v>
      </c>
      <c r="V254">
        <v>3</v>
      </c>
      <c r="W254">
        <v>0</v>
      </c>
      <c r="X25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54">
        <v>0</v>
      </c>
      <c r="Z254">
        <v>0</v>
      </c>
      <c r="AA25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54">
        <v>0</v>
      </c>
      <c r="AC254">
        <v>0</v>
      </c>
      <c r="AD25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4">
        <v>9</v>
      </c>
      <c r="AF254">
        <v>6</v>
      </c>
      <c r="AG254" s="1">
        <f>AVERAGE(_2022___Atividade_física__sintomas_de_ansiedade_e_depressão_e_qualidade_de_vida_e[[#This Row],[a.	Quantas horas no total você gasta sentado durante um dia de semana? ]:[b.	Quantas horas no total você gasta sentado durante um dia de fim de semana?]])</f>
        <v>7.5</v>
      </c>
      <c r="AH254" s="1">
        <f>_2022___Atividade_física__sintomas_de_ansiedade_e_depressão_e_qualidade_de_vida_e[[#This Row],[AFV por semana]]+_2022___Atividade_física__sintomas_de_ansiedade_e_depressão_e_qualidade_de_vida_e[[#This Row],[Média AFM na semana]]</f>
        <v>0</v>
      </c>
      <c r="AI254">
        <v>1</v>
      </c>
      <c r="AJ254">
        <v>0</v>
      </c>
      <c r="AK254">
        <v>0</v>
      </c>
      <c r="AL254">
        <v>2</v>
      </c>
      <c r="AM254">
        <v>1</v>
      </c>
      <c r="AN254">
        <v>2</v>
      </c>
      <c r="AO254">
        <v>1</v>
      </c>
      <c r="AP254">
        <v>2</v>
      </c>
      <c r="AQ254">
        <v>0</v>
      </c>
      <c r="AR254">
        <v>2</v>
      </c>
      <c r="AS254">
        <v>1</v>
      </c>
      <c r="AT254">
        <v>0</v>
      </c>
      <c r="AU254">
        <v>0</v>
      </c>
      <c r="AV254">
        <v>1</v>
      </c>
      <c r="AW254">
        <v>1</v>
      </c>
      <c r="AX254">
        <v>0</v>
      </c>
      <c r="AY254">
        <v>0</v>
      </c>
      <c r="AZ254">
        <v>3</v>
      </c>
      <c r="BA254">
        <v>2</v>
      </c>
      <c r="BB254">
        <v>1</v>
      </c>
      <c r="BC254">
        <v>1</v>
      </c>
      <c r="BD25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254">
        <v>0</v>
      </c>
      <c r="BF254">
        <v>0</v>
      </c>
      <c r="BG254">
        <v>0</v>
      </c>
      <c r="BH254">
        <v>1</v>
      </c>
      <c r="BI254">
        <v>1</v>
      </c>
      <c r="BJ254">
        <v>0</v>
      </c>
      <c r="BK254">
        <v>1</v>
      </c>
      <c r="BL254">
        <v>1</v>
      </c>
      <c r="BM254">
        <v>0</v>
      </c>
      <c r="BN254">
        <v>0</v>
      </c>
      <c r="BO254">
        <v>2</v>
      </c>
      <c r="BP254">
        <v>1</v>
      </c>
      <c r="BQ254">
        <v>1</v>
      </c>
      <c r="BR254">
        <v>3</v>
      </c>
      <c r="BS254">
        <v>2</v>
      </c>
      <c r="BT254">
        <v>1</v>
      </c>
      <c r="BU254">
        <v>2</v>
      </c>
      <c r="BV254">
        <v>2</v>
      </c>
      <c r="BW254">
        <v>0</v>
      </c>
      <c r="BX254">
        <v>1</v>
      </c>
      <c r="BY254">
        <v>0</v>
      </c>
      <c r="BZ254">
        <v>1</v>
      </c>
      <c r="CA254">
        <v>0</v>
      </c>
      <c r="CB254" s="1">
        <f>SUM(BE254:BV254,_2022___Atividade_física__sintomas_de_ansiedade_e_depressão_e_qualidade_de_vida_e[[#This Row],[18 considerar essa]:[_20]])</f>
        <v>19</v>
      </c>
      <c r="CC254">
        <v>3</v>
      </c>
      <c r="CD254">
        <v>4</v>
      </c>
      <c r="CE254">
        <v>2</v>
      </c>
      <c r="CF254">
        <v>3</v>
      </c>
      <c r="CG254">
        <v>3</v>
      </c>
      <c r="CH254">
        <v>2</v>
      </c>
      <c r="CI254">
        <v>3</v>
      </c>
      <c r="CJ254">
        <v>3</v>
      </c>
      <c r="CK254">
        <v>2</v>
      </c>
      <c r="CL254">
        <v>3</v>
      </c>
      <c r="CM254">
        <v>3</v>
      </c>
      <c r="CN254">
        <v>3</v>
      </c>
      <c r="CO254">
        <v>1</v>
      </c>
      <c r="CP254">
        <v>2</v>
      </c>
      <c r="CQ254">
        <v>2</v>
      </c>
      <c r="CR254">
        <v>1</v>
      </c>
      <c r="CS254">
        <v>1</v>
      </c>
      <c r="CT254">
        <v>1</v>
      </c>
      <c r="CU254">
        <v>2</v>
      </c>
      <c r="CV254">
        <v>2</v>
      </c>
      <c r="CW254">
        <v>3</v>
      </c>
      <c r="CX254">
        <v>3</v>
      </c>
      <c r="CY254">
        <v>4</v>
      </c>
      <c r="CZ254">
        <v>3</v>
      </c>
      <c r="DA254">
        <v>4</v>
      </c>
      <c r="DB254">
        <v>4</v>
      </c>
      <c r="DC254">
        <v>4</v>
      </c>
      <c r="DD254">
        <v>2</v>
      </c>
      <c r="DE254">
        <v>1</v>
      </c>
      <c r="DF254">
        <v>2</v>
      </c>
      <c r="DG254">
        <v>1</v>
      </c>
      <c r="DH254">
        <v>5</v>
      </c>
      <c r="DI254">
        <v>3</v>
      </c>
      <c r="DJ254">
        <v>3</v>
      </c>
      <c r="DK254">
        <v>2</v>
      </c>
      <c r="DL254">
        <v>3</v>
      </c>
      <c r="DM254">
        <f>IF(CC254=1,5,IF(CC254=2,4.4,IF(CC254=3,3.4,IF(CC254=4,2,IF(CC254=5,1,IF(CC254&gt;5,"Inválido",0))))))</f>
        <v>3.4</v>
      </c>
      <c r="DN254">
        <f>IF(CD254&gt;5,"Inválido",CD254)</f>
        <v>4</v>
      </c>
      <c r="DO254" s="7">
        <f>IF(CE254&gt;3,"Inválido",CE254)</f>
        <v>2</v>
      </c>
      <c r="DP254" s="7">
        <f>IF(CF254&gt;3,"Inválido",CF254)</f>
        <v>3</v>
      </c>
      <c r="DQ254" s="6">
        <f>IF(CG254&gt;3,"Inválido",CG254)</f>
        <v>3</v>
      </c>
      <c r="DR254" s="6">
        <f>IF(CH254&gt;3,"Inválido",CH254)</f>
        <v>2</v>
      </c>
      <c r="DS254" s="6">
        <f>IF(CI254&gt;3,"Inválido",CI254)</f>
        <v>3</v>
      </c>
      <c r="DT254" s="6">
        <f>IF(CJ254&gt;3,"Inválido",CJ254)</f>
        <v>3</v>
      </c>
      <c r="DU254" s="6">
        <f>IF(CK254&gt;3,"Inválido",CK254)</f>
        <v>2</v>
      </c>
      <c r="DV254" s="6">
        <f>IF(CL254&gt;3,"Inválido",CL254)</f>
        <v>3</v>
      </c>
      <c r="DW254" s="6">
        <f>IF(CM254&gt;3,"Inválido",CM254)</f>
        <v>3</v>
      </c>
      <c r="DX254" s="6">
        <f>IF(CN254&gt;3,"Inválido",CN254)</f>
        <v>3</v>
      </c>
      <c r="DY254" s="8">
        <f>IF(CO254&gt;5, "INVALIDO",CO254)</f>
        <v>1</v>
      </c>
      <c r="DZ254" s="8">
        <f>IF(CP254&gt;5, "INVALIDO",CP254)</f>
        <v>2</v>
      </c>
      <c r="EA254" s="8">
        <f>IF(CQ254&gt;5, "INVALIDO",CQ254)</f>
        <v>2</v>
      </c>
      <c r="EB254" s="8">
        <f>IF(CR254&gt;5, "INVALIDO",CR254)</f>
        <v>1</v>
      </c>
      <c r="EC254" s="7">
        <f>IF(CR254&gt;5, "INVALIDO",CR254)</f>
        <v>1</v>
      </c>
      <c r="ED25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4">
        <f>IF(CC254=1,5,IF(CC254=2,4,IF(CC254=3,3,IF(CC254=4,2,IF(CC254=5,1,IF(CC254&gt;5,"Inválido",0))))))</f>
        <v>3</v>
      </c>
      <c r="EG254">
        <f>IF(CW254=1,6,IF(CW254=2,5.4,IF(CW254=3,4.2,IF(CW254=4,3.1,IF(CW254=5,2.2,IF(CW254=6,1,IF(CW254&gt;6,"Inválido",0)))))))</f>
        <v>4.2</v>
      </c>
      <c r="EH254">
        <f>IF(AND(CX254=1,CW254=1),6,IF(AND(CX254=1,CW254&lt;7),5,IF(AND(CX254&gt;1,CW254=1),"Inválido",IF(AND(CX254=2,CW254&lt;7),4,IF(AND(CX254=3,CW254&lt;7),3,IF(AND(CX254=4,CW254&lt;7),2,IF(AND(CX254=5,CW254&lt;7),1,0)))))))</f>
        <v>3</v>
      </c>
      <c r="EI254">
        <f>IF(CV254=1,6,IF(CV254=2,5,IF(CV254=3,3,IF(CV254=4,3,IF(CV254=5,2,IF(CV254=6,1,IF(CV254&gt;6,"iNVÁLIDO",0)))))))</f>
        <v>5</v>
      </c>
      <c r="EJ254" s="7">
        <f>IF(CZ254&gt;6,"Inválido",CZ254)</f>
        <v>3</v>
      </c>
      <c r="EK254" s="7">
        <f>IF(DA254&gt;6,"Inválido",DA254)</f>
        <v>4</v>
      </c>
      <c r="EL254">
        <f>IF(DB254=1,6,IF(DB254=2,5,IF(DB254=3,3,IF(DB254=4,3,IF(DB254=5,2,IF(DB254=6,1,IF(DB254&gt;6,"iNVÁLIDO",0)))))))</f>
        <v>3</v>
      </c>
      <c r="EM254">
        <f>IF(DC254=1,6,IF(DC254=2,5,IF(DC254=3,3,IF(DC254=4,3,IF(DC254=5,2,IF(DC254=6,1,IF(DC254&gt;6,"iNVÁLIDO",0)))))))</f>
        <v>3</v>
      </c>
      <c r="EN254" s="7">
        <f>IF(DD254&gt;6,"Inválido",DD254)</f>
        <v>2</v>
      </c>
      <c r="EO254">
        <f>IF(DE254&gt;6,"Inválido",DE254)</f>
        <v>1</v>
      </c>
      <c r="EP254">
        <f>IF(DF254=1,6,IF(DF254=2,5,IF(DF254=3,3,IF(DF254=4,3,IF(DF254=5,2,IF(DF254=6,1,IF(DF254&gt;6,"iNVÁLIDO",0)))))))</f>
        <v>5</v>
      </c>
      <c r="EQ254" s="7">
        <f>IF(DG254&gt;6,"Inválido",DG254)</f>
        <v>1</v>
      </c>
      <c r="ER254">
        <f>IF(DH254&gt;5,"Inválido",DH254)</f>
        <v>5</v>
      </c>
      <c r="ES254">
        <f>IF(DI254&gt;5,"Inválido",DI254)</f>
        <v>3</v>
      </c>
      <c r="ET254">
        <f>IF(DJ254=1,5,IF(DJ254=2,4,IF(DJ254=3,3,IF(DJ254=4,2,IF(DJ254=5,1,IF(DJ254&gt;5,"Inválido",0))))))</f>
        <v>3</v>
      </c>
      <c r="EU254">
        <f>IF(DK254&gt;5,"Inválido",DK254)</f>
        <v>2</v>
      </c>
      <c r="EV254">
        <f>IF(DL254=1,5,IF(DL254=2,4,IF(DL254=3,3,IF(DL254=4,2,IF(DL254=5,1,IF(DL254&gt;5,"Inválido",0))))))</f>
        <v>3</v>
      </c>
      <c r="EW254" s="7">
        <f>SUM(DO254,DP254,DQ254,DR254,DS254,DT254,DU254,DV254,DW254,DX254)</f>
        <v>27</v>
      </c>
      <c r="EX254" s="7">
        <f>(EW254-10)/20*100</f>
        <v>85</v>
      </c>
      <c r="EY254">
        <f>SUM(DY254,DZ254,EA254,EB254)</f>
        <v>6</v>
      </c>
      <c r="EZ254">
        <f>(_2022___Atividade_física__sintomas_de_ansiedade_e_depressão_e_qualidade_de_vida_e[[#This Row],[Aspecto físico]]-4)/4*100</f>
        <v>50</v>
      </c>
      <c r="FA254">
        <f>SUM(EG254,EH254)</f>
        <v>7.2</v>
      </c>
      <c r="FB254">
        <f>(FA254-2)/10*100</f>
        <v>52</v>
      </c>
      <c r="FC254">
        <f>SUM(DM254,ES254,ET254,EU254,EV254)</f>
        <v>14.4</v>
      </c>
      <c r="FD254" s="7">
        <f>(FC254-5)/20*100</f>
        <v>47</v>
      </c>
      <c r="FE254">
        <f>SUM(EI254,EM254,EO254,EQ254)</f>
        <v>10</v>
      </c>
      <c r="FF254" s="7">
        <f>(FE254-4)/20*100</f>
        <v>30</v>
      </c>
      <c r="FG254">
        <f>SUM(EF254,ER254)</f>
        <v>8</v>
      </c>
      <c r="FH254">
        <f>(FG254-2)/8*100</f>
        <v>75</v>
      </c>
      <c r="FI254">
        <f>SUM(EC254,ED254,EE254)</f>
        <v>4</v>
      </c>
      <c r="FJ254" s="7">
        <f>(FI254-3)/3*100</f>
        <v>33.333333333333329</v>
      </c>
      <c r="FK254">
        <f>SUM(EJ254,EK254,EL254,EN254,EP254)</f>
        <v>17</v>
      </c>
      <c r="FL254">
        <f>(FK254-5)/25*100</f>
        <v>48</v>
      </c>
      <c r="FM254">
        <f t="shared" si="9"/>
        <v>4</v>
      </c>
      <c r="FN254" s="7">
        <f t="shared" si="10"/>
        <v>58.5</v>
      </c>
      <c r="FO254" s="7">
        <f t="shared" si="11"/>
        <v>46.583333333333329</v>
      </c>
    </row>
    <row r="255" spans="1:171" ht="15" thickBot="1" x14ac:dyDescent="0.35">
      <c r="A255" t="s">
        <v>648</v>
      </c>
      <c r="B255" t="s">
        <v>649</v>
      </c>
      <c r="C255" t="s">
        <v>68</v>
      </c>
      <c r="D255" s="5">
        <v>36220</v>
      </c>
      <c r="E255" s="5">
        <v>44682</v>
      </c>
      <c r="F255" s="1">
        <f>DATEDIF(D254,E254,"Y")</f>
        <v>22</v>
      </c>
      <c r="G255">
        <v>2</v>
      </c>
      <c r="H255">
        <v>2</v>
      </c>
      <c r="I255" t="s">
        <v>128</v>
      </c>
      <c r="J255">
        <v>1</v>
      </c>
      <c r="K255">
        <v>2</v>
      </c>
      <c r="L255" t="s">
        <v>100</v>
      </c>
      <c r="M255" s="1">
        <v>1</v>
      </c>
      <c r="N255">
        <v>1</v>
      </c>
      <c r="O255">
        <v>1</v>
      </c>
      <c r="P255">
        <v>1</v>
      </c>
      <c r="Q255" s="16">
        <v>2</v>
      </c>
      <c r="R255">
        <v>1</v>
      </c>
      <c r="S255">
        <v>2</v>
      </c>
      <c r="T255">
        <v>1</v>
      </c>
      <c r="U255" t="s">
        <v>71</v>
      </c>
      <c r="V255">
        <v>7</v>
      </c>
      <c r="W255">
        <v>15</v>
      </c>
      <c r="X25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55">
        <v>0</v>
      </c>
      <c r="Z255">
        <v>0</v>
      </c>
      <c r="AA25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55">
        <v>0</v>
      </c>
      <c r="AC255">
        <v>0</v>
      </c>
      <c r="AD25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5">
        <v>20</v>
      </c>
      <c r="AF255">
        <v>12</v>
      </c>
      <c r="AG255" s="1">
        <f>AVERAGE(_2022___Atividade_física__sintomas_de_ansiedade_e_depressão_e_qualidade_de_vida_e[[#This Row],[a.	Quantas horas no total você gasta sentado durante um dia de semana? ]:[b.	Quantas horas no total você gasta sentado durante um dia de fim de semana?]])</f>
        <v>16</v>
      </c>
      <c r="AH255" s="1">
        <f>_2022___Atividade_física__sintomas_de_ansiedade_e_depressão_e_qualidade_de_vida_e[[#This Row],[AFV por semana]]+_2022___Atividade_física__sintomas_de_ansiedade_e_depressão_e_qualidade_de_vida_e[[#This Row],[Média AFM na semana]]</f>
        <v>0</v>
      </c>
      <c r="AI255">
        <v>0</v>
      </c>
      <c r="AJ255">
        <v>2</v>
      </c>
      <c r="AK255">
        <v>0</v>
      </c>
      <c r="AL255">
        <v>2</v>
      </c>
      <c r="AM255">
        <v>2</v>
      </c>
      <c r="AN255">
        <v>0</v>
      </c>
      <c r="AO255">
        <v>1</v>
      </c>
      <c r="AP255">
        <v>0</v>
      </c>
      <c r="AQ255">
        <v>0</v>
      </c>
      <c r="AR255">
        <v>3</v>
      </c>
      <c r="AS255">
        <v>1</v>
      </c>
      <c r="AT255">
        <v>2</v>
      </c>
      <c r="AU255">
        <v>1</v>
      </c>
      <c r="AV255">
        <v>0</v>
      </c>
      <c r="AW255">
        <v>0</v>
      </c>
      <c r="AX255">
        <v>0</v>
      </c>
      <c r="AY255">
        <v>0</v>
      </c>
      <c r="AZ255">
        <v>2</v>
      </c>
      <c r="BA255">
        <v>2</v>
      </c>
      <c r="BB255">
        <v>0</v>
      </c>
      <c r="BC255">
        <v>2</v>
      </c>
      <c r="BD25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255">
        <v>1</v>
      </c>
      <c r="BF255">
        <v>1</v>
      </c>
      <c r="BG255">
        <v>1</v>
      </c>
      <c r="BH255">
        <v>3</v>
      </c>
      <c r="BI255">
        <v>3</v>
      </c>
      <c r="BJ255">
        <v>3</v>
      </c>
      <c r="BK255">
        <v>1</v>
      </c>
      <c r="BL255">
        <v>3</v>
      </c>
      <c r="BM255">
        <v>1</v>
      </c>
      <c r="BN255">
        <v>1</v>
      </c>
      <c r="BO255">
        <v>2</v>
      </c>
      <c r="BP255">
        <v>2</v>
      </c>
      <c r="BQ255">
        <v>2</v>
      </c>
      <c r="BR255">
        <v>3</v>
      </c>
      <c r="BS255">
        <v>1</v>
      </c>
      <c r="BT255">
        <v>3</v>
      </c>
      <c r="BU255">
        <v>3</v>
      </c>
      <c r="BV255">
        <v>2</v>
      </c>
      <c r="BW255">
        <v>0</v>
      </c>
      <c r="BX255">
        <v>1</v>
      </c>
      <c r="BY255">
        <v>0</v>
      </c>
      <c r="BZ255">
        <v>0</v>
      </c>
      <c r="CA255">
        <v>0</v>
      </c>
      <c r="CB255" s="1">
        <f>SUM(BE255:BV255,_2022___Atividade_física__sintomas_de_ansiedade_e_depressão_e_qualidade_de_vida_e[[#This Row],[18 considerar essa]:[_20]])</f>
        <v>36</v>
      </c>
      <c r="CC255">
        <v>4</v>
      </c>
      <c r="CD255">
        <v>4</v>
      </c>
      <c r="CE255">
        <v>2</v>
      </c>
      <c r="CF255">
        <v>3</v>
      </c>
      <c r="CG255">
        <v>3</v>
      </c>
      <c r="CH255">
        <v>2</v>
      </c>
      <c r="CI255">
        <v>3</v>
      </c>
      <c r="CJ255">
        <v>3</v>
      </c>
      <c r="CK255">
        <v>2</v>
      </c>
      <c r="CL255">
        <v>2</v>
      </c>
      <c r="CM255">
        <v>3</v>
      </c>
      <c r="CN255">
        <v>3</v>
      </c>
      <c r="CO255">
        <v>1</v>
      </c>
      <c r="CP255">
        <v>1</v>
      </c>
      <c r="CQ255">
        <v>1</v>
      </c>
      <c r="CR255">
        <v>1</v>
      </c>
      <c r="CS255">
        <v>1</v>
      </c>
      <c r="CT255">
        <v>1</v>
      </c>
      <c r="CU255">
        <v>1</v>
      </c>
      <c r="CV255">
        <v>5</v>
      </c>
      <c r="CW255">
        <v>5</v>
      </c>
      <c r="CX255">
        <v>4</v>
      </c>
      <c r="CY255">
        <v>5</v>
      </c>
      <c r="CZ255">
        <v>1</v>
      </c>
      <c r="DA255">
        <v>2</v>
      </c>
      <c r="DB255">
        <v>5</v>
      </c>
      <c r="DC255">
        <v>6</v>
      </c>
      <c r="DD255">
        <v>1</v>
      </c>
      <c r="DE255">
        <v>1</v>
      </c>
      <c r="DF255">
        <v>5</v>
      </c>
      <c r="DG255">
        <v>1</v>
      </c>
      <c r="DH255">
        <v>1</v>
      </c>
      <c r="DI255">
        <v>2</v>
      </c>
      <c r="DJ255">
        <v>5</v>
      </c>
      <c r="DK255">
        <v>1</v>
      </c>
      <c r="DL255">
        <v>5</v>
      </c>
      <c r="DM255">
        <f>IF(CC255=1,5,IF(CC255=2,4.4,IF(CC255=3,3.4,IF(CC255=4,2,IF(CC255=5,1,IF(CC255&gt;5,"Inválido",0))))))</f>
        <v>2</v>
      </c>
      <c r="DN255">
        <f>IF(CD255&gt;5,"Inválido",CD255)</f>
        <v>4</v>
      </c>
      <c r="DO255" s="7">
        <f>IF(CE255&gt;3,"Inválido",CE255)</f>
        <v>2</v>
      </c>
      <c r="DP255" s="7">
        <f>IF(CF255&gt;3,"Inválido",CF255)</f>
        <v>3</v>
      </c>
      <c r="DQ255" s="6">
        <f>IF(CG255&gt;3,"Inválido",CG255)</f>
        <v>3</v>
      </c>
      <c r="DR255" s="6">
        <f>IF(CH255&gt;3,"Inválido",CH255)</f>
        <v>2</v>
      </c>
      <c r="DS255" s="6">
        <f>IF(CI255&gt;3,"Inválido",CI255)</f>
        <v>3</v>
      </c>
      <c r="DT255" s="6">
        <f>IF(CJ255&gt;3,"Inválido",CJ255)</f>
        <v>3</v>
      </c>
      <c r="DU255" s="6">
        <f>IF(CK255&gt;3,"Inválido",CK255)</f>
        <v>2</v>
      </c>
      <c r="DV255" s="6">
        <f>IF(CL255&gt;3,"Inválido",CL255)</f>
        <v>2</v>
      </c>
      <c r="DW255" s="6">
        <f>IF(CM255&gt;3,"Inválido",CM255)</f>
        <v>3</v>
      </c>
      <c r="DX255" s="6">
        <f>IF(CN255&gt;3,"Inválido",CN255)</f>
        <v>3</v>
      </c>
      <c r="DY255" s="8">
        <f>IF(CO255&gt;5, "INVALIDO",CO255)</f>
        <v>1</v>
      </c>
      <c r="DZ255" s="8">
        <f>IF(CP255&gt;5, "INVALIDO",CP255)</f>
        <v>1</v>
      </c>
      <c r="EA255" s="8">
        <f>IF(CQ255&gt;5, "INVALIDO",CQ255)</f>
        <v>1</v>
      </c>
      <c r="EB255" s="8">
        <f>IF(CR255&gt;5, "INVALIDO",CR255)</f>
        <v>1</v>
      </c>
      <c r="EC255" s="7">
        <f>IF(CR255&gt;5, "INVALIDO",CR255)</f>
        <v>1</v>
      </c>
      <c r="ED25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55">
        <f>IF(CC255=1,5,IF(CC255=2,4,IF(CC255=3,3,IF(CC255=4,2,IF(CC255=5,1,IF(CC255&gt;5,"Inválido",0))))))</f>
        <v>2</v>
      </c>
      <c r="EG255">
        <f>IF(CW255=1,6,IF(CW255=2,5.4,IF(CW255=3,4.2,IF(CW255=4,3.1,IF(CW255=5,2.2,IF(CW255=6,1,IF(CW255&gt;6,"Inválido",0)))))))</f>
        <v>2.2000000000000002</v>
      </c>
      <c r="EH255">
        <f>IF(AND(CX255=1,CW255=1),6,IF(AND(CX255=1,CW255&lt;7),5,IF(AND(CX255&gt;1,CW255=1),"Inválido",IF(AND(CX255=2,CW255&lt;7),4,IF(AND(CX255=3,CW255&lt;7),3,IF(AND(CX255=4,CW255&lt;7),2,IF(AND(CX255=5,CW255&lt;7),1,0)))))))</f>
        <v>2</v>
      </c>
      <c r="EI255">
        <f>IF(CV255=1,6,IF(CV255=2,5,IF(CV255=3,3,IF(CV255=4,3,IF(CV255=5,2,IF(CV255=6,1,IF(CV255&gt;6,"iNVÁLIDO",0)))))))</f>
        <v>2</v>
      </c>
      <c r="EJ255" s="7">
        <f>IF(CZ255&gt;6,"Inválido",CZ255)</f>
        <v>1</v>
      </c>
      <c r="EK255" s="7">
        <f>IF(DA255&gt;6,"Inválido",DA255)</f>
        <v>2</v>
      </c>
      <c r="EL255">
        <f>IF(DB255=1,6,IF(DB255=2,5,IF(DB255=3,3,IF(DB255=4,3,IF(DB255=5,2,IF(DB255=6,1,IF(DB255&gt;6,"iNVÁLIDO",0)))))))</f>
        <v>2</v>
      </c>
      <c r="EM255">
        <f>IF(DC255=1,6,IF(DC255=2,5,IF(DC255=3,3,IF(DC255=4,3,IF(DC255=5,2,IF(DC255=6,1,IF(DC255&gt;6,"iNVÁLIDO",0)))))))</f>
        <v>1</v>
      </c>
      <c r="EN255" s="7">
        <f>IF(DD255&gt;6,"Inválido",DD255)</f>
        <v>1</v>
      </c>
      <c r="EO255">
        <f>IF(DE255&gt;6,"Inválido",DE255)</f>
        <v>1</v>
      </c>
      <c r="EP255">
        <f>IF(DF255=1,6,IF(DF255=2,5,IF(DF255=3,3,IF(DF255=4,3,IF(DF255=5,2,IF(DF255=6,1,IF(DF255&gt;6,"iNVÁLIDO",0)))))))</f>
        <v>2</v>
      </c>
      <c r="EQ255" s="7">
        <f>IF(DG255&gt;6,"Inválido",DG255)</f>
        <v>1</v>
      </c>
      <c r="ER255">
        <f>IF(DH255&gt;5,"Inválido",DH255)</f>
        <v>1</v>
      </c>
      <c r="ES255">
        <f>IF(DI255&gt;5,"Inválido",DI255)</f>
        <v>2</v>
      </c>
      <c r="ET255">
        <f>IF(DJ255=1,5,IF(DJ255=2,4,IF(DJ255=3,3,IF(DJ255=4,2,IF(DJ255=5,1,IF(DJ255&gt;5,"Inválido",0))))))</f>
        <v>1</v>
      </c>
      <c r="EU255">
        <f>IF(DK255&gt;5,"Inválido",DK255)</f>
        <v>1</v>
      </c>
      <c r="EV255">
        <f>IF(DL255=1,5,IF(DL255=2,4,IF(DL255=3,3,IF(DL255=4,2,IF(DL255=5,1,IF(DL255&gt;5,"Inválido",0))))))</f>
        <v>1</v>
      </c>
      <c r="EW255" s="7">
        <f>SUM(DO255,DP255,DQ255,DR255,DS255,DT255,DU255,DV255,DW255,DX255)</f>
        <v>26</v>
      </c>
      <c r="EX255" s="7">
        <f>(EW255-10)/20*100</f>
        <v>80</v>
      </c>
      <c r="EY255">
        <f>SUM(DY255,DZ255,EA255,EB255)</f>
        <v>4</v>
      </c>
      <c r="EZ255">
        <f>(_2022___Atividade_física__sintomas_de_ansiedade_e_depressão_e_qualidade_de_vida_e[[#This Row],[Aspecto físico]]-4)/4*100</f>
        <v>0</v>
      </c>
      <c r="FA255">
        <f>SUM(EG255,EH255)</f>
        <v>4.2</v>
      </c>
      <c r="FB255">
        <f>(FA255-2)/10*100</f>
        <v>22.000000000000004</v>
      </c>
      <c r="FC255">
        <f>SUM(DM255,ES255,ET255,EU255,EV255)</f>
        <v>7</v>
      </c>
      <c r="FD255" s="7">
        <f>(FC255-5)/20*100</f>
        <v>10</v>
      </c>
      <c r="FE255">
        <f>SUM(EI255,EM255,EO255,EQ255)</f>
        <v>5</v>
      </c>
      <c r="FF255" s="7">
        <f>(FE255-4)/20*100</f>
        <v>5</v>
      </c>
      <c r="FG255">
        <f>SUM(EF255,ER255)</f>
        <v>3</v>
      </c>
      <c r="FH255">
        <f>(FG255-2)/8*100</f>
        <v>12.5</v>
      </c>
      <c r="FI255">
        <f>SUM(EC255,ED255,EE255)</f>
        <v>3</v>
      </c>
      <c r="FJ255" s="7">
        <f>(FI255-3)/3*100</f>
        <v>0</v>
      </c>
      <c r="FK255">
        <f>SUM(EJ255,EK255,EL255,EN255,EP255)</f>
        <v>8</v>
      </c>
      <c r="FL255">
        <f>(FK255-5)/25*100</f>
        <v>12</v>
      </c>
      <c r="FM255">
        <f t="shared" si="9"/>
        <v>4</v>
      </c>
      <c r="FN255" s="7">
        <f t="shared" si="10"/>
        <v>28</v>
      </c>
      <c r="FO255" s="7">
        <f t="shared" si="11"/>
        <v>7.375</v>
      </c>
    </row>
    <row r="256" spans="1:171" ht="15" thickBot="1" x14ac:dyDescent="0.35">
      <c r="A256" t="s">
        <v>658</v>
      </c>
      <c r="B256" t="s">
        <v>659</v>
      </c>
      <c r="C256" t="s">
        <v>68</v>
      </c>
      <c r="D256" s="5">
        <v>35839</v>
      </c>
      <c r="E256" s="5">
        <v>44682</v>
      </c>
      <c r="F256" s="1">
        <f>DATEDIF(D255,E255,"Y")</f>
        <v>23</v>
      </c>
      <c r="G256">
        <v>2</v>
      </c>
      <c r="H256">
        <v>2</v>
      </c>
      <c r="I256" t="s">
        <v>186</v>
      </c>
      <c r="J256">
        <v>8</v>
      </c>
      <c r="K256">
        <v>2</v>
      </c>
      <c r="L256" t="s">
        <v>100</v>
      </c>
      <c r="M256" s="1">
        <v>1</v>
      </c>
      <c r="N256">
        <v>2</v>
      </c>
      <c r="O256">
        <v>3</v>
      </c>
      <c r="P256">
        <v>1</v>
      </c>
      <c r="Q256" s="16">
        <v>2</v>
      </c>
      <c r="R256">
        <v>2</v>
      </c>
      <c r="S256">
        <v>2</v>
      </c>
      <c r="T256">
        <v>1</v>
      </c>
      <c r="U256" t="s">
        <v>101</v>
      </c>
      <c r="V256">
        <v>5</v>
      </c>
      <c r="W256">
        <v>15</v>
      </c>
      <c r="X25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56">
        <v>0</v>
      </c>
      <c r="Z256">
        <v>0</v>
      </c>
      <c r="AA25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56">
        <v>0</v>
      </c>
      <c r="AC256">
        <v>0</v>
      </c>
      <c r="AD25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6">
        <v>16</v>
      </c>
      <c r="AF256">
        <v>7</v>
      </c>
      <c r="AG256" s="1">
        <f>AVERAGE(_2022___Atividade_física__sintomas_de_ansiedade_e_depressão_e_qualidade_de_vida_e[[#This Row],[a.	Quantas horas no total você gasta sentado durante um dia de semana? ]:[b.	Quantas horas no total você gasta sentado durante um dia de fim de semana?]])</f>
        <v>11.5</v>
      </c>
      <c r="AH256" s="1">
        <f>_2022___Atividade_física__sintomas_de_ansiedade_e_depressão_e_qualidade_de_vida_e[[#This Row],[AFV por semana]]+_2022___Atividade_física__sintomas_de_ansiedade_e_depressão_e_qualidade_de_vida_e[[#This Row],[Média AFM na semana]]</f>
        <v>0</v>
      </c>
      <c r="AI256">
        <v>1</v>
      </c>
      <c r="AJ256">
        <v>0</v>
      </c>
      <c r="AK256">
        <v>1</v>
      </c>
      <c r="AL256">
        <v>2</v>
      </c>
      <c r="AM256">
        <v>1</v>
      </c>
      <c r="AN256">
        <v>0</v>
      </c>
      <c r="AO256">
        <v>1</v>
      </c>
      <c r="AP256">
        <v>0</v>
      </c>
      <c r="AQ256">
        <v>0</v>
      </c>
      <c r="AR256">
        <v>2</v>
      </c>
      <c r="AS256">
        <v>0</v>
      </c>
      <c r="AT256">
        <v>1</v>
      </c>
      <c r="AU256">
        <v>0</v>
      </c>
      <c r="AV256">
        <v>0</v>
      </c>
      <c r="AW256">
        <v>0</v>
      </c>
      <c r="AX256">
        <v>0</v>
      </c>
      <c r="AY256">
        <v>2</v>
      </c>
      <c r="AZ256">
        <v>2</v>
      </c>
      <c r="BA256">
        <v>0</v>
      </c>
      <c r="BB256">
        <v>0</v>
      </c>
      <c r="BC256">
        <v>1</v>
      </c>
      <c r="BD25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256">
        <v>1</v>
      </c>
      <c r="BF256">
        <v>1</v>
      </c>
      <c r="BG256">
        <v>1</v>
      </c>
      <c r="BH256">
        <v>1</v>
      </c>
      <c r="BI256">
        <v>0</v>
      </c>
      <c r="BJ256">
        <v>0</v>
      </c>
      <c r="BK256">
        <v>1</v>
      </c>
      <c r="BL256">
        <v>1</v>
      </c>
      <c r="BM256">
        <v>0</v>
      </c>
      <c r="BN256">
        <v>0</v>
      </c>
      <c r="BO256">
        <v>1</v>
      </c>
      <c r="BP256">
        <v>1</v>
      </c>
      <c r="BQ256">
        <v>2</v>
      </c>
      <c r="BR256">
        <v>2</v>
      </c>
      <c r="BS256">
        <v>1</v>
      </c>
      <c r="BT256">
        <v>1</v>
      </c>
      <c r="BU256">
        <v>1</v>
      </c>
      <c r="BV256">
        <v>0</v>
      </c>
      <c r="BW256">
        <v>0</v>
      </c>
      <c r="BX256">
        <v>2</v>
      </c>
      <c r="BY256">
        <f>_2022___Atividade_física__sintomas_de_ansiedade_e_depressão_e_qualidade_de_vida_e[[#This Row],[_18]]</f>
        <v>0</v>
      </c>
      <c r="BZ256">
        <v>1</v>
      </c>
      <c r="CA256">
        <v>2</v>
      </c>
      <c r="CB256" s="1">
        <f>SUM(BE256:BV256,_2022___Atividade_física__sintomas_de_ansiedade_e_depressão_e_qualidade_de_vida_e[[#This Row],[18 considerar essa]:[_20]])</f>
        <v>18</v>
      </c>
      <c r="CC256">
        <v>3</v>
      </c>
      <c r="CD256">
        <v>4</v>
      </c>
      <c r="CE256">
        <v>2</v>
      </c>
      <c r="CF256">
        <v>3</v>
      </c>
      <c r="CG256">
        <v>3</v>
      </c>
      <c r="CH256">
        <v>3</v>
      </c>
      <c r="CI256">
        <v>3</v>
      </c>
      <c r="CJ256">
        <v>3</v>
      </c>
      <c r="CK256">
        <v>3</v>
      </c>
      <c r="CL256">
        <v>3</v>
      </c>
      <c r="CM256">
        <v>3</v>
      </c>
      <c r="CN256">
        <v>3</v>
      </c>
      <c r="CO256">
        <v>2</v>
      </c>
      <c r="CP256">
        <v>1</v>
      </c>
      <c r="CQ256">
        <v>1</v>
      </c>
      <c r="CR256">
        <v>2</v>
      </c>
      <c r="CS256">
        <v>2</v>
      </c>
      <c r="CT256">
        <v>1</v>
      </c>
      <c r="CU256">
        <v>2</v>
      </c>
      <c r="CV256">
        <v>4</v>
      </c>
      <c r="CW256">
        <v>3</v>
      </c>
      <c r="CX256">
        <v>1</v>
      </c>
      <c r="CY256">
        <v>5</v>
      </c>
      <c r="CZ256">
        <v>4</v>
      </c>
      <c r="DA256">
        <v>4</v>
      </c>
      <c r="DB256">
        <v>5</v>
      </c>
      <c r="DC256">
        <v>5</v>
      </c>
      <c r="DD256">
        <v>3</v>
      </c>
      <c r="DE256">
        <v>3</v>
      </c>
      <c r="DF256">
        <v>5</v>
      </c>
      <c r="DG256">
        <v>2</v>
      </c>
      <c r="DH256">
        <v>4</v>
      </c>
      <c r="DI256">
        <v>4</v>
      </c>
      <c r="DJ256">
        <v>4</v>
      </c>
      <c r="DK256">
        <v>2</v>
      </c>
      <c r="DL256">
        <v>4</v>
      </c>
      <c r="DM256">
        <f>IF(CC256=1,5,IF(CC256=2,4.4,IF(CC256=3,3.4,IF(CC256=4,2,IF(CC256=5,1,IF(CC256&gt;5,"Inválido",0))))))</f>
        <v>3.4</v>
      </c>
      <c r="DN256">
        <f>IF(CD256&gt;5,"Inválido",CD256)</f>
        <v>4</v>
      </c>
      <c r="DO256" s="7">
        <f>IF(CE256&gt;3,"Inválido",CE256)</f>
        <v>2</v>
      </c>
      <c r="DP256" s="7">
        <f>IF(CF256&gt;3,"Inválido",CF256)</f>
        <v>3</v>
      </c>
      <c r="DQ256" s="6">
        <f>IF(CG256&gt;3,"Inválido",CG256)</f>
        <v>3</v>
      </c>
      <c r="DR256" s="6">
        <f>IF(CH256&gt;3,"Inválido",CH256)</f>
        <v>3</v>
      </c>
      <c r="DS256" s="6">
        <f>IF(CI256&gt;3,"Inválido",CI256)</f>
        <v>3</v>
      </c>
      <c r="DT256" s="6">
        <f>IF(CJ256&gt;3,"Inválido",CJ256)</f>
        <v>3</v>
      </c>
      <c r="DU256" s="6">
        <f>IF(CK256&gt;3,"Inválido",CK256)</f>
        <v>3</v>
      </c>
      <c r="DV256" s="6">
        <f>IF(CL256&gt;3,"Inválido",CL256)</f>
        <v>3</v>
      </c>
      <c r="DW256" s="6">
        <f>IF(CM256&gt;3,"Inválido",CM256)</f>
        <v>3</v>
      </c>
      <c r="DX256" s="6">
        <f>IF(CN256&gt;3,"Inválido",CN256)</f>
        <v>3</v>
      </c>
      <c r="DY256" s="8">
        <f>IF(CO256&gt;5, "INVALIDO",CO256)</f>
        <v>2</v>
      </c>
      <c r="DZ256" s="8">
        <f>IF(CP256&gt;5, "INVALIDO",CP256)</f>
        <v>1</v>
      </c>
      <c r="EA256" s="8">
        <f>IF(CQ256&gt;5, "INVALIDO",CQ256)</f>
        <v>1</v>
      </c>
      <c r="EB256" s="8">
        <f>IF(CR256&gt;5, "INVALIDO",CR256)</f>
        <v>2</v>
      </c>
      <c r="EC256" s="7">
        <f>IF(CR256&gt;5, "INVALIDO",CR256)</f>
        <v>2</v>
      </c>
      <c r="ED25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6">
        <f>IF(CC256=1,5,IF(CC256=2,4,IF(CC256=3,3,IF(CC256=4,2,IF(CC256=5,1,IF(CC256&gt;5,"Inválido",0))))))</f>
        <v>3</v>
      </c>
      <c r="EG256">
        <f>IF(CW256=1,6,IF(CW256=2,5.4,IF(CW256=3,4.2,IF(CW256=4,3.1,IF(CW256=5,2.2,IF(CW256=6,1,IF(CW256&gt;6,"Inválido",0)))))))</f>
        <v>4.2</v>
      </c>
      <c r="EH256">
        <f>IF(AND(CX256=1,CW256=1),6,IF(AND(CX256=1,CW256&lt;7),5,IF(AND(CX256&gt;1,CW256=1),"Inválido",IF(AND(CX256=2,CW256&lt;7),4,IF(AND(CX256=3,CW256&lt;7),3,IF(AND(CX256=4,CW256&lt;7),2,IF(AND(CX256=5,CW256&lt;7),1,0)))))))</f>
        <v>5</v>
      </c>
      <c r="EI256">
        <f>IF(CV256=1,6,IF(CV256=2,5,IF(CV256=3,3,IF(CV256=4,3,IF(CV256=5,2,IF(CV256=6,1,IF(CV256&gt;6,"iNVÁLIDO",0)))))))</f>
        <v>3</v>
      </c>
      <c r="EJ256" s="7">
        <f>IF(CZ256&gt;6,"Inválido",CZ256)</f>
        <v>4</v>
      </c>
      <c r="EK256" s="7">
        <f>IF(DA256&gt;6,"Inválido",DA256)</f>
        <v>4</v>
      </c>
      <c r="EL256">
        <f>IF(DB256=1,6,IF(DB256=2,5,IF(DB256=3,3,IF(DB256=4,3,IF(DB256=5,2,IF(DB256=6,1,IF(DB256&gt;6,"iNVÁLIDO",0)))))))</f>
        <v>2</v>
      </c>
      <c r="EM256">
        <f>IF(DC256=1,6,IF(DC256=2,5,IF(DC256=3,3,IF(DC256=4,3,IF(DC256=5,2,IF(DC256=6,1,IF(DC256&gt;6,"iNVÁLIDO",0)))))))</f>
        <v>2</v>
      </c>
      <c r="EN256" s="7">
        <f>IF(DD256&gt;6,"Inválido",DD256)</f>
        <v>3</v>
      </c>
      <c r="EO256">
        <f>IF(DE256&gt;6,"Inválido",DE256)</f>
        <v>3</v>
      </c>
      <c r="EP256">
        <f>IF(DF256=1,6,IF(DF256=2,5,IF(DF256=3,3,IF(DF256=4,3,IF(DF256=5,2,IF(DF256=6,1,IF(DF256&gt;6,"iNVÁLIDO",0)))))))</f>
        <v>2</v>
      </c>
      <c r="EQ256" s="7">
        <f>IF(DG256&gt;6,"Inválido",DG256)</f>
        <v>2</v>
      </c>
      <c r="ER256">
        <f>IF(DH256&gt;5,"Inválido",DH256)</f>
        <v>4</v>
      </c>
      <c r="ES256">
        <f>IF(DI256&gt;5,"Inválido",DI256)</f>
        <v>4</v>
      </c>
      <c r="ET256">
        <f>IF(DJ256=1,5,IF(DJ256=2,4,IF(DJ256=3,3,IF(DJ256=4,2,IF(DJ256=5,1,IF(DJ256&gt;5,"Inválido",0))))))</f>
        <v>2</v>
      </c>
      <c r="EU256">
        <f>IF(DK256&gt;5,"Inválido",DK256)</f>
        <v>2</v>
      </c>
      <c r="EV256">
        <f>IF(DL256=1,5,IF(DL256=2,4,IF(DL256=3,3,IF(DL256=4,2,IF(DL256=5,1,IF(DL256&gt;5,"Inválido",0))))))</f>
        <v>2</v>
      </c>
      <c r="EW256" s="7">
        <f>SUM(DO256,DP256,DQ256,DR256,DS256,DT256,DU256,DV256,DW256,DX256)</f>
        <v>29</v>
      </c>
      <c r="EX256" s="7">
        <f>(EW256-10)/20*100</f>
        <v>95</v>
      </c>
      <c r="EY256">
        <f>SUM(DY256,DZ256,EA256,EB256)</f>
        <v>6</v>
      </c>
      <c r="EZ256">
        <f>(_2022___Atividade_física__sintomas_de_ansiedade_e_depressão_e_qualidade_de_vida_e[[#This Row],[Aspecto físico]]-4)/4*100</f>
        <v>50</v>
      </c>
      <c r="FA256">
        <f>SUM(EG256,EH256)</f>
        <v>9.1999999999999993</v>
      </c>
      <c r="FB256">
        <f>(FA256-2)/10*100</f>
        <v>72</v>
      </c>
      <c r="FC256">
        <f>SUM(DM256,ES256,ET256,EU256,EV256)</f>
        <v>13.4</v>
      </c>
      <c r="FD256" s="7">
        <f>(FC256-5)/20*100</f>
        <v>42.000000000000007</v>
      </c>
      <c r="FE256">
        <f>SUM(EI256,EM256,EO256,EQ256)</f>
        <v>10</v>
      </c>
      <c r="FF256" s="7">
        <f>(FE256-4)/20*100</f>
        <v>30</v>
      </c>
      <c r="FG256">
        <f>SUM(EF256,ER256)</f>
        <v>7</v>
      </c>
      <c r="FH256">
        <f>(FG256-2)/8*100</f>
        <v>62.5</v>
      </c>
      <c r="FI256">
        <f>SUM(EC256,ED256,EE256)</f>
        <v>5</v>
      </c>
      <c r="FJ256" s="7">
        <f>(FI256-3)/3*100</f>
        <v>66.666666666666657</v>
      </c>
      <c r="FK256">
        <f>SUM(EJ256,EK256,EL256,EN256,EP256)</f>
        <v>15</v>
      </c>
      <c r="FL256">
        <f>(FK256-5)/25*100</f>
        <v>40</v>
      </c>
      <c r="FM256">
        <f t="shared" si="9"/>
        <v>4</v>
      </c>
      <c r="FN256" s="7">
        <f t="shared" si="10"/>
        <v>64.75</v>
      </c>
      <c r="FO256" s="7">
        <f t="shared" si="11"/>
        <v>49.791666666666664</v>
      </c>
    </row>
    <row r="257" spans="1:171" ht="15" thickBot="1" x14ac:dyDescent="0.35">
      <c r="A257" t="s">
        <v>660</v>
      </c>
      <c r="B257" t="s">
        <v>661</v>
      </c>
      <c r="C257" t="s">
        <v>68</v>
      </c>
      <c r="D257" s="5">
        <v>34986</v>
      </c>
      <c r="E257" s="5">
        <v>44682</v>
      </c>
      <c r="F257" s="1">
        <f>DATEDIF(D256,E256,"Y")</f>
        <v>24</v>
      </c>
      <c r="G257">
        <v>2</v>
      </c>
      <c r="H257">
        <v>3</v>
      </c>
      <c r="I257" t="s">
        <v>99</v>
      </c>
      <c r="J257">
        <v>12</v>
      </c>
      <c r="K257">
        <v>2</v>
      </c>
      <c r="L257" t="s">
        <v>662</v>
      </c>
      <c r="M257" s="1">
        <v>2</v>
      </c>
      <c r="N257">
        <v>1</v>
      </c>
      <c r="O257">
        <v>3</v>
      </c>
      <c r="P257">
        <v>1</v>
      </c>
      <c r="Q257" s="16">
        <v>2</v>
      </c>
      <c r="R257">
        <v>1</v>
      </c>
      <c r="S257">
        <v>1</v>
      </c>
      <c r="T257">
        <v>1</v>
      </c>
      <c r="U257" t="s">
        <v>76</v>
      </c>
      <c r="V257">
        <v>0</v>
      </c>
      <c r="W257">
        <v>39</v>
      </c>
      <c r="X25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57">
        <v>2</v>
      </c>
      <c r="Z257">
        <v>60</v>
      </c>
      <c r="AA25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257">
        <v>0</v>
      </c>
      <c r="AC257">
        <v>0</v>
      </c>
      <c r="AD25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7">
        <v>12</v>
      </c>
      <c r="AF257">
        <v>12</v>
      </c>
      <c r="AG257" s="1">
        <f>AVERAGE(_2022___Atividade_física__sintomas_de_ansiedade_e_depressão_e_qualidade_de_vida_e[[#This Row],[a.	Quantas horas no total você gasta sentado durante um dia de semana? ]:[b.	Quantas horas no total você gasta sentado durante um dia de fim de semana?]])</f>
        <v>12</v>
      </c>
      <c r="AH257" s="1">
        <f>_2022___Atividade_física__sintomas_de_ansiedade_e_depressão_e_qualidade_de_vida_e[[#This Row],[AFV por semana]]+_2022___Atividade_física__sintomas_de_ansiedade_e_depressão_e_qualidade_de_vida_e[[#This Row],[Média AFM na semana]]</f>
        <v>120</v>
      </c>
      <c r="AI257">
        <v>1</v>
      </c>
      <c r="AJ257">
        <v>0</v>
      </c>
      <c r="AK257">
        <v>0</v>
      </c>
      <c r="AL257">
        <v>0</v>
      </c>
      <c r="AM257">
        <v>2</v>
      </c>
      <c r="AN257">
        <v>0</v>
      </c>
      <c r="AO257">
        <v>0</v>
      </c>
      <c r="AP257">
        <v>0</v>
      </c>
      <c r="AQ257">
        <v>0</v>
      </c>
      <c r="AR257">
        <v>0</v>
      </c>
      <c r="AS257">
        <v>0</v>
      </c>
      <c r="AT257">
        <v>0</v>
      </c>
      <c r="AU257">
        <v>0</v>
      </c>
      <c r="AV257">
        <v>0</v>
      </c>
      <c r="AW257">
        <v>0</v>
      </c>
      <c r="AX257">
        <v>0</v>
      </c>
      <c r="AY257">
        <v>0</v>
      </c>
      <c r="AZ257">
        <v>0</v>
      </c>
      <c r="BA257">
        <v>0</v>
      </c>
      <c r="BB257">
        <v>0</v>
      </c>
      <c r="BC257">
        <v>0</v>
      </c>
      <c r="BD25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257">
        <v>0</v>
      </c>
      <c r="BF257">
        <v>0</v>
      </c>
      <c r="BG257">
        <v>0</v>
      </c>
      <c r="BH257">
        <v>0</v>
      </c>
      <c r="BI257">
        <v>0</v>
      </c>
      <c r="BJ257">
        <v>0</v>
      </c>
      <c r="BK257">
        <v>1</v>
      </c>
      <c r="BL257">
        <v>0</v>
      </c>
      <c r="BM257">
        <v>0</v>
      </c>
      <c r="BN257">
        <v>0</v>
      </c>
      <c r="BO257">
        <v>0</v>
      </c>
      <c r="BP257">
        <v>0</v>
      </c>
      <c r="BQ257">
        <v>0</v>
      </c>
      <c r="BR257">
        <v>0</v>
      </c>
      <c r="BS257">
        <v>0</v>
      </c>
      <c r="BT257">
        <v>1</v>
      </c>
      <c r="BU257">
        <v>0</v>
      </c>
      <c r="BV257">
        <v>0</v>
      </c>
      <c r="BW257">
        <v>0</v>
      </c>
      <c r="BX257">
        <v>2</v>
      </c>
      <c r="BY257">
        <f>_2022___Atividade_física__sintomas_de_ansiedade_e_depressão_e_qualidade_de_vida_e[[#This Row],[_18]]</f>
        <v>0</v>
      </c>
      <c r="BZ257">
        <v>0</v>
      </c>
      <c r="CA257">
        <v>0</v>
      </c>
      <c r="CB257" s="1">
        <f>SUM(BE257:BV257,_2022___Atividade_física__sintomas_de_ansiedade_e_depressão_e_qualidade_de_vida_e[[#This Row],[18 considerar essa]:[_20]])</f>
        <v>2</v>
      </c>
      <c r="CC257">
        <v>2</v>
      </c>
      <c r="CD257">
        <v>2</v>
      </c>
      <c r="CE257">
        <v>3</v>
      </c>
      <c r="CF257">
        <v>3</v>
      </c>
      <c r="CG257">
        <v>3</v>
      </c>
      <c r="CH257">
        <v>3</v>
      </c>
      <c r="CI257">
        <v>3</v>
      </c>
      <c r="CJ257">
        <v>3</v>
      </c>
      <c r="CK257">
        <v>3</v>
      </c>
      <c r="CL257">
        <v>3</v>
      </c>
      <c r="CM257">
        <v>3</v>
      </c>
      <c r="CN257">
        <v>3</v>
      </c>
      <c r="CO257">
        <v>2</v>
      </c>
      <c r="CP257">
        <v>2</v>
      </c>
      <c r="CQ257">
        <v>2</v>
      </c>
      <c r="CR257">
        <v>2</v>
      </c>
      <c r="CS257">
        <v>2</v>
      </c>
      <c r="CT257">
        <v>2</v>
      </c>
      <c r="CU257">
        <v>2</v>
      </c>
      <c r="CV257">
        <v>1</v>
      </c>
      <c r="CW257">
        <v>2</v>
      </c>
      <c r="CX257">
        <v>1</v>
      </c>
      <c r="CY257">
        <v>3</v>
      </c>
      <c r="CZ257">
        <v>4</v>
      </c>
      <c r="DA257">
        <v>3</v>
      </c>
      <c r="DB257">
        <v>1</v>
      </c>
      <c r="DC257">
        <v>2</v>
      </c>
      <c r="DD257">
        <v>4</v>
      </c>
      <c r="DE257">
        <v>4</v>
      </c>
      <c r="DF257">
        <v>1</v>
      </c>
      <c r="DG257">
        <v>3</v>
      </c>
      <c r="DH257">
        <v>5</v>
      </c>
      <c r="DI257">
        <v>5</v>
      </c>
      <c r="DJ257">
        <v>1</v>
      </c>
      <c r="DK257">
        <v>5</v>
      </c>
      <c r="DL257">
        <v>1</v>
      </c>
      <c r="DM257">
        <f>IF(CC257=1,5,IF(CC257=2,4.4,IF(CC257=3,3.4,IF(CC257=4,2,IF(CC257=5,1,IF(CC257&gt;5,"Inválido",0))))))</f>
        <v>4.4000000000000004</v>
      </c>
      <c r="DN257">
        <f>IF(CD257&gt;5,"Inválido",CD257)</f>
        <v>2</v>
      </c>
      <c r="DO257" s="7">
        <f>IF(CE257&gt;3,"Inválido",CE257)</f>
        <v>3</v>
      </c>
      <c r="DP257" s="7">
        <f>IF(CF257&gt;3,"Inválido",CF257)</f>
        <v>3</v>
      </c>
      <c r="DQ257" s="6">
        <f>IF(CG257&gt;3,"Inválido",CG257)</f>
        <v>3</v>
      </c>
      <c r="DR257" s="6">
        <f>IF(CH257&gt;3,"Inválido",CH257)</f>
        <v>3</v>
      </c>
      <c r="DS257" s="6">
        <f>IF(CI257&gt;3,"Inválido",CI257)</f>
        <v>3</v>
      </c>
      <c r="DT257" s="6">
        <f>IF(CJ257&gt;3,"Inválido",CJ257)</f>
        <v>3</v>
      </c>
      <c r="DU257" s="6">
        <f>IF(CK257&gt;3,"Inválido",CK257)</f>
        <v>3</v>
      </c>
      <c r="DV257" s="6">
        <f>IF(CL257&gt;3,"Inválido",CL257)</f>
        <v>3</v>
      </c>
      <c r="DW257" s="6">
        <f>IF(CM257&gt;3,"Inválido",CM257)</f>
        <v>3</v>
      </c>
      <c r="DX257" s="6">
        <f>IF(CN257&gt;3,"Inválido",CN257)</f>
        <v>3</v>
      </c>
      <c r="DY257" s="8">
        <f>IF(CO257&gt;5, "INVALIDO",CO257)</f>
        <v>2</v>
      </c>
      <c r="DZ257" s="8">
        <f>IF(CP257&gt;5, "INVALIDO",CP257)</f>
        <v>2</v>
      </c>
      <c r="EA257" s="8">
        <f>IF(CQ257&gt;5, "INVALIDO",CQ257)</f>
        <v>2</v>
      </c>
      <c r="EB257" s="8">
        <f>IF(CR257&gt;5, "INVALIDO",CR257)</f>
        <v>2</v>
      </c>
      <c r="EC257" s="7">
        <f>IF(CR257&gt;5, "INVALIDO",CR257)</f>
        <v>2</v>
      </c>
      <c r="ED25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5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7">
        <f>IF(CC257=1,5,IF(CC257=2,4,IF(CC257=3,3,IF(CC257=4,2,IF(CC257=5,1,IF(CC257&gt;5,"Inválido",0))))))</f>
        <v>4</v>
      </c>
      <c r="EG257">
        <f>IF(CW257=1,6,IF(CW257=2,5.4,IF(CW257=3,4.2,IF(CW257=4,3.1,IF(CW257=5,2.2,IF(CW257=6,1,IF(CW257&gt;6,"Inválido",0)))))))</f>
        <v>5.4</v>
      </c>
      <c r="EH257">
        <f>IF(AND(CX257=1,CW257=1),6,IF(AND(CX257=1,CW257&lt;7),5,IF(AND(CX257&gt;1,CW257=1),"Inválido",IF(AND(CX257=2,CW257&lt;7),4,IF(AND(CX257=3,CW257&lt;7),3,IF(AND(CX257=4,CW257&lt;7),2,IF(AND(CX257=5,CW257&lt;7),1,0)))))))</f>
        <v>5</v>
      </c>
      <c r="EI257">
        <f>IF(CV257=1,6,IF(CV257=2,5,IF(CV257=3,3,IF(CV257=4,3,IF(CV257=5,2,IF(CV257=6,1,IF(CV257&gt;6,"iNVÁLIDO",0)))))))</f>
        <v>6</v>
      </c>
      <c r="EJ257" s="7">
        <f>IF(CZ257&gt;6,"Inválido",CZ257)</f>
        <v>4</v>
      </c>
      <c r="EK257" s="7">
        <f>IF(DA257&gt;6,"Inválido",DA257)</f>
        <v>3</v>
      </c>
      <c r="EL257">
        <f>IF(DB257=1,6,IF(DB257=2,5,IF(DB257=3,3,IF(DB257=4,3,IF(DB257=5,2,IF(DB257=6,1,IF(DB257&gt;6,"iNVÁLIDO",0)))))))</f>
        <v>6</v>
      </c>
      <c r="EM257">
        <f>IF(DC257=1,6,IF(DC257=2,5,IF(DC257=3,3,IF(DC257=4,3,IF(DC257=5,2,IF(DC257=6,1,IF(DC257&gt;6,"iNVÁLIDO",0)))))))</f>
        <v>5</v>
      </c>
      <c r="EN257" s="7">
        <f>IF(DD257&gt;6,"Inválido",DD257)</f>
        <v>4</v>
      </c>
      <c r="EO257">
        <f>IF(DE257&gt;6,"Inválido",DE257)</f>
        <v>4</v>
      </c>
      <c r="EP257">
        <f>IF(DF257=1,6,IF(DF257=2,5,IF(DF257=3,3,IF(DF257=4,3,IF(DF257=5,2,IF(DF257=6,1,IF(DF257&gt;6,"iNVÁLIDO",0)))))))</f>
        <v>6</v>
      </c>
      <c r="EQ257" s="7">
        <f>IF(DG257&gt;6,"Inválido",DG257)</f>
        <v>3</v>
      </c>
      <c r="ER257">
        <f>IF(DH257&gt;5,"Inválido",DH257)</f>
        <v>5</v>
      </c>
      <c r="ES257">
        <f>IF(DI257&gt;5,"Inválido",DI257)</f>
        <v>5</v>
      </c>
      <c r="ET257">
        <f>IF(DJ257=1,5,IF(DJ257=2,4,IF(DJ257=3,3,IF(DJ257=4,2,IF(DJ257=5,1,IF(DJ257&gt;5,"Inválido",0))))))</f>
        <v>5</v>
      </c>
      <c r="EU257">
        <f>IF(DK257&gt;5,"Inválido",DK257)</f>
        <v>5</v>
      </c>
      <c r="EV257">
        <f>IF(DL257=1,5,IF(DL257=2,4,IF(DL257=3,3,IF(DL257=4,2,IF(DL257=5,1,IF(DL257&gt;5,"Inválido",0))))))</f>
        <v>5</v>
      </c>
      <c r="EW257" s="7">
        <f>SUM(DO257,DP257,DQ257,DR257,DS257,DT257,DU257,DV257,DW257,DX257)</f>
        <v>30</v>
      </c>
      <c r="EX257" s="7">
        <f>(EW257-10)/20*100</f>
        <v>100</v>
      </c>
      <c r="EY257">
        <f>SUM(DY257,DZ257,EA257,EB257)</f>
        <v>8</v>
      </c>
      <c r="EZ257">
        <f>(_2022___Atividade_física__sintomas_de_ansiedade_e_depressão_e_qualidade_de_vida_e[[#This Row],[Aspecto físico]]-4)/4*100</f>
        <v>100</v>
      </c>
      <c r="FA257">
        <f>SUM(EG257,EH257)</f>
        <v>10.4</v>
      </c>
      <c r="FB257">
        <f>(FA257-2)/10*100</f>
        <v>84.000000000000014</v>
      </c>
      <c r="FC257">
        <f>SUM(DM257,ES257,ET257,EU257,EV257)</f>
        <v>24.4</v>
      </c>
      <c r="FD257" s="7">
        <f>(FC257-5)/20*100</f>
        <v>97</v>
      </c>
      <c r="FE257">
        <f>SUM(EI257,EM257,EO257,EQ257)</f>
        <v>18</v>
      </c>
      <c r="FF257" s="7">
        <f>(FE257-4)/20*100</f>
        <v>70</v>
      </c>
      <c r="FG257">
        <f>SUM(EF257,ER257)</f>
        <v>9</v>
      </c>
      <c r="FH257">
        <f>(FG257-2)/8*100</f>
        <v>87.5</v>
      </c>
      <c r="FI257">
        <f>SUM(EC257,ED257,EE257)</f>
        <v>6</v>
      </c>
      <c r="FJ257" s="7">
        <f>(FI257-3)/3*100</f>
        <v>100</v>
      </c>
      <c r="FK257">
        <f>SUM(EJ257,EK257,EL257,EN257,EP257)</f>
        <v>23</v>
      </c>
      <c r="FL257">
        <f>(FK257-5)/25*100</f>
        <v>72</v>
      </c>
      <c r="FM257">
        <f t="shared" si="9"/>
        <v>2</v>
      </c>
      <c r="FN257" s="7">
        <f t="shared" si="10"/>
        <v>95.25</v>
      </c>
      <c r="FO257" s="7">
        <f t="shared" si="11"/>
        <v>82.375</v>
      </c>
    </row>
    <row r="258" spans="1:171" ht="15" thickBot="1" x14ac:dyDescent="0.35">
      <c r="A258" t="s">
        <v>663</v>
      </c>
      <c r="B258" t="s">
        <v>664</v>
      </c>
      <c r="C258" t="s">
        <v>68</v>
      </c>
      <c r="D258" s="5">
        <v>37845</v>
      </c>
      <c r="E258" s="5">
        <v>44682</v>
      </c>
      <c r="F258" s="1">
        <f>DATEDIF(D257,E257,"Y")</f>
        <v>26</v>
      </c>
      <c r="G258">
        <v>2</v>
      </c>
      <c r="H258">
        <v>1</v>
      </c>
      <c r="I258" t="s">
        <v>138</v>
      </c>
      <c r="J258">
        <v>3</v>
      </c>
      <c r="K258">
        <v>2</v>
      </c>
      <c r="L258" t="s">
        <v>100</v>
      </c>
      <c r="M258" s="1">
        <v>1</v>
      </c>
      <c r="N258">
        <v>1</v>
      </c>
      <c r="O258">
        <v>1</v>
      </c>
      <c r="P258">
        <v>1</v>
      </c>
      <c r="Q258" s="16">
        <v>2</v>
      </c>
      <c r="R258">
        <v>2</v>
      </c>
      <c r="S258">
        <v>1</v>
      </c>
      <c r="T258">
        <v>2</v>
      </c>
      <c r="U258" t="s">
        <v>86</v>
      </c>
      <c r="V258">
        <v>5</v>
      </c>
      <c r="W258">
        <v>15</v>
      </c>
      <c r="X25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58">
        <v>7</v>
      </c>
      <c r="Z258">
        <v>25</v>
      </c>
      <c r="AA25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175</v>
      </c>
      <c r="AB258">
        <v>0</v>
      </c>
      <c r="AC258">
        <v>0</v>
      </c>
      <c r="AD25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8">
        <v>20</v>
      </c>
      <c r="AF258">
        <v>8</v>
      </c>
      <c r="AG258" s="1">
        <f>AVERAGE(_2022___Atividade_física__sintomas_de_ansiedade_e_depressão_e_qualidade_de_vida_e[[#This Row],[a.	Quantas horas no total você gasta sentado durante um dia de semana? ]:[b.	Quantas horas no total você gasta sentado durante um dia de fim de semana?]])</f>
        <v>14</v>
      </c>
      <c r="AH258" s="1">
        <f>_2022___Atividade_física__sintomas_de_ansiedade_e_depressão_e_qualidade_de_vida_e[[#This Row],[AFV por semana]]+_2022___Atividade_física__sintomas_de_ansiedade_e_depressão_e_qualidade_de_vida_e[[#This Row],[Média AFM na semana]]</f>
        <v>175</v>
      </c>
      <c r="AI258">
        <v>1</v>
      </c>
      <c r="AJ258">
        <v>2</v>
      </c>
      <c r="AK258">
        <v>1</v>
      </c>
      <c r="AL258">
        <v>1</v>
      </c>
      <c r="AM258">
        <v>1</v>
      </c>
      <c r="AN258">
        <v>1</v>
      </c>
      <c r="AO258">
        <v>1</v>
      </c>
      <c r="AP258">
        <v>0</v>
      </c>
      <c r="AQ258">
        <v>0</v>
      </c>
      <c r="AR258">
        <v>1</v>
      </c>
      <c r="AS258">
        <v>0</v>
      </c>
      <c r="AT258">
        <v>0</v>
      </c>
      <c r="AU258">
        <v>2</v>
      </c>
      <c r="AV258">
        <v>0</v>
      </c>
      <c r="AW258">
        <v>2</v>
      </c>
      <c r="AX258">
        <v>0</v>
      </c>
      <c r="AY258">
        <v>0</v>
      </c>
      <c r="AZ258">
        <v>2</v>
      </c>
      <c r="BA258">
        <v>2</v>
      </c>
      <c r="BB258">
        <v>1</v>
      </c>
      <c r="BC258">
        <v>1</v>
      </c>
      <c r="BD25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258">
        <v>1</v>
      </c>
      <c r="BF258">
        <v>0</v>
      </c>
      <c r="BG258">
        <v>0</v>
      </c>
      <c r="BH258">
        <v>0</v>
      </c>
      <c r="BI258">
        <v>1</v>
      </c>
      <c r="BJ258">
        <v>0</v>
      </c>
      <c r="BK258">
        <v>1</v>
      </c>
      <c r="BL258">
        <v>1</v>
      </c>
      <c r="BM258">
        <v>0</v>
      </c>
      <c r="BN258">
        <v>1</v>
      </c>
      <c r="BO258">
        <v>0</v>
      </c>
      <c r="BP258">
        <v>0</v>
      </c>
      <c r="BQ258">
        <v>0</v>
      </c>
      <c r="BR258">
        <v>0</v>
      </c>
      <c r="BS258">
        <v>1</v>
      </c>
      <c r="BT258">
        <v>1</v>
      </c>
      <c r="BU258">
        <v>1</v>
      </c>
      <c r="BV258">
        <v>1</v>
      </c>
      <c r="BW258">
        <v>0</v>
      </c>
      <c r="BX258">
        <v>2</v>
      </c>
      <c r="BY258">
        <f>_2022___Atividade_física__sintomas_de_ansiedade_e_depressão_e_qualidade_de_vida_e[[#This Row],[_18]]</f>
        <v>0</v>
      </c>
      <c r="BZ258">
        <v>1</v>
      </c>
      <c r="CA258">
        <v>0</v>
      </c>
      <c r="CB258" s="1">
        <f>SUM(BE258:BV258,_2022___Atividade_física__sintomas_de_ansiedade_e_depressão_e_qualidade_de_vida_e[[#This Row],[18 considerar essa]:[_20]])</f>
        <v>10</v>
      </c>
      <c r="CC258">
        <v>4</v>
      </c>
      <c r="CD258">
        <v>4</v>
      </c>
      <c r="CE258">
        <v>1</v>
      </c>
      <c r="CF258">
        <v>2</v>
      </c>
      <c r="CG258">
        <v>2</v>
      </c>
      <c r="CH258">
        <v>3</v>
      </c>
      <c r="CI258">
        <v>3</v>
      </c>
      <c r="CJ258">
        <v>3</v>
      </c>
      <c r="CK258">
        <v>2</v>
      </c>
      <c r="CL258">
        <v>1</v>
      </c>
      <c r="CM258">
        <v>2</v>
      </c>
      <c r="CN258">
        <v>3</v>
      </c>
      <c r="CO258">
        <v>1</v>
      </c>
      <c r="CP258">
        <v>1</v>
      </c>
      <c r="CQ258">
        <v>1</v>
      </c>
      <c r="CR258">
        <v>1</v>
      </c>
      <c r="CS258">
        <v>1</v>
      </c>
      <c r="CT258">
        <v>1</v>
      </c>
      <c r="CU258">
        <v>2</v>
      </c>
      <c r="CV258">
        <v>3</v>
      </c>
      <c r="CW258">
        <v>3</v>
      </c>
      <c r="CX258">
        <v>2</v>
      </c>
      <c r="CY258">
        <v>4</v>
      </c>
      <c r="CZ258">
        <v>5</v>
      </c>
      <c r="DA258">
        <v>5</v>
      </c>
      <c r="DB258">
        <v>3</v>
      </c>
      <c r="DC258">
        <v>5</v>
      </c>
      <c r="DD258">
        <v>3</v>
      </c>
      <c r="DE258">
        <v>3</v>
      </c>
      <c r="DF258">
        <v>3</v>
      </c>
      <c r="DG258">
        <v>3</v>
      </c>
      <c r="DH258">
        <v>1</v>
      </c>
      <c r="DI258">
        <v>5</v>
      </c>
      <c r="DJ258">
        <v>3</v>
      </c>
      <c r="DK258">
        <v>2</v>
      </c>
      <c r="DL258">
        <v>5</v>
      </c>
      <c r="DM258">
        <f>IF(CC258=1,5,IF(CC258=2,4.4,IF(CC258=3,3.4,IF(CC258=4,2,IF(CC258=5,1,IF(CC258&gt;5,"Inválido",0))))))</f>
        <v>2</v>
      </c>
      <c r="DN258">
        <f>IF(CD258&gt;5,"Inválido",CD258)</f>
        <v>4</v>
      </c>
      <c r="DO258" s="7">
        <f>IF(CE258&gt;3,"Inválido",CE258)</f>
        <v>1</v>
      </c>
      <c r="DP258" s="7">
        <f>IF(CF258&gt;3,"Inválido",CF258)</f>
        <v>2</v>
      </c>
      <c r="DQ258" s="6">
        <f>IF(CG258&gt;3,"Inválido",CG258)</f>
        <v>2</v>
      </c>
      <c r="DR258" s="6">
        <f>IF(CH258&gt;3,"Inválido",CH258)</f>
        <v>3</v>
      </c>
      <c r="DS258" s="6">
        <f>IF(CI258&gt;3,"Inválido",CI258)</f>
        <v>3</v>
      </c>
      <c r="DT258" s="6">
        <f>IF(CJ258&gt;3,"Inválido",CJ258)</f>
        <v>3</v>
      </c>
      <c r="DU258" s="6">
        <f>IF(CK258&gt;3,"Inválido",CK258)</f>
        <v>2</v>
      </c>
      <c r="DV258" s="6">
        <f>IF(CL258&gt;3,"Inválido",CL258)</f>
        <v>1</v>
      </c>
      <c r="DW258" s="6">
        <f>IF(CM258&gt;3,"Inválido",CM258)</f>
        <v>2</v>
      </c>
      <c r="DX258" s="6">
        <f>IF(CN258&gt;3,"Inválido",CN258)</f>
        <v>3</v>
      </c>
      <c r="DY258" s="8">
        <f>IF(CO258&gt;5, "INVALIDO",CO258)</f>
        <v>1</v>
      </c>
      <c r="DZ258" s="8">
        <f>IF(CP258&gt;5, "INVALIDO",CP258)</f>
        <v>1</v>
      </c>
      <c r="EA258" s="8">
        <f>IF(CQ258&gt;5, "INVALIDO",CQ258)</f>
        <v>1</v>
      </c>
      <c r="EB258" s="8">
        <f>IF(CR258&gt;5, "INVALIDO",CR258)</f>
        <v>1</v>
      </c>
      <c r="EC258" s="7">
        <f>IF(CR258&gt;5, "INVALIDO",CR258)</f>
        <v>1</v>
      </c>
      <c r="ED25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8">
        <f>IF(CC258=1,5,IF(CC258=2,4,IF(CC258=3,3,IF(CC258=4,2,IF(CC258=5,1,IF(CC258&gt;5,"Inválido",0))))))</f>
        <v>2</v>
      </c>
      <c r="EG258">
        <f>IF(CW258=1,6,IF(CW258=2,5.4,IF(CW258=3,4.2,IF(CW258=4,3.1,IF(CW258=5,2.2,IF(CW258=6,1,IF(CW258&gt;6,"Inválido",0)))))))</f>
        <v>4.2</v>
      </c>
      <c r="EH258">
        <f>IF(AND(CX258=1,CW258=1),6,IF(AND(CX258=1,CW258&lt;7),5,IF(AND(CX258&gt;1,CW258=1),"Inválido",IF(AND(CX258=2,CW258&lt;7),4,IF(AND(CX258=3,CW258&lt;7),3,IF(AND(CX258=4,CW258&lt;7),2,IF(AND(CX258=5,CW258&lt;7),1,0)))))))</f>
        <v>4</v>
      </c>
      <c r="EI258">
        <f>IF(CV258=1,6,IF(CV258=2,5,IF(CV258=3,3,IF(CV258=4,3,IF(CV258=5,2,IF(CV258=6,1,IF(CV258&gt;6,"iNVÁLIDO",0)))))))</f>
        <v>3</v>
      </c>
      <c r="EJ258" s="7">
        <f>IF(CZ258&gt;6,"Inválido",CZ258)</f>
        <v>5</v>
      </c>
      <c r="EK258" s="7">
        <f>IF(DA258&gt;6,"Inválido",DA258)</f>
        <v>5</v>
      </c>
      <c r="EL258">
        <f>IF(DB258=1,6,IF(DB258=2,5,IF(DB258=3,3,IF(DB258=4,3,IF(DB258=5,2,IF(DB258=6,1,IF(DB258&gt;6,"iNVÁLIDO",0)))))))</f>
        <v>3</v>
      </c>
      <c r="EM258">
        <f>IF(DC258=1,6,IF(DC258=2,5,IF(DC258=3,3,IF(DC258=4,3,IF(DC258=5,2,IF(DC258=6,1,IF(DC258&gt;6,"iNVÁLIDO",0)))))))</f>
        <v>2</v>
      </c>
      <c r="EN258" s="7">
        <f>IF(DD258&gt;6,"Inválido",DD258)</f>
        <v>3</v>
      </c>
      <c r="EO258">
        <f>IF(DE258&gt;6,"Inválido",DE258)</f>
        <v>3</v>
      </c>
      <c r="EP258">
        <f>IF(DF258=1,6,IF(DF258=2,5,IF(DF258=3,3,IF(DF258=4,3,IF(DF258=5,2,IF(DF258=6,1,IF(DF258&gt;6,"iNVÁLIDO",0)))))))</f>
        <v>3</v>
      </c>
      <c r="EQ258" s="7">
        <f>IF(DG258&gt;6,"Inválido",DG258)</f>
        <v>3</v>
      </c>
      <c r="ER258">
        <f>IF(DH258&gt;5,"Inválido",DH258)</f>
        <v>1</v>
      </c>
      <c r="ES258">
        <f>IF(DI258&gt;5,"Inválido",DI258)</f>
        <v>5</v>
      </c>
      <c r="ET258">
        <f>IF(DJ258=1,5,IF(DJ258=2,4,IF(DJ258=3,3,IF(DJ258=4,2,IF(DJ258=5,1,IF(DJ258&gt;5,"Inválido",0))))))</f>
        <v>3</v>
      </c>
      <c r="EU258">
        <f>IF(DK258&gt;5,"Inválido",DK258)</f>
        <v>2</v>
      </c>
      <c r="EV258">
        <f>IF(DL258=1,5,IF(DL258=2,4,IF(DL258=3,3,IF(DL258=4,2,IF(DL258=5,1,IF(DL258&gt;5,"Inválido",0))))))</f>
        <v>1</v>
      </c>
      <c r="EW258" s="7">
        <f>SUM(DO258,DP258,DQ258,DR258,DS258,DT258,DU258,DV258,DW258,DX258)</f>
        <v>22</v>
      </c>
      <c r="EX258" s="7">
        <f>(EW258-10)/20*100</f>
        <v>60</v>
      </c>
      <c r="EY258">
        <f>SUM(DY258,DZ258,EA258,EB258)</f>
        <v>4</v>
      </c>
      <c r="EZ258">
        <f>(_2022___Atividade_física__sintomas_de_ansiedade_e_depressão_e_qualidade_de_vida_e[[#This Row],[Aspecto físico]]-4)/4*100</f>
        <v>0</v>
      </c>
      <c r="FA258">
        <f>SUM(EG258,EH258)</f>
        <v>8.1999999999999993</v>
      </c>
      <c r="FB258">
        <f>(FA258-2)/10*100</f>
        <v>61.999999999999986</v>
      </c>
      <c r="FC258">
        <f>SUM(DM258,ES258,ET258,EU258,EV258)</f>
        <v>13</v>
      </c>
      <c r="FD258" s="7">
        <f>(FC258-5)/20*100</f>
        <v>40</v>
      </c>
      <c r="FE258">
        <f>SUM(EI258,EM258,EO258,EQ258)</f>
        <v>11</v>
      </c>
      <c r="FF258" s="7">
        <f>(FE258-4)/20*100</f>
        <v>35</v>
      </c>
      <c r="FG258">
        <f>SUM(EF258,ER258)</f>
        <v>3</v>
      </c>
      <c r="FH258">
        <f>(FG258-2)/8*100</f>
        <v>12.5</v>
      </c>
      <c r="FI258">
        <f>SUM(EC258,ED258,EE258)</f>
        <v>4</v>
      </c>
      <c r="FJ258" s="7">
        <f>(FI258-3)/3*100</f>
        <v>33.333333333333329</v>
      </c>
      <c r="FK258">
        <f>SUM(EJ258,EK258,EL258,EN258,EP258)</f>
        <v>19</v>
      </c>
      <c r="FL258">
        <f>(FK258-5)/25*100</f>
        <v>56.000000000000007</v>
      </c>
      <c r="FM258">
        <f t="shared" si="9"/>
        <v>4</v>
      </c>
      <c r="FN258" s="7">
        <f t="shared" si="10"/>
        <v>40.5</v>
      </c>
      <c r="FO258" s="7">
        <f t="shared" si="11"/>
        <v>34.208333333333336</v>
      </c>
    </row>
    <row r="259" spans="1:171" ht="15" thickBot="1" x14ac:dyDescent="0.35">
      <c r="A259" t="s">
        <v>665</v>
      </c>
      <c r="B259" t="s">
        <v>666</v>
      </c>
      <c r="C259" t="s">
        <v>68</v>
      </c>
      <c r="D259" s="5">
        <v>30499</v>
      </c>
      <c r="E259" s="5">
        <v>44682</v>
      </c>
      <c r="F259" s="1">
        <f>DATEDIF(D258,E258,"Y")</f>
        <v>18</v>
      </c>
      <c r="G259">
        <v>2</v>
      </c>
      <c r="H259">
        <v>1</v>
      </c>
      <c r="I259" t="s">
        <v>269</v>
      </c>
      <c r="J259">
        <v>3</v>
      </c>
      <c r="K259">
        <v>1</v>
      </c>
      <c r="L259" t="s">
        <v>100</v>
      </c>
      <c r="M259" s="1">
        <v>1</v>
      </c>
      <c r="N259">
        <v>1</v>
      </c>
      <c r="O259">
        <v>1</v>
      </c>
      <c r="P259">
        <v>1</v>
      </c>
      <c r="Q259" s="16">
        <v>2</v>
      </c>
      <c r="R259">
        <v>2</v>
      </c>
      <c r="S259">
        <v>2</v>
      </c>
      <c r="T259">
        <v>1</v>
      </c>
      <c r="U259" t="s">
        <v>101</v>
      </c>
      <c r="V259">
        <v>0</v>
      </c>
      <c r="W259">
        <v>0</v>
      </c>
      <c r="X25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59">
        <v>0</v>
      </c>
      <c r="Z259">
        <v>0</v>
      </c>
      <c r="AA25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59">
        <v>0</v>
      </c>
      <c r="AC259">
        <v>0</v>
      </c>
      <c r="AD25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9">
        <v>12</v>
      </c>
      <c r="AF259">
        <v>12</v>
      </c>
      <c r="AG259" s="1">
        <f>AVERAGE(_2022___Atividade_física__sintomas_de_ansiedade_e_depressão_e_qualidade_de_vida_e[[#This Row],[a.	Quantas horas no total você gasta sentado durante um dia de semana? ]:[b.	Quantas horas no total você gasta sentado durante um dia de fim de semana?]])</f>
        <v>12</v>
      </c>
      <c r="AH259" s="1">
        <f>_2022___Atividade_física__sintomas_de_ansiedade_e_depressão_e_qualidade_de_vida_e[[#This Row],[AFV por semana]]+_2022___Atividade_física__sintomas_de_ansiedade_e_depressão_e_qualidade_de_vida_e[[#This Row],[Média AFM na semana]]</f>
        <v>0</v>
      </c>
      <c r="AI259">
        <v>0</v>
      </c>
      <c r="AJ259">
        <v>1</v>
      </c>
      <c r="AK259">
        <v>0</v>
      </c>
      <c r="AL259">
        <v>2</v>
      </c>
      <c r="AM259">
        <v>2</v>
      </c>
      <c r="AN259">
        <v>2</v>
      </c>
      <c r="AO259">
        <v>2</v>
      </c>
      <c r="AP259">
        <v>0</v>
      </c>
      <c r="AQ259">
        <v>0</v>
      </c>
      <c r="AR259">
        <v>2</v>
      </c>
      <c r="AS259">
        <v>2</v>
      </c>
      <c r="AT259">
        <v>0</v>
      </c>
      <c r="AU259">
        <v>0</v>
      </c>
      <c r="AV259">
        <v>0</v>
      </c>
      <c r="AW259">
        <v>0</v>
      </c>
      <c r="AX259">
        <v>0</v>
      </c>
      <c r="AY259">
        <v>0</v>
      </c>
      <c r="AZ259">
        <v>2</v>
      </c>
      <c r="BA259">
        <v>2</v>
      </c>
      <c r="BB259">
        <v>0</v>
      </c>
      <c r="BC259">
        <v>2</v>
      </c>
      <c r="BD25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259">
        <v>0</v>
      </c>
      <c r="BF259">
        <v>0</v>
      </c>
      <c r="BG259">
        <v>1</v>
      </c>
      <c r="BH259">
        <v>1</v>
      </c>
      <c r="BI259">
        <v>1</v>
      </c>
      <c r="BJ259">
        <v>0</v>
      </c>
      <c r="BK259">
        <v>1</v>
      </c>
      <c r="BL259">
        <v>1</v>
      </c>
      <c r="BM259">
        <v>0</v>
      </c>
      <c r="BN259">
        <v>0</v>
      </c>
      <c r="BO259">
        <v>1</v>
      </c>
      <c r="BP259">
        <v>0</v>
      </c>
      <c r="BQ259">
        <v>2</v>
      </c>
      <c r="BR259">
        <v>1</v>
      </c>
      <c r="BS259">
        <v>0</v>
      </c>
      <c r="BT259">
        <v>1</v>
      </c>
      <c r="BU259">
        <v>1</v>
      </c>
      <c r="BV259">
        <v>0</v>
      </c>
      <c r="BW259">
        <v>0</v>
      </c>
      <c r="BX259">
        <v>2</v>
      </c>
      <c r="BY259">
        <f>_2022___Atividade_física__sintomas_de_ansiedade_e_depressão_e_qualidade_de_vida_e[[#This Row],[_18]]</f>
        <v>0</v>
      </c>
      <c r="BZ259">
        <v>1</v>
      </c>
      <c r="CA259">
        <v>0</v>
      </c>
      <c r="CB259" s="1">
        <f>SUM(BE259:BV259,_2022___Atividade_física__sintomas_de_ansiedade_e_depressão_e_qualidade_de_vida_e[[#This Row],[18 considerar essa]:[_20]])</f>
        <v>12</v>
      </c>
      <c r="CC259">
        <v>3</v>
      </c>
      <c r="CD259">
        <v>4</v>
      </c>
      <c r="CE259">
        <v>2</v>
      </c>
      <c r="CF259">
        <v>3</v>
      </c>
      <c r="CG259">
        <v>3</v>
      </c>
      <c r="CH259">
        <v>2</v>
      </c>
      <c r="CI259">
        <v>3</v>
      </c>
      <c r="CJ259">
        <v>2</v>
      </c>
      <c r="CK259">
        <v>2</v>
      </c>
      <c r="CL259">
        <v>1</v>
      </c>
      <c r="CM259">
        <v>2</v>
      </c>
      <c r="CN259">
        <v>3</v>
      </c>
      <c r="CO259">
        <v>2</v>
      </c>
      <c r="CP259">
        <v>1</v>
      </c>
      <c r="CQ259">
        <v>2</v>
      </c>
      <c r="CR259">
        <v>2</v>
      </c>
      <c r="CS259">
        <v>1</v>
      </c>
      <c r="CT259">
        <v>1</v>
      </c>
      <c r="CU259">
        <v>1</v>
      </c>
      <c r="CV259">
        <v>3</v>
      </c>
      <c r="CW259">
        <v>3</v>
      </c>
      <c r="CX259">
        <v>2</v>
      </c>
      <c r="CY259">
        <v>4</v>
      </c>
      <c r="CZ259">
        <v>4</v>
      </c>
      <c r="DA259">
        <v>3</v>
      </c>
      <c r="DB259">
        <v>4</v>
      </c>
      <c r="DC259">
        <v>4</v>
      </c>
      <c r="DD259">
        <v>4</v>
      </c>
      <c r="DE259">
        <v>4</v>
      </c>
      <c r="DF259">
        <v>3</v>
      </c>
      <c r="DG259">
        <v>4</v>
      </c>
      <c r="DH259">
        <v>1</v>
      </c>
      <c r="DI259">
        <v>1</v>
      </c>
      <c r="DJ259">
        <v>3</v>
      </c>
      <c r="DK259">
        <v>3</v>
      </c>
      <c r="DL259">
        <v>5</v>
      </c>
      <c r="DM259">
        <f>IF(CC259=1,5,IF(CC259=2,4.4,IF(CC259=3,3.4,IF(CC259=4,2,IF(CC259=5,1,IF(CC259&gt;5,"Inválido",0))))))</f>
        <v>3.4</v>
      </c>
      <c r="DN259">
        <f>IF(CD259&gt;5,"Inválido",CD259)</f>
        <v>4</v>
      </c>
      <c r="DO259" s="7">
        <f>IF(CE259&gt;3,"Inválido",CE259)</f>
        <v>2</v>
      </c>
      <c r="DP259" s="7">
        <f>IF(CF259&gt;3,"Inválido",CF259)</f>
        <v>3</v>
      </c>
      <c r="DQ259" s="6">
        <f>IF(CG259&gt;3,"Inválido",CG259)</f>
        <v>3</v>
      </c>
      <c r="DR259" s="6">
        <f>IF(CH259&gt;3,"Inválido",CH259)</f>
        <v>2</v>
      </c>
      <c r="DS259" s="6">
        <f>IF(CI259&gt;3,"Inválido",CI259)</f>
        <v>3</v>
      </c>
      <c r="DT259" s="6">
        <f>IF(CJ259&gt;3,"Inválido",CJ259)</f>
        <v>2</v>
      </c>
      <c r="DU259" s="6">
        <f>IF(CK259&gt;3,"Inválido",CK259)</f>
        <v>2</v>
      </c>
      <c r="DV259" s="6">
        <f>IF(CL259&gt;3,"Inválido",CL259)</f>
        <v>1</v>
      </c>
      <c r="DW259" s="6">
        <f>IF(CM259&gt;3,"Inválido",CM259)</f>
        <v>2</v>
      </c>
      <c r="DX259" s="6">
        <f>IF(CN259&gt;3,"Inválido",CN259)</f>
        <v>3</v>
      </c>
      <c r="DY259" s="8">
        <f>IF(CO259&gt;5, "INVALIDO",CO259)</f>
        <v>2</v>
      </c>
      <c r="DZ259" s="8">
        <f>IF(CP259&gt;5, "INVALIDO",CP259)</f>
        <v>1</v>
      </c>
      <c r="EA259" s="8">
        <f>IF(CQ259&gt;5, "INVALIDO",CQ259)</f>
        <v>2</v>
      </c>
      <c r="EB259" s="8">
        <f>IF(CR259&gt;5, "INVALIDO",CR259)</f>
        <v>2</v>
      </c>
      <c r="EC259" s="7">
        <f>IF(CR259&gt;5, "INVALIDO",CR259)</f>
        <v>2</v>
      </c>
      <c r="ED25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59">
        <f>IF(CC259=1,5,IF(CC259=2,4,IF(CC259=3,3,IF(CC259=4,2,IF(CC259=5,1,IF(CC259&gt;5,"Inválido",0))))))</f>
        <v>3</v>
      </c>
      <c r="EG259">
        <f>IF(CW259=1,6,IF(CW259=2,5.4,IF(CW259=3,4.2,IF(CW259=4,3.1,IF(CW259=5,2.2,IF(CW259=6,1,IF(CW259&gt;6,"Inválido",0)))))))</f>
        <v>4.2</v>
      </c>
      <c r="EH259">
        <f>IF(AND(CX259=1,CW259=1),6,IF(AND(CX259=1,CW259&lt;7),5,IF(AND(CX259&gt;1,CW259=1),"Inválido",IF(AND(CX259=2,CW259&lt;7),4,IF(AND(CX259=3,CW259&lt;7),3,IF(AND(CX259=4,CW259&lt;7),2,IF(AND(CX259=5,CW259&lt;7),1,0)))))))</f>
        <v>4</v>
      </c>
      <c r="EI259">
        <f>IF(CV259=1,6,IF(CV259=2,5,IF(CV259=3,3,IF(CV259=4,3,IF(CV259=5,2,IF(CV259=6,1,IF(CV259&gt;6,"iNVÁLIDO",0)))))))</f>
        <v>3</v>
      </c>
      <c r="EJ259" s="7">
        <f>IF(CZ259&gt;6,"Inválido",CZ259)</f>
        <v>4</v>
      </c>
      <c r="EK259" s="7">
        <f>IF(DA259&gt;6,"Inválido",DA259)</f>
        <v>3</v>
      </c>
      <c r="EL259">
        <f>IF(DB259=1,6,IF(DB259=2,5,IF(DB259=3,3,IF(DB259=4,3,IF(DB259=5,2,IF(DB259=6,1,IF(DB259&gt;6,"iNVÁLIDO",0)))))))</f>
        <v>3</v>
      </c>
      <c r="EM259">
        <f>IF(DC259=1,6,IF(DC259=2,5,IF(DC259=3,3,IF(DC259=4,3,IF(DC259=5,2,IF(DC259=6,1,IF(DC259&gt;6,"iNVÁLIDO",0)))))))</f>
        <v>3</v>
      </c>
      <c r="EN259" s="7">
        <f>IF(DD259&gt;6,"Inválido",DD259)</f>
        <v>4</v>
      </c>
      <c r="EO259">
        <f>IF(DE259&gt;6,"Inválido",DE259)</f>
        <v>4</v>
      </c>
      <c r="EP259">
        <f>IF(DF259=1,6,IF(DF259=2,5,IF(DF259=3,3,IF(DF259=4,3,IF(DF259=5,2,IF(DF259=6,1,IF(DF259&gt;6,"iNVÁLIDO",0)))))))</f>
        <v>3</v>
      </c>
      <c r="EQ259" s="7">
        <f>IF(DG259&gt;6,"Inválido",DG259)</f>
        <v>4</v>
      </c>
      <c r="ER259">
        <f>IF(DH259&gt;5,"Inválido",DH259)</f>
        <v>1</v>
      </c>
      <c r="ES259">
        <f>IF(DI259&gt;5,"Inválido",DI259)</f>
        <v>1</v>
      </c>
      <c r="ET259">
        <f>IF(DJ259=1,5,IF(DJ259=2,4,IF(DJ259=3,3,IF(DJ259=4,2,IF(DJ259=5,1,IF(DJ259&gt;5,"Inválido",0))))))</f>
        <v>3</v>
      </c>
      <c r="EU259">
        <f>IF(DK259&gt;5,"Inválido",DK259)</f>
        <v>3</v>
      </c>
      <c r="EV259">
        <f>IF(DL259=1,5,IF(DL259=2,4,IF(DL259=3,3,IF(DL259=4,2,IF(DL259=5,1,IF(DL259&gt;5,"Inválido",0))))))</f>
        <v>1</v>
      </c>
      <c r="EW259" s="7">
        <f>SUM(DO259,DP259,DQ259,DR259,DS259,DT259,DU259,DV259,DW259,DX259)</f>
        <v>23</v>
      </c>
      <c r="EX259" s="7">
        <f>(EW259-10)/20*100</f>
        <v>65</v>
      </c>
      <c r="EY259">
        <f>SUM(DY259,DZ259,EA259,EB259)</f>
        <v>7</v>
      </c>
      <c r="EZ259">
        <f>(_2022___Atividade_física__sintomas_de_ansiedade_e_depressão_e_qualidade_de_vida_e[[#This Row],[Aspecto físico]]-4)/4*100</f>
        <v>75</v>
      </c>
      <c r="FA259">
        <f>SUM(EG259,EH259)</f>
        <v>8.1999999999999993</v>
      </c>
      <c r="FB259">
        <f>(FA259-2)/10*100</f>
        <v>61.999999999999986</v>
      </c>
      <c r="FC259">
        <f>SUM(DM259,ES259,ET259,EU259,EV259)</f>
        <v>11.4</v>
      </c>
      <c r="FD259" s="7">
        <f>(FC259-5)/20*100</f>
        <v>32</v>
      </c>
      <c r="FE259">
        <f>SUM(EI259,EM259,EO259,EQ259)</f>
        <v>14</v>
      </c>
      <c r="FF259" s="7">
        <f>(FE259-4)/20*100</f>
        <v>50</v>
      </c>
      <c r="FG259">
        <f>SUM(EF259,ER259)</f>
        <v>4</v>
      </c>
      <c r="FH259">
        <f>(FG259-2)/8*100</f>
        <v>25</v>
      </c>
      <c r="FI259">
        <f>SUM(EC259,ED259,EE259)</f>
        <v>4</v>
      </c>
      <c r="FJ259" s="7">
        <f>(FI259-3)/3*100</f>
        <v>33.333333333333329</v>
      </c>
      <c r="FK259">
        <f>SUM(EJ259,EK259,EL259,EN259,EP259)</f>
        <v>17</v>
      </c>
      <c r="FL259">
        <f>(FK259-5)/25*100</f>
        <v>48</v>
      </c>
      <c r="FM259">
        <f t="shared" ref="FM259:FM322" si="12">DN259</f>
        <v>4</v>
      </c>
      <c r="FN259" s="7">
        <f t="shared" ref="FN259:FN322" si="13">SUM(EX259,EZ259,FB259,FD259)/4</f>
        <v>58.5</v>
      </c>
      <c r="FO259" s="7">
        <f t="shared" ref="FO259:FO322" si="14">SUM(FF259,FH259,FJ259,FL259)/4</f>
        <v>39.083333333333329</v>
      </c>
    </row>
    <row r="260" spans="1:171" ht="15" thickBot="1" x14ac:dyDescent="0.35">
      <c r="A260" t="s">
        <v>669</v>
      </c>
      <c r="B260" t="s">
        <v>670</v>
      </c>
      <c r="C260" t="s">
        <v>68</v>
      </c>
      <c r="D260" s="5">
        <v>37205</v>
      </c>
      <c r="E260" s="5">
        <v>44682</v>
      </c>
      <c r="F260" s="1">
        <f>DATEDIF(D259,E259,"Y")</f>
        <v>38</v>
      </c>
      <c r="G260">
        <v>2</v>
      </c>
      <c r="H260">
        <v>1</v>
      </c>
      <c r="I260" t="s">
        <v>108</v>
      </c>
      <c r="J260">
        <v>7</v>
      </c>
      <c r="K260">
        <v>1</v>
      </c>
      <c r="L260" t="s">
        <v>100</v>
      </c>
      <c r="M260" s="1">
        <v>1</v>
      </c>
      <c r="N260">
        <v>1</v>
      </c>
      <c r="O260">
        <v>1</v>
      </c>
      <c r="P260">
        <v>1</v>
      </c>
      <c r="Q260" s="16">
        <v>2</v>
      </c>
      <c r="R260">
        <v>1</v>
      </c>
      <c r="S260">
        <v>2</v>
      </c>
      <c r="T260">
        <v>2</v>
      </c>
      <c r="U260" t="s">
        <v>86</v>
      </c>
      <c r="V260">
        <v>2</v>
      </c>
      <c r="W260">
        <v>15</v>
      </c>
      <c r="X26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260">
        <v>0</v>
      </c>
      <c r="Z260">
        <v>0</v>
      </c>
      <c r="AA26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60">
        <v>0</v>
      </c>
      <c r="AC260">
        <v>0</v>
      </c>
      <c r="AD26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0">
        <v>10</v>
      </c>
      <c r="AF260">
        <v>5</v>
      </c>
      <c r="AG260" s="1">
        <f>AVERAGE(_2022___Atividade_física__sintomas_de_ansiedade_e_depressão_e_qualidade_de_vida_e[[#This Row],[a.	Quantas horas no total você gasta sentado durante um dia de semana? ]:[b.	Quantas horas no total você gasta sentado durante um dia de fim de semana?]])</f>
        <v>7.5</v>
      </c>
      <c r="AH260" s="1">
        <f>_2022___Atividade_física__sintomas_de_ansiedade_e_depressão_e_qualidade_de_vida_e[[#This Row],[AFV por semana]]+_2022___Atividade_física__sintomas_de_ansiedade_e_depressão_e_qualidade_de_vida_e[[#This Row],[Média AFM na semana]]</f>
        <v>0</v>
      </c>
      <c r="AI260">
        <v>1</v>
      </c>
      <c r="AJ260">
        <v>2</v>
      </c>
      <c r="AK260">
        <v>2</v>
      </c>
      <c r="AL260">
        <v>3</v>
      </c>
      <c r="AM260">
        <v>3</v>
      </c>
      <c r="AN260">
        <v>2</v>
      </c>
      <c r="AO260">
        <v>1</v>
      </c>
      <c r="AP260">
        <v>1</v>
      </c>
      <c r="AQ260">
        <v>1</v>
      </c>
      <c r="AR260">
        <v>3</v>
      </c>
      <c r="AS260">
        <v>3</v>
      </c>
      <c r="AT260">
        <v>0</v>
      </c>
      <c r="AU260">
        <v>0</v>
      </c>
      <c r="AV260">
        <v>3</v>
      </c>
      <c r="AW260">
        <v>0</v>
      </c>
      <c r="AX260">
        <v>0</v>
      </c>
      <c r="AY260">
        <v>0</v>
      </c>
      <c r="AZ260">
        <v>3</v>
      </c>
      <c r="BA260">
        <v>2</v>
      </c>
      <c r="BB260">
        <v>0</v>
      </c>
      <c r="BC260">
        <v>0</v>
      </c>
      <c r="BD26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60">
        <v>3</v>
      </c>
      <c r="BF260">
        <v>3</v>
      </c>
      <c r="BG260">
        <v>3</v>
      </c>
      <c r="BH260">
        <v>3</v>
      </c>
      <c r="BI260">
        <v>3</v>
      </c>
      <c r="BJ260">
        <v>1</v>
      </c>
      <c r="BK260">
        <v>3</v>
      </c>
      <c r="BL260">
        <v>2</v>
      </c>
      <c r="BM260">
        <v>2</v>
      </c>
      <c r="BN260">
        <v>3</v>
      </c>
      <c r="BO260">
        <v>1</v>
      </c>
      <c r="BP260">
        <v>1</v>
      </c>
      <c r="BQ260">
        <v>2</v>
      </c>
      <c r="BR260">
        <v>3</v>
      </c>
      <c r="BS260">
        <v>3</v>
      </c>
      <c r="BT260">
        <v>0</v>
      </c>
      <c r="BU260">
        <v>2</v>
      </c>
      <c r="BV260">
        <v>2</v>
      </c>
      <c r="BW260">
        <v>1</v>
      </c>
      <c r="BX260">
        <v>2</v>
      </c>
      <c r="BY260">
        <f>_2022___Atividade_física__sintomas_de_ansiedade_e_depressão_e_qualidade_de_vida_e[[#This Row],[_18]]</f>
        <v>1</v>
      </c>
      <c r="BZ260">
        <v>0</v>
      </c>
      <c r="CA260">
        <v>0</v>
      </c>
      <c r="CB260" s="1">
        <f>SUM(BE260:BV260,_2022___Atividade_física__sintomas_de_ansiedade_e_depressão_e_qualidade_de_vida_e[[#This Row],[18 considerar essa]:[_20]])</f>
        <v>41</v>
      </c>
      <c r="CC260">
        <v>3</v>
      </c>
      <c r="CD260">
        <v>3</v>
      </c>
      <c r="CE260">
        <v>2</v>
      </c>
      <c r="CF260">
        <v>3</v>
      </c>
      <c r="CG260">
        <v>3</v>
      </c>
      <c r="CH260">
        <v>2</v>
      </c>
      <c r="CI260">
        <v>1</v>
      </c>
      <c r="CJ260">
        <v>3</v>
      </c>
      <c r="CK260">
        <v>2</v>
      </c>
      <c r="CL260">
        <v>2</v>
      </c>
      <c r="CM260">
        <v>2</v>
      </c>
      <c r="CN260">
        <v>3</v>
      </c>
      <c r="CO260">
        <v>2</v>
      </c>
      <c r="CP260">
        <v>2</v>
      </c>
      <c r="CQ260">
        <v>2</v>
      </c>
      <c r="CR260">
        <v>2</v>
      </c>
      <c r="CS260">
        <v>2</v>
      </c>
      <c r="CT260">
        <v>2</v>
      </c>
      <c r="CU260">
        <v>2</v>
      </c>
      <c r="CV260">
        <v>3</v>
      </c>
      <c r="CW260">
        <v>3</v>
      </c>
      <c r="CX260">
        <v>3</v>
      </c>
      <c r="CY260">
        <v>4</v>
      </c>
      <c r="CZ260">
        <v>2</v>
      </c>
      <c r="DA260">
        <v>2</v>
      </c>
      <c r="DB260">
        <v>4</v>
      </c>
      <c r="DC260">
        <v>4</v>
      </c>
      <c r="DD260">
        <v>3</v>
      </c>
      <c r="DE260">
        <v>2</v>
      </c>
      <c r="DF260">
        <v>1</v>
      </c>
      <c r="DG260">
        <v>4</v>
      </c>
      <c r="DH260">
        <v>1</v>
      </c>
      <c r="DI260">
        <v>2</v>
      </c>
      <c r="DJ260">
        <v>5</v>
      </c>
      <c r="DK260">
        <v>1</v>
      </c>
      <c r="DL260">
        <v>5</v>
      </c>
      <c r="DM260">
        <f>IF(CC260=1,5,IF(CC260=2,4.4,IF(CC260=3,3.4,IF(CC260=4,2,IF(CC260=5,1,IF(CC260&gt;5,"Inválido",0))))))</f>
        <v>3.4</v>
      </c>
      <c r="DN260">
        <f>IF(CD260&gt;5,"Inválido",CD260)</f>
        <v>3</v>
      </c>
      <c r="DO260" s="7">
        <f>IF(CE260&gt;3,"Inválido",CE260)</f>
        <v>2</v>
      </c>
      <c r="DP260" s="7">
        <f>IF(CF260&gt;3,"Inválido",CF260)</f>
        <v>3</v>
      </c>
      <c r="DQ260" s="6">
        <f>IF(CG260&gt;3,"Inválido",CG260)</f>
        <v>3</v>
      </c>
      <c r="DR260" s="6">
        <f>IF(CH260&gt;3,"Inválido",CH260)</f>
        <v>2</v>
      </c>
      <c r="DS260" s="6">
        <f>IF(CI260&gt;3,"Inválido",CI260)</f>
        <v>1</v>
      </c>
      <c r="DT260" s="6">
        <f>IF(CJ260&gt;3,"Inválido",CJ260)</f>
        <v>3</v>
      </c>
      <c r="DU260" s="6">
        <f>IF(CK260&gt;3,"Inválido",CK260)</f>
        <v>2</v>
      </c>
      <c r="DV260" s="6">
        <f>IF(CL260&gt;3,"Inválido",CL260)</f>
        <v>2</v>
      </c>
      <c r="DW260" s="6">
        <f>IF(CM260&gt;3,"Inválido",CM260)</f>
        <v>2</v>
      </c>
      <c r="DX260" s="6">
        <f>IF(CN260&gt;3,"Inválido",CN260)</f>
        <v>3</v>
      </c>
      <c r="DY260" s="8">
        <f>IF(CO260&gt;5, "INVALIDO",CO260)</f>
        <v>2</v>
      </c>
      <c r="DZ260" s="8">
        <f>IF(CP260&gt;5, "INVALIDO",CP260)</f>
        <v>2</v>
      </c>
      <c r="EA260" s="8">
        <f>IF(CQ260&gt;5, "INVALIDO",CQ260)</f>
        <v>2</v>
      </c>
      <c r="EB260" s="8">
        <f>IF(CR260&gt;5, "INVALIDO",CR260)</f>
        <v>2</v>
      </c>
      <c r="EC260" s="7">
        <f>IF(CR260&gt;5, "INVALIDO",CR260)</f>
        <v>2</v>
      </c>
      <c r="ED26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6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0">
        <f>IF(CC260=1,5,IF(CC260=2,4,IF(CC260=3,3,IF(CC260=4,2,IF(CC260=5,1,IF(CC260&gt;5,"Inválido",0))))))</f>
        <v>3</v>
      </c>
      <c r="EG260">
        <f>IF(CW260=1,6,IF(CW260=2,5.4,IF(CW260=3,4.2,IF(CW260=4,3.1,IF(CW260=5,2.2,IF(CW260=6,1,IF(CW260&gt;6,"Inválido",0)))))))</f>
        <v>4.2</v>
      </c>
      <c r="EH260">
        <f>IF(AND(CX260=1,CW260=1),6,IF(AND(CX260=1,CW260&lt;7),5,IF(AND(CX260&gt;1,CW260=1),"Inválido",IF(AND(CX260=2,CW260&lt;7),4,IF(AND(CX260=3,CW260&lt;7),3,IF(AND(CX260=4,CW260&lt;7),2,IF(AND(CX260=5,CW260&lt;7),1,0)))))))</f>
        <v>3</v>
      </c>
      <c r="EI260">
        <f>IF(CV260=1,6,IF(CV260=2,5,IF(CV260=3,3,IF(CV260=4,3,IF(CV260=5,2,IF(CV260=6,1,IF(CV260&gt;6,"iNVÁLIDO",0)))))))</f>
        <v>3</v>
      </c>
      <c r="EJ260" s="7">
        <f>IF(CZ260&gt;6,"Inválido",CZ260)</f>
        <v>2</v>
      </c>
      <c r="EK260" s="7">
        <f>IF(DA260&gt;6,"Inválido",DA260)</f>
        <v>2</v>
      </c>
      <c r="EL260">
        <f>IF(DB260=1,6,IF(DB260=2,5,IF(DB260=3,3,IF(DB260=4,3,IF(DB260=5,2,IF(DB260=6,1,IF(DB260&gt;6,"iNVÁLIDO",0)))))))</f>
        <v>3</v>
      </c>
      <c r="EM260">
        <f>IF(DC260=1,6,IF(DC260=2,5,IF(DC260=3,3,IF(DC260=4,3,IF(DC260=5,2,IF(DC260=6,1,IF(DC260&gt;6,"iNVÁLIDO",0)))))))</f>
        <v>3</v>
      </c>
      <c r="EN260" s="7">
        <f>IF(DD260&gt;6,"Inválido",DD260)</f>
        <v>3</v>
      </c>
      <c r="EO260">
        <f>IF(DE260&gt;6,"Inválido",DE260)</f>
        <v>2</v>
      </c>
      <c r="EP260">
        <f>IF(DF260=1,6,IF(DF260=2,5,IF(DF260=3,3,IF(DF260=4,3,IF(DF260=5,2,IF(DF260=6,1,IF(DF260&gt;6,"iNVÁLIDO",0)))))))</f>
        <v>6</v>
      </c>
      <c r="EQ260" s="7">
        <f>IF(DG260&gt;6,"Inválido",DG260)</f>
        <v>4</v>
      </c>
      <c r="ER260">
        <f>IF(DH260&gt;5,"Inválido",DH260)</f>
        <v>1</v>
      </c>
      <c r="ES260">
        <f>IF(DI260&gt;5,"Inválido",DI260)</f>
        <v>2</v>
      </c>
      <c r="ET260">
        <f>IF(DJ260=1,5,IF(DJ260=2,4,IF(DJ260=3,3,IF(DJ260=4,2,IF(DJ260=5,1,IF(DJ260&gt;5,"Inválido",0))))))</f>
        <v>1</v>
      </c>
      <c r="EU260">
        <f>IF(DK260&gt;5,"Inválido",DK260)</f>
        <v>1</v>
      </c>
      <c r="EV260">
        <f>IF(DL260=1,5,IF(DL260=2,4,IF(DL260=3,3,IF(DL260=4,2,IF(DL260=5,1,IF(DL260&gt;5,"Inválido",0))))))</f>
        <v>1</v>
      </c>
      <c r="EW260" s="7">
        <f>SUM(DO260,DP260,DQ260,DR260,DS260,DT260,DU260,DV260,DW260,DX260)</f>
        <v>23</v>
      </c>
      <c r="EX260" s="7">
        <f>(EW260-10)/20*100</f>
        <v>65</v>
      </c>
      <c r="EY260">
        <f>SUM(DY260,DZ260,EA260,EB260)</f>
        <v>8</v>
      </c>
      <c r="EZ260">
        <f>(_2022___Atividade_física__sintomas_de_ansiedade_e_depressão_e_qualidade_de_vida_e[[#This Row],[Aspecto físico]]-4)/4*100</f>
        <v>100</v>
      </c>
      <c r="FA260">
        <f>SUM(EG260,EH260)</f>
        <v>7.2</v>
      </c>
      <c r="FB260">
        <f>(FA260-2)/10*100</f>
        <v>52</v>
      </c>
      <c r="FC260">
        <f>SUM(DM260,ES260,ET260,EU260,EV260)</f>
        <v>8.4</v>
      </c>
      <c r="FD260" s="7">
        <f>(FC260-5)/20*100</f>
        <v>17</v>
      </c>
      <c r="FE260">
        <f>SUM(EI260,EM260,EO260,EQ260)</f>
        <v>12</v>
      </c>
      <c r="FF260" s="7">
        <f>(FE260-4)/20*100</f>
        <v>40</v>
      </c>
      <c r="FG260">
        <f>SUM(EF260,ER260)</f>
        <v>4</v>
      </c>
      <c r="FH260">
        <f>(FG260-2)/8*100</f>
        <v>25</v>
      </c>
      <c r="FI260">
        <f>SUM(EC260,ED260,EE260)</f>
        <v>6</v>
      </c>
      <c r="FJ260" s="7">
        <f>(FI260-3)/3*100</f>
        <v>100</v>
      </c>
      <c r="FK260">
        <f>SUM(EJ260,EK260,EL260,EN260,EP260)</f>
        <v>16</v>
      </c>
      <c r="FL260">
        <f>(FK260-5)/25*100</f>
        <v>44</v>
      </c>
      <c r="FM260">
        <f t="shared" si="12"/>
        <v>3</v>
      </c>
      <c r="FN260" s="7">
        <f t="shared" si="13"/>
        <v>58.5</v>
      </c>
      <c r="FO260" s="7">
        <f t="shared" si="14"/>
        <v>52.25</v>
      </c>
    </row>
    <row r="261" spans="1:171" ht="15" thickBot="1" x14ac:dyDescent="0.35">
      <c r="A261" t="s">
        <v>673</v>
      </c>
      <c r="B261" t="s">
        <v>674</v>
      </c>
      <c r="C261" t="s">
        <v>68</v>
      </c>
      <c r="D261" s="5">
        <v>26869</v>
      </c>
      <c r="E261" s="5">
        <v>44682</v>
      </c>
      <c r="F261" s="1">
        <f>DATEDIF(D260,E260,"Y")</f>
        <v>20</v>
      </c>
      <c r="G261">
        <v>2</v>
      </c>
      <c r="H261">
        <v>1</v>
      </c>
      <c r="I261" t="s">
        <v>125</v>
      </c>
      <c r="J261">
        <v>5</v>
      </c>
      <c r="K261">
        <v>2</v>
      </c>
      <c r="L261" t="s">
        <v>100</v>
      </c>
      <c r="M261" s="1">
        <v>1</v>
      </c>
      <c r="N261">
        <v>3</v>
      </c>
      <c r="O261">
        <v>3</v>
      </c>
      <c r="P261">
        <v>1</v>
      </c>
      <c r="Q261" s="16">
        <v>3</v>
      </c>
      <c r="R261">
        <v>1</v>
      </c>
      <c r="S261">
        <v>2</v>
      </c>
      <c r="T261">
        <v>2</v>
      </c>
      <c r="U261" t="s">
        <v>86</v>
      </c>
      <c r="V261">
        <v>6</v>
      </c>
      <c r="W261">
        <v>15</v>
      </c>
      <c r="X26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90</v>
      </c>
      <c r="Y261">
        <v>0</v>
      </c>
      <c r="Z261">
        <v>0</v>
      </c>
      <c r="AA26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61">
        <v>0</v>
      </c>
      <c r="AC261">
        <v>0</v>
      </c>
      <c r="AD26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1">
        <v>6</v>
      </c>
      <c r="AF261">
        <v>6</v>
      </c>
      <c r="AG261" s="1">
        <f>AVERAGE(_2022___Atividade_física__sintomas_de_ansiedade_e_depressão_e_qualidade_de_vida_e[[#This Row],[a.	Quantas horas no total você gasta sentado durante um dia de semana? ]:[b.	Quantas horas no total você gasta sentado durante um dia de fim de semana?]])</f>
        <v>6</v>
      </c>
      <c r="AH261" s="1">
        <f>_2022___Atividade_física__sintomas_de_ansiedade_e_depressão_e_qualidade_de_vida_e[[#This Row],[AFV por semana]]+_2022___Atividade_física__sintomas_de_ansiedade_e_depressão_e_qualidade_de_vida_e[[#This Row],[Média AFM na semana]]</f>
        <v>0</v>
      </c>
      <c r="AI261">
        <v>1</v>
      </c>
      <c r="AJ261">
        <v>1</v>
      </c>
      <c r="AK261">
        <v>1</v>
      </c>
      <c r="AL261">
        <v>2</v>
      </c>
      <c r="AM261">
        <v>0</v>
      </c>
      <c r="AN261">
        <v>0</v>
      </c>
      <c r="AO261">
        <v>1</v>
      </c>
      <c r="AP261">
        <v>0</v>
      </c>
      <c r="AQ261">
        <v>0</v>
      </c>
      <c r="AR261">
        <v>1</v>
      </c>
      <c r="AS261">
        <v>1</v>
      </c>
      <c r="AT261">
        <v>1</v>
      </c>
      <c r="AU261">
        <v>0</v>
      </c>
      <c r="AV261">
        <v>1</v>
      </c>
      <c r="AW261">
        <v>0</v>
      </c>
      <c r="AX261">
        <v>0</v>
      </c>
      <c r="AY261">
        <v>1</v>
      </c>
      <c r="AZ261">
        <v>0</v>
      </c>
      <c r="BA261">
        <v>0</v>
      </c>
      <c r="BB261">
        <v>0</v>
      </c>
      <c r="BC261">
        <v>0</v>
      </c>
      <c r="BD26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261">
        <v>0</v>
      </c>
      <c r="BF261">
        <v>0</v>
      </c>
      <c r="BG261">
        <v>0</v>
      </c>
      <c r="BH261">
        <v>0</v>
      </c>
      <c r="BI261">
        <v>0</v>
      </c>
      <c r="BJ261">
        <v>0</v>
      </c>
      <c r="BK261">
        <v>0</v>
      </c>
      <c r="BL261">
        <v>0</v>
      </c>
      <c r="BM261">
        <v>0</v>
      </c>
      <c r="BN261">
        <v>0</v>
      </c>
      <c r="BO261">
        <v>0</v>
      </c>
      <c r="BP261">
        <v>0</v>
      </c>
      <c r="BQ261">
        <v>0</v>
      </c>
      <c r="BR261">
        <v>0</v>
      </c>
      <c r="BS261">
        <v>0</v>
      </c>
      <c r="BT261">
        <v>1</v>
      </c>
      <c r="BU261">
        <v>0</v>
      </c>
      <c r="BV261">
        <v>0</v>
      </c>
      <c r="BW261">
        <v>0</v>
      </c>
      <c r="BX261">
        <v>2</v>
      </c>
      <c r="BY261">
        <f>_2022___Atividade_física__sintomas_de_ansiedade_e_depressão_e_qualidade_de_vida_e[[#This Row],[_18]]</f>
        <v>0</v>
      </c>
      <c r="BZ261">
        <v>0</v>
      </c>
      <c r="CA261">
        <v>0</v>
      </c>
      <c r="CB261" s="1">
        <f>SUM(BE261:BV261,_2022___Atividade_física__sintomas_de_ansiedade_e_depressão_e_qualidade_de_vida_e[[#This Row],[18 considerar essa]:[_20]])</f>
        <v>1</v>
      </c>
      <c r="CC261">
        <v>2</v>
      </c>
      <c r="CD261">
        <v>2</v>
      </c>
      <c r="CE261">
        <v>3</v>
      </c>
      <c r="CF261">
        <v>3</v>
      </c>
      <c r="CG261">
        <v>3</v>
      </c>
      <c r="CH261">
        <v>3</v>
      </c>
      <c r="CI261">
        <v>3</v>
      </c>
      <c r="CJ261">
        <v>2</v>
      </c>
      <c r="CK261">
        <v>3</v>
      </c>
      <c r="CL261">
        <v>3</v>
      </c>
      <c r="CM261">
        <v>3</v>
      </c>
      <c r="CN261">
        <v>3</v>
      </c>
      <c r="CO261">
        <v>2</v>
      </c>
      <c r="CP261">
        <v>2</v>
      </c>
      <c r="CQ261">
        <v>2</v>
      </c>
      <c r="CR261">
        <v>2</v>
      </c>
      <c r="CS261">
        <v>2</v>
      </c>
      <c r="CT261">
        <v>1</v>
      </c>
      <c r="CU261">
        <v>1</v>
      </c>
      <c r="CV261">
        <v>1</v>
      </c>
      <c r="CW261">
        <v>2</v>
      </c>
      <c r="CX261">
        <v>1</v>
      </c>
      <c r="CY261">
        <v>2</v>
      </c>
      <c r="CZ261">
        <v>6</v>
      </c>
      <c r="DA261">
        <v>6</v>
      </c>
      <c r="DB261">
        <v>1</v>
      </c>
      <c r="DC261">
        <v>2</v>
      </c>
      <c r="DD261">
        <v>5</v>
      </c>
      <c r="DE261">
        <v>5</v>
      </c>
      <c r="DF261">
        <v>2</v>
      </c>
      <c r="DG261">
        <v>5</v>
      </c>
      <c r="DH261">
        <v>5</v>
      </c>
      <c r="DI261">
        <v>5</v>
      </c>
      <c r="DJ261">
        <v>1</v>
      </c>
      <c r="DK261">
        <v>5</v>
      </c>
      <c r="DL261">
        <v>1</v>
      </c>
      <c r="DM261">
        <f>IF(CC261=1,5,IF(CC261=2,4.4,IF(CC261=3,3.4,IF(CC261=4,2,IF(CC261=5,1,IF(CC261&gt;5,"Inválido",0))))))</f>
        <v>4.4000000000000004</v>
      </c>
      <c r="DN261">
        <f>IF(CD261&gt;5,"Inválido",CD261)</f>
        <v>2</v>
      </c>
      <c r="DO261" s="7">
        <f>IF(CE261&gt;3,"Inválido",CE261)</f>
        <v>3</v>
      </c>
      <c r="DP261" s="7">
        <f>IF(CF261&gt;3,"Inválido",CF261)</f>
        <v>3</v>
      </c>
      <c r="DQ261" s="6">
        <f>IF(CG261&gt;3,"Inválido",CG261)</f>
        <v>3</v>
      </c>
      <c r="DR261" s="6">
        <f>IF(CH261&gt;3,"Inválido",CH261)</f>
        <v>3</v>
      </c>
      <c r="DS261" s="6">
        <f>IF(CI261&gt;3,"Inválido",CI261)</f>
        <v>3</v>
      </c>
      <c r="DT261" s="6">
        <f>IF(CJ261&gt;3,"Inválido",CJ261)</f>
        <v>2</v>
      </c>
      <c r="DU261" s="6">
        <f>IF(CK261&gt;3,"Inválido",CK261)</f>
        <v>3</v>
      </c>
      <c r="DV261" s="6">
        <f>IF(CL261&gt;3,"Inválido",CL261)</f>
        <v>3</v>
      </c>
      <c r="DW261" s="6">
        <f>IF(CM261&gt;3,"Inválido",CM261)</f>
        <v>3</v>
      </c>
      <c r="DX261" s="6">
        <f>IF(CN261&gt;3,"Inválido",CN261)</f>
        <v>3</v>
      </c>
      <c r="DY261" s="8">
        <f>IF(CO261&gt;5, "INVALIDO",CO261)</f>
        <v>2</v>
      </c>
      <c r="DZ261" s="8">
        <f>IF(CP261&gt;5, "INVALIDO",CP261)</f>
        <v>2</v>
      </c>
      <c r="EA261" s="8">
        <f>IF(CQ261&gt;5, "INVALIDO",CQ261)</f>
        <v>2</v>
      </c>
      <c r="EB261" s="8">
        <f>IF(CR261&gt;5, "INVALIDO",CR261)</f>
        <v>2</v>
      </c>
      <c r="EC261" s="7">
        <f>IF(CR261&gt;5, "INVALIDO",CR261)</f>
        <v>2</v>
      </c>
      <c r="ED26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61">
        <f>IF(CC261=1,5,IF(CC261=2,4,IF(CC261=3,3,IF(CC261=4,2,IF(CC261=5,1,IF(CC261&gt;5,"Inválido",0))))))</f>
        <v>4</v>
      </c>
      <c r="EG261">
        <f>IF(CW261=1,6,IF(CW261=2,5.4,IF(CW261=3,4.2,IF(CW261=4,3.1,IF(CW261=5,2.2,IF(CW261=6,1,IF(CW261&gt;6,"Inválido",0)))))))</f>
        <v>5.4</v>
      </c>
      <c r="EH261">
        <f>IF(AND(CX261=1,CW261=1),6,IF(AND(CX261=1,CW261&lt;7),5,IF(AND(CX261&gt;1,CW261=1),"Inválido",IF(AND(CX261=2,CW261&lt;7),4,IF(AND(CX261=3,CW261&lt;7),3,IF(AND(CX261=4,CW261&lt;7),2,IF(AND(CX261=5,CW261&lt;7),1,0)))))))</f>
        <v>5</v>
      </c>
      <c r="EI261">
        <f>IF(CV261=1,6,IF(CV261=2,5,IF(CV261=3,3,IF(CV261=4,3,IF(CV261=5,2,IF(CV261=6,1,IF(CV261&gt;6,"iNVÁLIDO",0)))))))</f>
        <v>6</v>
      </c>
      <c r="EJ261" s="7">
        <f>IF(CZ261&gt;6,"Inválido",CZ261)</f>
        <v>6</v>
      </c>
      <c r="EK261" s="7">
        <f>IF(DA261&gt;6,"Inválido",DA261)</f>
        <v>6</v>
      </c>
      <c r="EL261">
        <f>IF(DB261=1,6,IF(DB261=2,5,IF(DB261=3,3,IF(DB261=4,3,IF(DB261=5,2,IF(DB261=6,1,IF(DB261&gt;6,"iNVÁLIDO",0)))))))</f>
        <v>6</v>
      </c>
      <c r="EM261">
        <f>IF(DC261=1,6,IF(DC261=2,5,IF(DC261=3,3,IF(DC261=4,3,IF(DC261=5,2,IF(DC261=6,1,IF(DC261&gt;6,"iNVÁLIDO",0)))))))</f>
        <v>5</v>
      </c>
      <c r="EN261" s="7">
        <f>IF(DD261&gt;6,"Inválido",DD261)</f>
        <v>5</v>
      </c>
      <c r="EO261">
        <f>IF(DE261&gt;6,"Inválido",DE261)</f>
        <v>5</v>
      </c>
      <c r="EP261">
        <f>IF(DF261=1,6,IF(DF261=2,5,IF(DF261=3,3,IF(DF261=4,3,IF(DF261=5,2,IF(DF261=6,1,IF(DF261&gt;6,"iNVÁLIDO",0)))))))</f>
        <v>5</v>
      </c>
      <c r="EQ261" s="7">
        <f>IF(DG261&gt;6,"Inválido",DG261)</f>
        <v>5</v>
      </c>
      <c r="ER261">
        <f>IF(DH261&gt;5,"Inválido",DH261)</f>
        <v>5</v>
      </c>
      <c r="ES261">
        <f>IF(DI261&gt;5,"Inválido",DI261)</f>
        <v>5</v>
      </c>
      <c r="ET261">
        <f>IF(DJ261=1,5,IF(DJ261=2,4,IF(DJ261=3,3,IF(DJ261=4,2,IF(DJ261=5,1,IF(DJ261&gt;5,"Inválido",0))))))</f>
        <v>5</v>
      </c>
      <c r="EU261">
        <f>IF(DK261&gt;5,"Inválido",DK261)</f>
        <v>5</v>
      </c>
      <c r="EV261">
        <f>IF(DL261=1,5,IF(DL261=2,4,IF(DL261=3,3,IF(DL261=4,2,IF(DL261=5,1,IF(DL261&gt;5,"Inválido",0))))))</f>
        <v>5</v>
      </c>
      <c r="EW261" s="7">
        <f>SUM(DO261,DP261,DQ261,DR261,DS261,DT261,DU261,DV261,DW261,DX261)</f>
        <v>29</v>
      </c>
      <c r="EX261" s="7">
        <f>(EW261-10)/20*100</f>
        <v>95</v>
      </c>
      <c r="EY261">
        <f>SUM(DY261,DZ261,EA261,EB261)</f>
        <v>8</v>
      </c>
      <c r="EZ261">
        <f>(_2022___Atividade_física__sintomas_de_ansiedade_e_depressão_e_qualidade_de_vida_e[[#This Row],[Aspecto físico]]-4)/4*100</f>
        <v>100</v>
      </c>
      <c r="FA261">
        <f>SUM(EG261,EH261)</f>
        <v>10.4</v>
      </c>
      <c r="FB261">
        <f>(FA261-2)/10*100</f>
        <v>84.000000000000014</v>
      </c>
      <c r="FC261">
        <f>SUM(DM261,ES261,ET261,EU261,EV261)</f>
        <v>24.4</v>
      </c>
      <c r="FD261" s="7">
        <f>(FC261-5)/20*100</f>
        <v>97</v>
      </c>
      <c r="FE261">
        <f>SUM(EI261,EM261,EO261,EQ261)</f>
        <v>21</v>
      </c>
      <c r="FF261" s="7">
        <f>(FE261-4)/20*100</f>
        <v>85</v>
      </c>
      <c r="FG261">
        <f>SUM(EF261,ER261)</f>
        <v>9</v>
      </c>
      <c r="FH261">
        <f>(FG261-2)/8*100</f>
        <v>87.5</v>
      </c>
      <c r="FI261">
        <f>SUM(EC261,ED261,EE261)</f>
        <v>4</v>
      </c>
      <c r="FJ261" s="7">
        <f>(FI261-3)/3*100</f>
        <v>33.333333333333329</v>
      </c>
      <c r="FK261">
        <f>SUM(EJ261,EK261,EL261,EN261,EP261)</f>
        <v>28</v>
      </c>
      <c r="FL261">
        <f>(FK261-5)/25*100</f>
        <v>92</v>
      </c>
      <c r="FM261">
        <f t="shared" si="12"/>
        <v>2</v>
      </c>
      <c r="FN261" s="7">
        <f t="shared" si="13"/>
        <v>94</v>
      </c>
      <c r="FO261" s="7">
        <f t="shared" si="14"/>
        <v>74.458333333333329</v>
      </c>
    </row>
    <row r="262" spans="1:171" ht="15" thickBot="1" x14ac:dyDescent="0.35">
      <c r="A262" t="s">
        <v>675</v>
      </c>
      <c r="B262" t="s">
        <v>676</v>
      </c>
      <c r="C262" t="s">
        <v>68</v>
      </c>
      <c r="D262" s="5">
        <v>25584</v>
      </c>
      <c r="E262" s="5">
        <v>44682</v>
      </c>
      <c r="F262" s="1">
        <f>DATEDIF(D261,E261,"Y")</f>
        <v>48</v>
      </c>
      <c r="G262">
        <v>1</v>
      </c>
      <c r="H262">
        <v>3</v>
      </c>
      <c r="I262" t="s">
        <v>224</v>
      </c>
      <c r="J262">
        <v>10</v>
      </c>
      <c r="K262">
        <v>2</v>
      </c>
      <c r="L262" t="s">
        <v>677</v>
      </c>
      <c r="M262" s="1">
        <v>2</v>
      </c>
      <c r="N262">
        <v>2</v>
      </c>
      <c r="O262">
        <v>2</v>
      </c>
      <c r="P262">
        <v>1</v>
      </c>
      <c r="Q262" s="16">
        <v>2</v>
      </c>
      <c r="R262">
        <v>2</v>
      </c>
      <c r="S262">
        <v>2</v>
      </c>
      <c r="T262">
        <v>1</v>
      </c>
      <c r="U262" t="s">
        <v>71</v>
      </c>
      <c r="V262">
        <v>5</v>
      </c>
      <c r="W262">
        <v>60</v>
      </c>
      <c r="X26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262">
        <v>5</v>
      </c>
      <c r="Z262">
        <v>60</v>
      </c>
      <c r="AA26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262">
        <v>0</v>
      </c>
      <c r="AC262">
        <v>0</v>
      </c>
      <c r="AD26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2">
        <v>14</v>
      </c>
      <c r="AF262">
        <v>14</v>
      </c>
      <c r="AG262" s="1">
        <f>AVERAGE(_2022___Atividade_física__sintomas_de_ansiedade_e_depressão_e_qualidade_de_vida_e[[#This Row],[a.	Quantas horas no total você gasta sentado durante um dia de semana? ]:[b.	Quantas horas no total você gasta sentado durante um dia de fim de semana?]])</f>
        <v>14</v>
      </c>
      <c r="AH262" s="1">
        <f>_2022___Atividade_física__sintomas_de_ansiedade_e_depressão_e_qualidade_de_vida_e[[#This Row],[AFV por semana]]+_2022___Atividade_física__sintomas_de_ansiedade_e_depressão_e_qualidade_de_vida_e[[#This Row],[Média AFM na semana]]</f>
        <v>300</v>
      </c>
      <c r="AI262">
        <v>2</v>
      </c>
      <c r="AJ262">
        <v>1</v>
      </c>
      <c r="AK262">
        <v>2</v>
      </c>
      <c r="AL262">
        <v>2</v>
      </c>
      <c r="AM262">
        <v>0</v>
      </c>
      <c r="AN262">
        <v>2</v>
      </c>
      <c r="AO262">
        <v>2</v>
      </c>
      <c r="AP262">
        <v>1</v>
      </c>
      <c r="AQ262">
        <v>0</v>
      </c>
      <c r="AR262">
        <v>0</v>
      </c>
      <c r="AS262">
        <v>0</v>
      </c>
      <c r="AT262">
        <v>0</v>
      </c>
      <c r="AU262">
        <v>2</v>
      </c>
      <c r="AV262">
        <v>0</v>
      </c>
      <c r="AW262">
        <v>1</v>
      </c>
      <c r="AX262">
        <v>0</v>
      </c>
      <c r="AY262">
        <v>0</v>
      </c>
      <c r="AZ262">
        <v>0</v>
      </c>
      <c r="BA262">
        <v>2</v>
      </c>
      <c r="BB262">
        <v>0</v>
      </c>
      <c r="BC262">
        <v>2</v>
      </c>
      <c r="BD26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262">
        <v>0</v>
      </c>
      <c r="BF262">
        <v>0</v>
      </c>
      <c r="BG262">
        <v>0</v>
      </c>
      <c r="BH262">
        <v>0</v>
      </c>
      <c r="BI262">
        <v>0</v>
      </c>
      <c r="BJ262">
        <v>0</v>
      </c>
      <c r="BK262">
        <v>0</v>
      </c>
      <c r="BL262">
        <v>0</v>
      </c>
      <c r="BM262">
        <v>0</v>
      </c>
      <c r="BN262">
        <v>0</v>
      </c>
      <c r="BO262">
        <v>0</v>
      </c>
      <c r="BP262">
        <v>0</v>
      </c>
      <c r="BQ262">
        <v>0</v>
      </c>
      <c r="BR262">
        <v>0</v>
      </c>
      <c r="BS262">
        <v>0</v>
      </c>
      <c r="BT262">
        <v>2</v>
      </c>
      <c r="BU262">
        <v>1</v>
      </c>
      <c r="BV262">
        <v>0</v>
      </c>
      <c r="BW262">
        <v>0</v>
      </c>
      <c r="BX262">
        <v>2</v>
      </c>
      <c r="BY262">
        <f>_2022___Atividade_física__sintomas_de_ansiedade_e_depressão_e_qualidade_de_vida_e[[#This Row],[_18]]</f>
        <v>0</v>
      </c>
      <c r="BZ262">
        <v>2</v>
      </c>
      <c r="CA262">
        <v>0</v>
      </c>
      <c r="CB262" s="1">
        <f>SUM(BE262:BV262,_2022___Atividade_física__sintomas_de_ansiedade_e_depressão_e_qualidade_de_vida_e[[#This Row],[18 considerar essa]:[_20]])</f>
        <v>5</v>
      </c>
      <c r="CC262">
        <v>2</v>
      </c>
      <c r="CD262">
        <v>4</v>
      </c>
      <c r="CE262">
        <v>2</v>
      </c>
      <c r="CF262">
        <v>2</v>
      </c>
      <c r="CG262">
        <v>1</v>
      </c>
      <c r="CH262">
        <v>1</v>
      </c>
      <c r="CI262">
        <v>2</v>
      </c>
      <c r="CJ262">
        <v>1</v>
      </c>
      <c r="CK262">
        <v>2</v>
      </c>
      <c r="CL262">
        <v>2</v>
      </c>
      <c r="CM262">
        <v>1</v>
      </c>
      <c r="CN262">
        <v>2</v>
      </c>
      <c r="CO262">
        <v>2</v>
      </c>
      <c r="CP262">
        <v>2</v>
      </c>
      <c r="CQ262">
        <v>2</v>
      </c>
      <c r="CR262">
        <v>1</v>
      </c>
      <c r="CS262">
        <v>2</v>
      </c>
      <c r="CT262">
        <v>2</v>
      </c>
      <c r="CU262">
        <v>2</v>
      </c>
      <c r="CV262">
        <v>2</v>
      </c>
      <c r="CW262">
        <v>6</v>
      </c>
      <c r="CX262">
        <v>3</v>
      </c>
      <c r="CY262">
        <v>4</v>
      </c>
      <c r="CZ262">
        <v>5</v>
      </c>
      <c r="DA262">
        <v>6</v>
      </c>
      <c r="DB262">
        <v>1</v>
      </c>
      <c r="DC262">
        <v>4</v>
      </c>
      <c r="DD262">
        <v>6</v>
      </c>
      <c r="DE262">
        <v>4</v>
      </c>
      <c r="DF262">
        <v>1</v>
      </c>
      <c r="DG262">
        <v>3</v>
      </c>
      <c r="DH262">
        <v>4</v>
      </c>
      <c r="DI262">
        <v>5</v>
      </c>
      <c r="DJ262">
        <v>1</v>
      </c>
      <c r="DK262">
        <v>5</v>
      </c>
      <c r="DL262">
        <v>2</v>
      </c>
      <c r="DM262">
        <f>IF(CC262=1,5,IF(CC262=2,4.4,IF(CC262=3,3.4,IF(CC262=4,2,IF(CC262=5,1,IF(CC262&gt;5,"Inválido",0))))))</f>
        <v>4.4000000000000004</v>
      </c>
      <c r="DN262">
        <f>IF(CD262&gt;5,"Inválido",CD262)</f>
        <v>4</v>
      </c>
      <c r="DO262" s="7">
        <f>IF(CE262&gt;3,"Inválido",CE262)</f>
        <v>2</v>
      </c>
      <c r="DP262" s="7">
        <f>IF(CF262&gt;3,"Inválido",CF262)</f>
        <v>2</v>
      </c>
      <c r="DQ262" s="6">
        <f>IF(CG262&gt;3,"Inválido",CG262)</f>
        <v>1</v>
      </c>
      <c r="DR262" s="6">
        <f>IF(CH262&gt;3,"Inválido",CH262)</f>
        <v>1</v>
      </c>
      <c r="DS262" s="6">
        <f>IF(CI262&gt;3,"Inválido",CI262)</f>
        <v>2</v>
      </c>
      <c r="DT262" s="6">
        <f>IF(CJ262&gt;3,"Inválido",CJ262)</f>
        <v>1</v>
      </c>
      <c r="DU262" s="6">
        <f>IF(CK262&gt;3,"Inválido",CK262)</f>
        <v>2</v>
      </c>
      <c r="DV262" s="6">
        <f>IF(CL262&gt;3,"Inválido",CL262)</f>
        <v>2</v>
      </c>
      <c r="DW262" s="6">
        <f>IF(CM262&gt;3,"Inválido",CM262)</f>
        <v>1</v>
      </c>
      <c r="DX262" s="6">
        <f>IF(CN262&gt;3,"Inválido",CN262)</f>
        <v>2</v>
      </c>
      <c r="DY262" s="8">
        <f>IF(CO262&gt;5, "INVALIDO",CO262)</f>
        <v>2</v>
      </c>
      <c r="DZ262" s="8">
        <f>IF(CP262&gt;5, "INVALIDO",CP262)</f>
        <v>2</v>
      </c>
      <c r="EA262" s="8">
        <f>IF(CQ262&gt;5, "INVALIDO",CQ262)</f>
        <v>2</v>
      </c>
      <c r="EB262" s="8">
        <f>IF(CR262&gt;5, "INVALIDO",CR262)</f>
        <v>1</v>
      </c>
      <c r="EC262" s="7">
        <f>IF(CR262&gt;5, "INVALIDO",CR262)</f>
        <v>1</v>
      </c>
      <c r="ED26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6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2">
        <f>IF(CC262=1,5,IF(CC262=2,4,IF(CC262=3,3,IF(CC262=4,2,IF(CC262=5,1,IF(CC262&gt;5,"Inválido",0))))))</f>
        <v>4</v>
      </c>
      <c r="EG262">
        <f>IF(CW262=1,6,IF(CW262=2,5.4,IF(CW262=3,4.2,IF(CW262=4,3.1,IF(CW262=5,2.2,IF(CW262=6,1,IF(CW262&gt;6,"Inválido",0)))))))</f>
        <v>1</v>
      </c>
      <c r="EH262">
        <f>IF(AND(CX262=1,CW262=1),6,IF(AND(CX262=1,CW262&lt;7),5,IF(AND(CX262&gt;1,CW262=1),"Inválido",IF(AND(CX262=2,CW262&lt;7),4,IF(AND(CX262=3,CW262&lt;7),3,IF(AND(CX262=4,CW262&lt;7),2,IF(AND(CX262=5,CW262&lt;7),1,0)))))))</f>
        <v>3</v>
      </c>
      <c r="EI262">
        <f>IF(CV262=1,6,IF(CV262=2,5,IF(CV262=3,3,IF(CV262=4,3,IF(CV262=5,2,IF(CV262=6,1,IF(CV262&gt;6,"iNVÁLIDO",0)))))))</f>
        <v>5</v>
      </c>
      <c r="EJ262" s="7">
        <f>IF(CZ262&gt;6,"Inválido",CZ262)</f>
        <v>5</v>
      </c>
      <c r="EK262" s="7">
        <f>IF(DA262&gt;6,"Inválido",DA262)</f>
        <v>6</v>
      </c>
      <c r="EL262">
        <f>IF(DB262=1,6,IF(DB262=2,5,IF(DB262=3,3,IF(DB262=4,3,IF(DB262=5,2,IF(DB262=6,1,IF(DB262&gt;6,"iNVÁLIDO",0)))))))</f>
        <v>6</v>
      </c>
      <c r="EM262">
        <f>IF(DC262=1,6,IF(DC262=2,5,IF(DC262=3,3,IF(DC262=4,3,IF(DC262=5,2,IF(DC262=6,1,IF(DC262&gt;6,"iNVÁLIDO",0)))))))</f>
        <v>3</v>
      </c>
      <c r="EN262" s="7">
        <f>IF(DD262&gt;6,"Inválido",DD262)</f>
        <v>6</v>
      </c>
      <c r="EO262">
        <f>IF(DE262&gt;6,"Inválido",DE262)</f>
        <v>4</v>
      </c>
      <c r="EP262">
        <f>IF(DF262=1,6,IF(DF262=2,5,IF(DF262=3,3,IF(DF262=4,3,IF(DF262=5,2,IF(DF262=6,1,IF(DF262&gt;6,"iNVÁLIDO",0)))))))</f>
        <v>6</v>
      </c>
      <c r="EQ262" s="7">
        <f>IF(DG262&gt;6,"Inválido",DG262)</f>
        <v>3</v>
      </c>
      <c r="ER262">
        <f>IF(DH262&gt;5,"Inválido",DH262)</f>
        <v>4</v>
      </c>
      <c r="ES262">
        <f>IF(DI262&gt;5,"Inválido",DI262)</f>
        <v>5</v>
      </c>
      <c r="ET262">
        <f>IF(DJ262=1,5,IF(DJ262=2,4,IF(DJ262=3,3,IF(DJ262=4,2,IF(DJ262=5,1,IF(DJ262&gt;5,"Inválido",0))))))</f>
        <v>5</v>
      </c>
      <c r="EU262">
        <f>IF(DK262&gt;5,"Inválido",DK262)</f>
        <v>5</v>
      </c>
      <c r="EV262">
        <f>IF(DL262=1,5,IF(DL262=2,4,IF(DL262=3,3,IF(DL262=4,2,IF(DL262=5,1,IF(DL262&gt;5,"Inválido",0))))))</f>
        <v>4</v>
      </c>
      <c r="EW262" s="7">
        <f>SUM(DO262,DP262,DQ262,DR262,DS262,DT262,DU262,DV262,DW262,DX262)</f>
        <v>16</v>
      </c>
      <c r="EX262" s="7">
        <f>(EW262-10)/20*100</f>
        <v>30</v>
      </c>
      <c r="EY262">
        <f>SUM(DY262,DZ262,EA262,EB262)</f>
        <v>7</v>
      </c>
      <c r="EZ262">
        <f>(_2022___Atividade_física__sintomas_de_ansiedade_e_depressão_e_qualidade_de_vida_e[[#This Row],[Aspecto físico]]-4)/4*100</f>
        <v>75</v>
      </c>
      <c r="FA262">
        <f>SUM(EG262,EH262)</f>
        <v>4</v>
      </c>
      <c r="FB262">
        <f>(FA262-2)/10*100</f>
        <v>20</v>
      </c>
      <c r="FC262">
        <f>SUM(DM262,ES262,ET262,EU262,EV262)</f>
        <v>23.4</v>
      </c>
      <c r="FD262" s="7">
        <f>(FC262-5)/20*100</f>
        <v>92</v>
      </c>
      <c r="FE262">
        <f>SUM(EI262,EM262,EO262,EQ262)</f>
        <v>15</v>
      </c>
      <c r="FF262" s="7">
        <f>(FE262-4)/20*100</f>
        <v>55.000000000000007</v>
      </c>
      <c r="FG262">
        <f>SUM(EF262,ER262)</f>
        <v>8</v>
      </c>
      <c r="FH262">
        <f>(FG262-2)/8*100</f>
        <v>75</v>
      </c>
      <c r="FI262">
        <f>SUM(EC262,ED262,EE262)</f>
        <v>5</v>
      </c>
      <c r="FJ262" s="7">
        <f>(FI262-3)/3*100</f>
        <v>66.666666666666657</v>
      </c>
      <c r="FK262">
        <f>SUM(EJ262,EK262,EL262,EN262,EP262)</f>
        <v>29</v>
      </c>
      <c r="FL262">
        <f>(FK262-5)/25*100</f>
        <v>96</v>
      </c>
      <c r="FM262">
        <f t="shared" si="12"/>
        <v>4</v>
      </c>
      <c r="FN262" s="7">
        <f t="shared" si="13"/>
        <v>54.25</v>
      </c>
      <c r="FO262" s="7">
        <f t="shared" si="14"/>
        <v>73.166666666666657</v>
      </c>
    </row>
    <row r="263" spans="1:171" ht="15" thickBot="1" x14ac:dyDescent="0.35">
      <c r="A263" t="s">
        <v>678</v>
      </c>
      <c r="B263" t="s">
        <v>679</v>
      </c>
      <c r="C263" t="s">
        <v>68</v>
      </c>
      <c r="D263" s="5">
        <v>36881</v>
      </c>
      <c r="E263" s="5">
        <v>44682</v>
      </c>
      <c r="F263" s="1">
        <f>DATEDIF(D262,E262,"Y")</f>
        <v>52</v>
      </c>
      <c r="G263">
        <v>2</v>
      </c>
      <c r="H263">
        <v>1</v>
      </c>
      <c r="I263" t="s">
        <v>269</v>
      </c>
      <c r="J263">
        <v>7</v>
      </c>
      <c r="K263">
        <v>2</v>
      </c>
      <c r="L263" t="s">
        <v>100</v>
      </c>
      <c r="M263" s="1">
        <v>1</v>
      </c>
      <c r="N263">
        <v>1</v>
      </c>
      <c r="O263">
        <v>1</v>
      </c>
      <c r="P263">
        <v>1</v>
      </c>
      <c r="Q263" s="16">
        <v>2</v>
      </c>
      <c r="R263">
        <v>1</v>
      </c>
      <c r="S263">
        <v>2</v>
      </c>
      <c r="T263">
        <v>1</v>
      </c>
      <c r="U263" t="s">
        <v>101</v>
      </c>
      <c r="V263">
        <v>4</v>
      </c>
      <c r="W263">
        <v>29</v>
      </c>
      <c r="X26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116</v>
      </c>
      <c r="Y263">
        <v>0</v>
      </c>
      <c r="Z263">
        <v>0</v>
      </c>
      <c r="AA26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63">
        <v>0</v>
      </c>
      <c r="AC263">
        <v>0</v>
      </c>
      <c r="AD26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3">
        <v>10</v>
      </c>
      <c r="AF263">
        <v>12</v>
      </c>
      <c r="AG263" s="1">
        <f>AVERAGE(_2022___Atividade_física__sintomas_de_ansiedade_e_depressão_e_qualidade_de_vida_e[[#This Row],[a.	Quantas horas no total você gasta sentado durante um dia de semana? ]:[b.	Quantas horas no total você gasta sentado durante um dia de fim de semana?]])</f>
        <v>11</v>
      </c>
      <c r="AH263" s="1">
        <f>_2022___Atividade_física__sintomas_de_ansiedade_e_depressão_e_qualidade_de_vida_e[[#This Row],[AFV por semana]]+_2022___Atividade_física__sintomas_de_ansiedade_e_depressão_e_qualidade_de_vida_e[[#This Row],[Média AFM na semana]]</f>
        <v>0</v>
      </c>
      <c r="AI263">
        <v>2</v>
      </c>
      <c r="AJ263">
        <v>2</v>
      </c>
      <c r="AK263">
        <v>2</v>
      </c>
      <c r="AL263">
        <v>3</v>
      </c>
      <c r="AM263">
        <v>2</v>
      </c>
      <c r="AN263">
        <v>2</v>
      </c>
      <c r="AO263">
        <v>2</v>
      </c>
      <c r="AP263">
        <v>2</v>
      </c>
      <c r="AQ263">
        <v>1</v>
      </c>
      <c r="AR263">
        <v>3</v>
      </c>
      <c r="AS263">
        <v>3</v>
      </c>
      <c r="AT263">
        <v>2</v>
      </c>
      <c r="AU263">
        <v>1</v>
      </c>
      <c r="AV263">
        <v>2</v>
      </c>
      <c r="AW263">
        <v>3</v>
      </c>
      <c r="AX263">
        <v>3</v>
      </c>
      <c r="AY263">
        <v>2</v>
      </c>
      <c r="AZ263">
        <v>2</v>
      </c>
      <c r="BA263">
        <v>1</v>
      </c>
      <c r="BB263">
        <v>2</v>
      </c>
      <c r="BC263">
        <v>2</v>
      </c>
      <c r="BD26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44</v>
      </c>
      <c r="BE263">
        <v>2</v>
      </c>
      <c r="BF263">
        <v>0</v>
      </c>
      <c r="BG263">
        <v>0</v>
      </c>
      <c r="BH263">
        <v>1</v>
      </c>
      <c r="BI263">
        <v>1</v>
      </c>
      <c r="BJ263">
        <v>2</v>
      </c>
      <c r="BK263">
        <v>2</v>
      </c>
      <c r="BL263">
        <v>1</v>
      </c>
      <c r="BM263">
        <v>1</v>
      </c>
      <c r="BN263">
        <v>3</v>
      </c>
      <c r="BO263">
        <v>2</v>
      </c>
      <c r="BP263">
        <v>1</v>
      </c>
      <c r="BQ263">
        <v>1</v>
      </c>
      <c r="BR263">
        <v>2</v>
      </c>
      <c r="BS263">
        <v>1</v>
      </c>
      <c r="BT263">
        <v>1</v>
      </c>
      <c r="BU263">
        <v>2</v>
      </c>
      <c r="BV263">
        <v>2</v>
      </c>
      <c r="BW263">
        <v>0</v>
      </c>
      <c r="BX263">
        <v>1</v>
      </c>
      <c r="BY263">
        <v>0</v>
      </c>
      <c r="BZ263">
        <v>0</v>
      </c>
      <c r="CA263">
        <v>1</v>
      </c>
      <c r="CB263" s="1">
        <f>SUM(BE263:BV263,_2022___Atividade_física__sintomas_de_ansiedade_e_depressão_e_qualidade_de_vida_e[[#This Row],[18 considerar essa]:[_20]])</f>
        <v>26</v>
      </c>
      <c r="CC263">
        <v>3</v>
      </c>
      <c r="CD263">
        <v>5</v>
      </c>
      <c r="CE263">
        <v>3</v>
      </c>
      <c r="CF263">
        <v>3</v>
      </c>
      <c r="CG263">
        <v>3</v>
      </c>
      <c r="CH263">
        <v>2</v>
      </c>
      <c r="CI263">
        <v>3</v>
      </c>
      <c r="CJ263">
        <v>3</v>
      </c>
      <c r="CK263">
        <v>3</v>
      </c>
      <c r="CL263">
        <v>2</v>
      </c>
      <c r="CM263">
        <v>3</v>
      </c>
      <c r="CN263">
        <v>3</v>
      </c>
      <c r="CO263">
        <v>1</v>
      </c>
      <c r="CP263">
        <v>1</v>
      </c>
      <c r="CQ263">
        <v>2</v>
      </c>
      <c r="CR263">
        <v>1</v>
      </c>
      <c r="CS263">
        <v>1</v>
      </c>
      <c r="CT263">
        <v>1</v>
      </c>
      <c r="CU263">
        <v>1</v>
      </c>
      <c r="CV263">
        <v>4</v>
      </c>
      <c r="CW263">
        <v>3</v>
      </c>
      <c r="CX263">
        <v>2</v>
      </c>
      <c r="CY263">
        <v>6</v>
      </c>
      <c r="CZ263">
        <v>1</v>
      </c>
      <c r="DA263">
        <v>2</v>
      </c>
      <c r="DB263">
        <v>6</v>
      </c>
      <c r="DC263">
        <v>6</v>
      </c>
      <c r="DD263">
        <v>2</v>
      </c>
      <c r="DE263">
        <v>2</v>
      </c>
      <c r="DF263">
        <v>5</v>
      </c>
      <c r="DG263">
        <v>1</v>
      </c>
      <c r="DH263">
        <v>3</v>
      </c>
      <c r="DI263">
        <v>2</v>
      </c>
      <c r="DJ263">
        <v>5</v>
      </c>
      <c r="DK263">
        <v>2</v>
      </c>
      <c r="DL263">
        <v>5</v>
      </c>
      <c r="DM263">
        <f>IF(CC263=1,5,IF(CC263=2,4.4,IF(CC263=3,3.4,IF(CC263=4,2,IF(CC263=5,1,IF(CC263&gt;5,"Inválido",0))))))</f>
        <v>3.4</v>
      </c>
      <c r="DN263">
        <f>IF(CD263&gt;5,"Inválido",CD263)</f>
        <v>5</v>
      </c>
      <c r="DO263" s="7">
        <f>IF(CE263&gt;3,"Inválido",CE263)</f>
        <v>3</v>
      </c>
      <c r="DP263" s="7">
        <f>IF(CF263&gt;3,"Inválido",CF263)</f>
        <v>3</v>
      </c>
      <c r="DQ263" s="6">
        <f>IF(CG263&gt;3,"Inválido",CG263)</f>
        <v>3</v>
      </c>
      <c r="DR263" s="6">
        <f>IF(CH263&gt;3,"Inválido",CH263)</f>
        <v>2</v>
      </c>
      <c r="DS263" s="6">
        <f>IF(CI263&gt;3,"Inválido",CI263)</f>
        <v>3</v>
      </c>
      <c r="DT263" s="6">
        <f>IF(CJ263&gt;3,"Inválido",CJ263)</f>
        <v>3</v>
      </c>
      <c r="DU263" s="6">
        <f>IF(CK263&gt;3,"Inválido",CK263)</f>
        <v>3</v>
      </c>
      <c r="DV263" s="6">
        <f>IF(CL263&gt;3,"Inválido",CL263)</f>
        <v>2</v>
      </c>
      <c r="DW263" s="6">
        <f>IF(CM263&gt;3,"Inválido",CM263)</f>
        <v>3</v>
      </c>
      <c r="DX263" s="6">
        <f>IF(CN263&gt;3,"Inválido",CN263)</f>
        <v>3</v>
      </c>
      <c r="DY263" s="8">
        <f>IF(CO263&gt;5, "INVALIDO",CO263)</f>
        <v>1</v>
      </c>
      <c r="DZ263" s="8">
        <f>IF(CP263&gt;5, "INVALIDO",CP263)</f>
        <v>1</v>
      </c>
      <c r="EA263" s="8">
        <f>IF(CQ263&gt;5, "INVALIDO",CQ263)</f>
        <v>2</v>
      </c>
      <c r="EB263" s="8">
        <f>IF(CR263&gt;5, "INVALIDO",CR263)</f>
        <v>1</v>
      </c>
      <c r="EC263" s="7">
        <f>IF(CR263&gt;5, "INVALIDO",CR263)</f>
        <v>1</v>
      </c>
      <c r="ED26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63">
        <f>IF(CC263=1,5,IF(CC263=2,4,IF(CC263=3,3,IF(CC263=4,2,IF(CC263=5,1,IF(CC263&gt;5,"Inválido",0))))))</f>
        <v>3</v>
      </c>
      <c r="EG263">
        <f>IF(CW263=1,6,IF(CW263=2,5.4,IF(CW263=3,4.2,IF(CW263=4,3.1,IF(CW263=5,2.2,IF(CW263=6,1,IF(CW263&gt;6,"Inválido",0)))))))</f>
        <v>4.2</v>
      </c>
      <c r="EH263">
        <f>IF(AND(CX263=1,CW263=1),6,IF(AND(CX263=1,CW263&lt;7),5,IF(AND(CX263&gt;1,CW263=1),"Inválido",IF(AND(CX263=2,CW263&lt;7),4,IF(AND(CX263=3,CW263&lt;7),3,IF(AND(CX263=4,CW263&lt;7),2,IF(AND(CX263=5,CW263&lt;7),1,0)))))))</f>
        <v>4</v>
      </c>
      <c r="EI263">
        <f>IF(CV263=1,6,IF(CV263=2,5,IF(CV263=3,3,IF(CV263=4,3,IF(CV263=5,2,IF(CV263=6,1,IF(CV263&gt;6,"iNVÁLIDO",0)))))))</f>
        <v>3</v>
      </c>
      <c r="EJ263" s="7">
        <f>IF(CZ263&gt;6,"Inválido",CZ263)</f>
        <v>1</v>
      </c>
      <c r="EK263" s="7">
        <f>IF(DA263&gt;6,"Inválido",DA263)</f>
        <v>2</v>
      </c>
      <c r="EL263">
        <f>IF(DB263=1,6,IF(DB263=2,5,IF(DB263=3,3,IF(DB263=4,3,IF(DB263=5,2,IF(DB263=6,1,IF(DB263&gt;6,"iNVÁLIDO",0)))))))</f>
        <v>1</v>
      </c>
      <c r="EM263">
        <f>IF(DC263=1,6,IF(DC263=2,5,IF(DC263=3,3,IF(DC263=4,3,IF(DC263=5,2,IF(DC263=6,1,IF(DC263&gt;6,"iNVÁLIDO",0)))))))</f>
        <v>1</v>
      </c>
      <c r="EN263" s="7">
        <f>IF(DD263&gt;6,"Inválido",DD263)</f>
        <v>2</v>
      </c>
      <c r="EO263">
        <f>IF(DE263&gt;6,"Inválido",DE263)</f>
        <v>2</v>
      </c>
      <c r="EP263">
        <f>IF(DF263=1,6,IF(DF263=2,5,IF(DF263=3,3,IF(DF263=4,3,IF(DF263=5,2,IF(DF263=6,1,IF(DF263&gt;6,"iNVÁLIDO",0)))))))</f>
        <v>2</v>
      </c>
      <c r="EQ263" s="7">
        <f>IF(DG263&gt;6,"Inválido",DG263)</f>
        <v>1</v>
      </c>
      <c r="ER263">
        <f>IF(DH263&gt;5,"Inválido",DH263)</f>
        <v>3</v>
      </c>
      <c r="ES263">
        <f>IF(DI263&gt;5,"Inválido",DI263)</f>
        <v>2</v>
      </c>
      <c r="ET263">
        <f>IF(DJ263=1,5,IF(DJ263=2,4,IF(DJ263=3,3,IF(DJ263=4,2,IF(DJ263=5,1,IF(DJ263&gt;5,"Inválido",0))))))</f>
        <v>1</v>
      </c>
      <c r="EU263">
        <f>IF(DK263&gt;5,"Inválido",DK263)</f>
        <v>2</v>
      </c>
      <c r="EV263">
        <f>IF(DL263=1,5,IF(DL263=2,4,IF(DL263=3,3,IF(DL263=4,2,IF(DL263=5,1,IF(DL263&gt;5,"Inválido",0))))))</f>
        <v>1</v>
      </c>
      <c r="EW263" s="7">
        <f>SUM(DO263,DP263,DQ263,DR263,DS263,DT263,DU263,DV263,DW263,DX263)</f>
        <v>28</v>
      </c>
      <c r="EX263" s="7">
        <f>(EW263-10)/20*100</f>
        <v>90</v>
      </c>
      <c r="EY263">
        <f>SUM(DY263,DZ263,EA263,EB263)</f>
        <v>5</v>
      </c>
      <c r="EZ263">
        <f>(_2022___Atividade_física__sintomas_de_ansiedade_e_depressão_e_qualidade_de_vida_e[[#This Row],[Aspecto físico]]-4)/4*100</f>
        <v>25</v>
      </c>
      <c r="FA263">
        <f>SUM(EG263,EH263)</f>
        <v>8.1999999999999993</v>
      </c>
      <c r="FB263">
        <f>(FA263-2)/10*100</f>
        <v>61.999999999999986</v>
      </c>
      <c r="FC263">
        <f>SUM(DM263,ES263,ET263,EU263,EV263)</f>
        <v>9.4</v>
      </c>
      <c r="FD263" s="7">
        <f>(FC263-5)/20*100</f>
        <v>22.000000000000004</v>
      </c>
      <c r="FE263">
        <f>SUM(EI263,EM263,EO263,EQ263)</f>
        <v>7</v>
      </c>
      <c r="FF263" s="7">
        <f>(FE263-4)/20*100</f>
        <v>15</v>
      </c>
      <c r="FG263">
        <f>SUM(EF263,ER263)</f>
        <v>6</v>
      </c>
      <c r="FH263">
        <f>(FG263-2)/8*100</f>
        <v>50</v>
      </c>
      <c r="FI263">
        <f>SUM(EC263,ED263,EE263)</f>
        <v>3</v>
      </c>
      <c r="FJ263" s="7">
        <f>(FI263-3)/3*100</f>
        <v>0</v>
      </c>
      <c r="FK263">
        <f>SUM(EJ263,EK263,EL263,EN263,EP263)</f>
        <v>8</v>
      </c>
      <c r="FL263">
        <f>(FK263-5)/25*100</f>
        <v>12</v>
      </c>
      <c r="FM263">
        <f t="shared" si="12"/>
        <v>5</v>
      </c>
      <c r="FN263" s="7">
        <f t="shared" si="13"/>
        <v>49.75</v>
      </c>
      <c r="FO263" s="7">
        <f t="shared" si="14"/>
        <v>19.25</v>
      </c>
    </row>
    <row r="264" spans="1:171" ht="15" thickBot="1" x14ac:dyDescent="0.35">
      <c r="A264" t="s">
        <v>684</v>
      </c>
      <c r="B264" t="s">
        <v>685</v>
      </c>
      <c r="C264" t="s">
        <v>68</v>
      </c>
      <c r="D264" s="5">
        <v>33224</v>
      </c>
      <c r="E264" s="5">
        <v>44682</v>
      </c>
      <c r="F264" s="1">
        <f>DATEDIF(D263,E263,"Y")</f>
        <v>21</v>
      </c>
      <c r="G264">
        <v>1</v>
      </c>
      <c r="H264">
        <v>3</v>
      </c>
      <c r="I264" t="s">
        <v>374</v>
      </c>
      <c r="J264">
        <v>6</v>
      </c>
      <c r="K264">
        <v>2</v>
      </c>
      <c r="L264" t="s">
        <v>686</v>
      </c>
      <c r="M264" s="1">
        <v>2</v>
      </c>
      <c r="N264">
        <v>1</v>
      </c>
      <c r="O264">
        <v>1</v>
      </c>
      <c r="P264">
        <v>1</v>
      </c>
      <c r="Q264" s="16">
        <v>2</v>
      </c>
      <c r="R264">
        <v>1</v>
      </c>
      <c r="S264">
        <v>1</v>
      </c>
      <c r="T264">
        <v>2</v>
      </c>
      <c r="U264" t="s">
        <v>86</v>
      </c>
      <c r="V264">
        <v>2</v>
      </c>
      <c r="W264">
        <v>39</v>
      </c>
      <c r="X26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264">
        <v>1</v>
      </c>
      <c r="Z264">
        <v>60</v>
      </c>
      <c r="AA26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64">
        <v>1</v>
      </c>
      <c r="AC264">
        <v>60</v>
      </c>
      <c r="AD26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64">
        <v>13</v>
      </c>
      <c r="AF264">
        <v>6</v>
      </c>
      <c r="AG264" s="1">
        <f>AVERAGE(_2022___Atividade_física__sintomas_de_ansiedade_e_depressão_e_qualidade_de_vida_e[[#This Row],[a.	Quantas horas no total você gasta sentado durante um dia de semana? ]:[b.	Quantas horas no total você gasta sentado durante um dia de fim de semana?]])</f>
        <v>9.5</v>
      </c>
      <c r="AH264" s="1">
        <f>_2022___Atividade_física__sintomas_de_ansiedade_e_depressão_e_qualidade_de_vida_e[[#This Row],[AFV por semana]]+_2022___Atividade_física__sintomas_de_ansiedade_e_depressão_e_qualidade_de_vida_e[[#This Row],[Média AFM na semana]]</f>
        <v>120</v>
      </c>
      <c r="AI264">
        <v>0</v>
      </c>
      <c r="AJ264">
        <v>0</v>
      </c>
      <c r="AK264">
        <v>0</v>
      </c>
      <c r="AL264">
        <v>0</v>
      </c>
      <c r="AM264">
        <v>0</v>
      </c>
      <c r="AN264">
        <v>0</v>
      </c>
      <c r="AO264">
        <v>0</v>
      </c>
      <c r="AP264">
        <v>0</v>
      </c>
      <c r="AQ264">
        <v>0</v>
      </c>
      <c r="AR264">
        <v>0</v>
      </c>
      <c r="AS264">
        <v>0</v>
      </c>
      <c r="AT264">
        <v>0</v>
      </c>
      <c r="AU264">
        <v>0</v>
      </c>
      <c r="AV264">
        <v>0</v>
      </c>
      <c r="AW264">
        <v>0</v>
      </c>
      <c r="AX264">
        <v>0</v>
      </c>
      <c r="AY264">
        <v>0</v>
      </c>
      <c r="AZ264">
        <v>2</v>
      </c>
      <c r="BA264">
        <v>0</v>
      </c>
      <c r="BB264">
        <v>0</v>
      </c>
      <c r="BC264">
        <v>0</v>
      </c>
      <c r="BD26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264">
        <v>0</v>
      </c>
      <c r="BF264">
        <v>0</v>
      </c>
      <c r="BG264">
        <v>0</v>
      </c>
      <c r="BH264">
        <v>0</v>
      </c>
      <c r="BI264">
        <v>0</v>
      </c>
      <c r="BJ264">
        <v>0</v>
      </c>
      <c r="BK264">
        <v>0</v>
      </c>
      <c r="BL264">
        <v>0</v>
      </c>
      <c r="BM264">
        <v>1</v>
      </c>
      <c r="BN264">
        <v>0</v>
      </c>
      <c r="BO264">
        <v>1</v>
      </c>
      <c r="BP264">
        <v>1</v>
      </c>
      <c r="BQ264">
        <v>0</v>
      </c>
      <c r="BR264">
        <v>0</v>
      </c>
      <c r="BS264">
        <v>0</v>
      </c>
      <c r="BT264">
        <v>0</v>
      </c>
      <c r="BU264">
        <v>0</v>
      </c>
      <c r="BV264">
        <v>0</v>
      </c>
      <c r="BW264">
        <v>2</v>
      </c>
      <c r="BX264">
        <v>1</v>
      </c>
      <c r="BY264">
        <v>0</v>
      </c>
      <c r="BZ264">
        <v>1</v>
      </c>
      <c r="CA264">
        <v>0</v>
      </c>
      <c r="CB264" s="1">
        <f>SUM(BE264:BV264,_2022___Atividade_física__sintomas_de_ansiedade_e_depressão_e_qualidade_de_vida_e[[#This Row],[18 considerar essa]:[_20]])</f>
        <v>4</v>
      </c>
      <c r="CC264">
        <v>2</v>
      </c>
      <c r="CD264">
        <v>1</v>
      </c>
      <c r="CE264">
        <v>2</v>
      </c>
      <c r="CF264">
        <v>3</v>
      </c>
      <c r="CG264">
        <v>3</v>
      </c>
      <c r="CH264">
        <v>3</v>
      </c>
      <c r="CI264">
        <v>3</v>
      </c>
      <c r="CJ264">
        <v>3</v>
      </c>
      <c r="CK264">
        <v>3</v>
      </c>
      <c r="CL264">
        <v>3</v>
      </c>
      <c r="CM264">
        <v>3</v>
      </c>
      <c r="CN264">
        <v>3</v>
      </c>
      <c r="CO264">
        <v>2</v>
      </c>
      <c r="CP264">
        <v>2</v>
      </c>
      <c r="CQ264">
        <v>2</v>
      </c>
      <c r="CR264">
        <v>2</v>
      </c>
      <c r="CS264">
        <v>2</v>
      </c>
      <c r="CT264">
        <v>2</v>
      </c>
      <c r="CU264">
        <v>2</v>
      </c>
      <c r="CV264">
        <v>1</v>
      </c>
      <c r="CW264">
        <v>2</v>
      </c>
      <c r="CX264">
        <v>1</v>
      </c>
      <c r="CY264">
        <v>2</v>
      </c>
      <c r="CZ264">
        <v>5</v>
      </c>
      <c r="DA264">
        <v>6</v>
      </c>
      <c r="DB264">
        <v>2</v>
      </c>
      <c r="DC264">
        <v>2</v>
      </c>
      <c r="DD264">
        <v>6</v>
      </c>
      <c r="DE264">
        <v>6</v>
      </c>
      <c r="DF264">
        <v>2</v>
      </c>
      <c r="DG264">
        <v>5</v>
      </c>
      <c r="DH264">
        <v>5</v>
      </c>
      <c r="DI264">
        <v>5</v>
      </c>
      <c r="DJ264">
        <v>1</v>
      </c>
      <c r="DK264">
        <v>5</v>
      </c>
      <c r="DL264">
        <v>2</v>
      </c>
      <c r="DM264">
        <f>IF(CC264=1,5,IF(CC264=2,4.4,IF(CC264=3,3.4,IF(CC264=4,2,IF(CC264=5,1,IF(CC264&gt;5,"Inválido",0))))))</f>
        <v>4.4000000000000004</v>
      </c>
      <c r="DN264">
        <f>IF(CD264&gt;5,"Inválido",CD264)</f>
        <v>1</v>
      </c>
      <c r="DO264" s="7">
        <f>IF(CE264&gt;3,"Inválido",CE264)</f>
        <v>2</v>
      </c>
      <c r="DP264" s="7">
        <f>IF(CF264&gt;3,"Inválido",CF264)</f>
        <v>3</v>
      </c>
      <c r="DQ264" s="6">
        <f>IF(CG264&gt;3,"Inválido",CG264)</f>
        <v>3</v>
      </c>
      <c r="DR264" s="6">
        <f>IF(CH264&gt;3,"Inválido",CH264)</f>
        <v>3</v>
      </c>
      <c r="DS264" s="6">
        <f>IF(CI264&gt;3,"Inválido",CI264)</f>
        <v>3</v>
      </c>
      <c r="DT264" s="6">
        <f>IF(CJ264&gt;3,"Inválido",CJ264)</f>
        <v>3</v>
      </c>
      <c r="DU264" s="6">
        <f>IF(CK264&gt;3,"Inválido",CK264)</f>
        <v>3</v>
      </c>
      <c r="DV264" s="6">
        <f>IF(CL264&gt;3,"Inválido",CL264)</f>
        <v>3</v>
      </c>
      <c r="DW264" s="6">
        <f>IF(CM264&gt;3,"Inválido",CM264)</f>
        <v>3</v>
      </c>
      <c r="DX264" s="6">
        <f>IF(CN264&gt;3,"Inválido",CN264)</f>
        <v>3</v>
      </c>
      <c r="DY264" s="8">
        <f>IF(CO264&gt;5, "INVALIDO",CO264)</f>
        <v>2</v>
      </c>
      <c r="DZ264" s="8">
        <f>IF(CP264&gt;5, "INVALIDO",CP264)</f>
        <v>2</v>
      </c>
      <c r="EA264" s="8">
        <f>IF(CQ264&gt;5, "INVALIDO",CQ264)</f>
        <v>2</v>
      </c>
      <c r="EB264" s="8">
        <f>IF(CR264&gt;5, "INVALIDO",CR264)</f>
        <v>2</v>
      </c>
      <c r="EC264" s="7">
        <f>IF(CR264&gt;5, "INVALIDO",CR264)</f>
        <v>2</v>
      </c>
      <c r="ED26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6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4">
        <f>IF(CC264=1,5,IF(CC264=2,4,IF(CC264=3,3,IF(CC264=4,2,IF(CC264=5,1,IF(CC264&gt;5,"Inválido",0))))))</f>
        <v>4</v>
      </c>
      <c r="EG264">
        <f>IF(CW264=1,6,IF(CW264=2,5.4,IF(CW264=3,4.2,IF(CW264=4,3.1,IF(CW264=5,2.2,IF(CW264=6,1,IF(CW264&gt;6,"Inválido",0)))))))</f>
        <v>5.4</v>
      </c>
      <c r="EH264">
        <f>IF(AND(CX264=1,CW264=1),6,IF(AND(CX264=1,CW264&lt;7),5,IF(AND(CX264&gt;1,CW264=1),"Inválido",IF(AND(CX264=2,CW264&lt;7),4,IF(AND(CX264=3,CW264&lt;7),3,IF(AND(CX264=4,CW264&lt;7),2,IF(AND(CX264=5,CW264&lt;7),1,0)))))))</f>
        <v>5</v>
      </c>
      <c r="EI264">
        <f>IF(CV264=1,6,IF(CV264=2,5,IF(CV264=3,3,IF(CV264=4,3,IF(CV264=5,2,IF(CV264=6,1,IF(CV264&gt;6,"iNVÁLIDO",0)))))))</f>
        <v>6</v>
      </c>
      <c r="EJ264" s="7">
        <f>IF(CZ264&gt;6,"Inválido",CZ264)</f>
        <v>5</v>
      </c>
      <c r="EK264" s="7">
        <f>IF(DA264&gt;6,"Inválido",DA264)</f>
        <v>6</v>
      </c>
      <c r="EL264">
        <f>IF(DB264=1,6,IF(DB264=2,5,IF(DB264=3,3,IF(DB264=4,3,IF(DB264=5,2,IF(DB264=6,1,IF(DB264&gt;6,"iNVÁLIDO",0)))))))</f>
        <v>5</v>
      </c>
      <c r="EM264">
        <f>IF(DC264=1,6,IF(DC264=2,5,IF(DC264=3,3,IF(DC264=4,3,IF(DC264=5,2,IF(DC264=6,1,IF(DC264&gt;6,"iNVÁLIDO",0)))))))</f>
        <v>5</v>
      </c>
      <c r="EN264" s="7">
        <f>IF(DD264&gt;6,"Inválido",DD264)</f>
        <v>6</v>
      </c>
      <c r="EO264">
        <f>IF(DE264&gt;6,"Inválido",DE264)</f>
        <v>6</v>
      </c>
      <c r="EP264">
        <f>IF(DF264=1,6,IF(DF264=2,5,IF(DF264=3,3,IF(DF264=4,3,IF(DF264=5,2,IF(DF264=6,1,IF(DF264&gt;6,"iNVÁLIDO",0)))))))</f>
        <v>5</v>
      </c>
      <c r="EQ264" s="7">
        <f>IF(DG264&gt;6,"Inválido",DG264)</f>
        <v>5</v>
      </c>
      <c r="ER264">
        <f>IF(DH264&gt;5,"Inválido",DH264)</f>
        <v>5</v>
      </c>
      <c r="ES264">
        <f>IF(DI264&gt;5,"Inválido",DI264)</f>
        <v>5</v>
      </c>
      <c r="ET264">
        <f>IF(DJ264=1,5,IF(DJ264=2,4,IF(DJ264=3,3,IF(DJ264=4,2,IF(DJ264=5,1,IF(DJ264&gt;5,"Inválido",0))))))</f>
        <v>5</v>
      </c>
      <c r="EU264">
        <f>IF(DK264&gt;5,"Inválido",DK264)</f>
        <v>5</v>
      </c>
      <c r="EV264">
        <f>IF(DL264=1,5,IF(DL264=2,4,IF(DL264=3,3,IF(DL264=4,2,IF(DL264=5,1,IF(DL264&gt;5,"Inválido",0))))))</f>
        <v>4</v>
      </c>
      <c r="EW264" s="7">
        <f>SUM(DO264,DP264,DQ264,DR264,DS264,DT264,DU264,DV264,DW264,DX264)</f>
        <v>29</v>
      </c>
      <c r="EX264" s="7">
        <f>(EW264-10)/20*100</f>
        <v>95</v>
      </c>
      <c r="EY264">
        <f>SUM(DY264,DZ264,EA264,EB264)</f>
        <v>8</v>
      </c>
      <c r="EZ264">
        <f>(_2022___Atividade_física__sintomas_de_ansiedade_e_depressão_e_qualidade_de_vida_e[[#This Row],[Aspecto físico]]-4)/4*100</f>
        <v>100</v>
      </c>
      <c r="FA264">
        <f>SUM(EG264,EH264)</f>
        <v>10.4</v>
      </c>
      <c r="FB264">
        <f>(FA264-2)/10*100</f>
        <v>84.000000000000014</v>
      </c>
      <c r="FC264">
        <f>SUM(DM264,ES264,ET264,EU264,EV264)</f>
        <v>23.4</v>
      </c>
      <c r="FD264" s="7">
        <f>(FC264-5)/20*100</f>
        <v>92</v>
      </c>
      <c r="FE264">
        <f>SUM(EI264,EM264,EO264,EQ264)</f>
        <v>22</v>
      </c>
      <c r="FF264" s="7">
        <f>(FE264-4)/20*100</f>
        <v>90</v>
      </c>
      <c r="FG264">
        <f>SUM(EF264,ER264)</f>
        <v>9</v>
      </c>
      <c r="FH264">
        <f>(FG264-2)/8*100</f>
        <v>87.5</v>
      </c>
      <c r="FI264">
        <f>SUM(EC264,ED264,EE264)</f>
        <v>6</v>
      </c>
      <c r="FJ264" s="7">
        <f>(FI264-3)/3*100</f>
        <v>100</v>
      </c>
      <c r="FK264">
        <f>SUM(EJ264,EK264,EL264,EN264,EP264)</f>
        <v>27</v>
      </c>
      <c r="FL264">
        <f>(FK264-5)/25*100</f>
        <v>88</v>
      </c>
      <c r="FM264">
        <f t="shared" si="12"/>
        <v>1</v>
      </c>
      <c r="FN264" s="7">
        <f t="shared" si="13"/>
        <v>92.75</v>
      </c>
      <c r="FO264" s="7">
        <f t="shared" si="14"/>
        <v>91.375</v>
      </c>
    </row>
    <row r="265" spans="1:171" ht="15" thickBot="1" x14ac:dyDescent="0.35">
      <c r="A265" t="s">
        <v>690</v>
      </c>
      <c r="B265" t="s">
        <v>691</v>
      </c>
      <c r="C265" t="s">
        <v>68</v>
      </c>
      <c r="D265" s="5">
        <v>35981</v>
      </c>
      <c r="E265" s="5">
        <v>44682</v>
      </c>
      <c r="F265" s="1">
        <f>DATEDIF(D264,E264,"Y")</f>
        <v>31</v>
      </c>
      <c r="G265">
        <v>1</v>
      </c>
      <c r="H265">
        <v>1</v>
      </c>
      <c r="I265" t="s">
        <v>269</v>
      </c>
      <c r="J265">
        <v>8</v>
      </c>
      <c r="K265">
        <v>2</v>
      </c>
      <c r="L265" t="s">
        <v>100</v>
      </c>
      <c r="M265" s="1">
        <v>1</v>
      </c>
      <c r="N265">
        <v>2</v>
      </c>
      <c r="O265">
        <v>2</v>
      </c>
      <c r="P265">
        <v>1</v>
      </c>
      <c r="Q265" s="16">
        <v>3</v>
      </c>
      <c r="R265">
        <v>1</v>
      </c>
      <c r="S265">
        <v>2</v>
      </c>
      <c r="T265">
        <v>2</v>
      </c>
      <c r="U265" t="s">
        <v>86</v>
      </c>
      <c r="V265">
        <v>7</v>
      </c>
      <c r="W265">
        <v>15</v>
      </c>
      <c r="X26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65">
        <v>0</v>
      </c>
      <c r="Z265">
        <v>0</v>
      </c>
      <c r="AA26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65">
        <v>0</v>
      </c>
      <c r="AC265">
        <v>0</v>
      </c>
      <c r="AD26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5">
        <v>7</v>
      </c>
      <c r="AF265">
        <v>12</v>
      </c>
      <c r="AG265" s="1">
        <f>AVERAGE(_2022___Atividade_física__sintomas_de_ansiedade_e_depressão_e_qualidade_de_vida_e[[#This Row],[a.	Quantas horas no total você gasta sentado durante um dia de semana? ]:[b.	Quantas horas no total você gasta sentado durante um dia de fim de semana?]])</f>
        <v>9.5</v>
      </c>
      <c r="AH265" s="1">
        <f>_2022___Atividade_física__sintomas_de_ansiedade_e_depressão_e_qualidade_de_vida_e[[#This Row],[AFV por semana]]+_2022___Atividade_física__sintomas_de_ansiedade_e_depressão_e_qualidade_de_vida_e[[#This Row],[Média AFM na semana]]</f>
        <v>0</v>
      </c>
      <c r="AI265">
        <v>0</v>
      </c>
      <c r="AJ265">
        <v>2</v>
      </c>
      <c r="AK265">
        <v>2</v>
      </c>
      <c r="AL265">
        <v>2</v>
      </c>
      <c r="AM265">
        <v>2</v>
      </c>
      <c r="AN265">
        <v>2</v>
      </c>
      <c r="AO265">
        <v>2</v>
      </c>
      <c r="AP265">
        <v>2</v>
      </c>
      <c r="AQ265">
        <v>0</v>
      </c>
      <c r="AR265">
        <v>2</v>
      </c>
      <c r="AS265">
        <v>2</v>
      </c>
      <c r="AT265">
        <v>2</v>
      </c>
      <c r="AU265">
        <v>2</v>
      </c>
      <c r="AV265">
        <v>2</v>
      </c>
      <c r="AW265">
        <v>2</v>
      </c>
      <c r="AX265">
        <v>2</v>
      </c>
      <c r="AY265">
        <v>0</v>
      </c>
      <c r="AZ265">
        <v>0</v>
      </c>
      <c r="BA265">
        <v>2</v>
      </c>
      <c r="BB265">
        <v>0</v>
      </c>
      <c r="BC265">
        <v>2</v>
      </c>
      <c r="BD26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265">
        <v>0</v>
      </c>
      <c r="BF265">
        <v>0</v>
      </c>
      <c r="BG265">
        <v>0</v>
      </c>
      <c r="BH265">
        <v>1</v>
      </c>
      <c r="BI265">
        <v>0</v>
      </c>
      <c r="BJ265">
        <v>0</v>
      </c>
      <c r="BK265">
        <v>0</v>
      </c>
      <c r="BL265">
        <v>0</v>
      </c>
      <c r="BM265">
        <v>0</v>
      </c>
      <c r="BN265">
        <v>1</v>
      </c>
      <c r="BO265">
        <v>1</v>
      </c>
      <c r="BP265">
        <v>1</v>
      </c>
      <c r="BQ265">
        <v>1</v>
      </c>
      <c r="BR265">
        <v>0</v>
      </c>
      <c r="BS265">
        <v>1</v>
      </c>
      <c r="BT265">
        <v>1</v>
      </c>
      <c r="BU265">
        <v>2</v>
      </c>
      <c r="BV265">
        <v>0</v>
      </c>
      <c r="BW265">
        <v>0</v>
      </c>
      <c r="BX265">
        <v>2</v>
      </c>
      <c r="BY265">
        <f>_2022___Atividade_física__sintomas_de_ansiedade_e_depressão_e_qualidade_de_vida_e[[#This Row],[_18]]</f>
        <v>0</v>
      </c>
      <c r="BZ265">
        <v>1</v>
      </c>
      <c r="CA265">
        <v>0</v>
      </c>
      <c r="CB265" s="1">
        <f>SUM(BE265:BV265,_2022___Atividade_física__sintomas_de_ansiedade_e_depressão_e_qualidade_de_vida_e[[#This Row],[18 considerar essa]:[_20]])</f>
        <v>10</v>
      </c>
      <c r="CC265">
        <v>3</v>
      </c>
      <c r="CD265">
        <v>4</v>
      </c>
      <c r="CE265">
        <v>2</v>
      </c>
      <c r="CF265">
        <v>2</v>
      </c>
      <c r="CG265">
        <v>3</v>
      </c>
      <c r="CH265">
        <v>3</v>
      </c>
      <c r="CI265">
        <v>3</v>
      </c>
      <c r="CJ265">
        <v>3</v>
      </c>
      <c r="CK265">
        <v>3</v>
      </c>
      <c r="CL265">
        <v>3</v>
      </c>
      <c r="CM265">
        <v>3</v>
      </c>
      <c r="CN265">
        <v>3</v>
      </c>
      <c r="CO265">
        <v>1</v>
      </c>
      <c r="CP265">
        <v>1</v>
      </c>
      <c r="CQ265">
        <v>1</v>
      </c>
      <c r="CR265">
        <v>1</v>
      </c>
      <c r="CS265">
        <v>1</v>
      </c>
      <c r="CT265">
        <v>1</v>
      </c>
      <c r="CU265">
        <v>1</v>
      </c>
      <c r="CV265">
        <v>2</v>
      </c>
      <c r="CW265">
        <v>1</v>
      </c>
      <c r="CX265">
        <v>1</v>
      </c>
      <c r="CY265">
        <v>4</v>
      </c>
      <c r="CZ265">
        <v>4</v>
      </c>
      <c r="DA265">
        <v>4</v>
      </c>
      <c r="DB265">
        <v>2</v>
      </c>
      <c r="DC265">
        <v>4</v>
      </c>
      <c r="DD265">
        <v>4</v>
      </c>
      <c r="DE265">
        <v>4</v>
      </c>
      <c r="DF265">
        <v>2</v>
      </c>
      <c r="DG265">
        <v>3</v>
      </c>
      <c r="DH265">
        <v>4</v>
      </c>
      <c r="DI265">
        <v>2</v>
      </c>
      <c r="DJ265">
        <v>3</v>
      </c>
      <c r="DK265">
        <v>3</v>
      </c>
      <c r="DL265">
        <v>3</v>
      </c>
      <c r="DM265">
        <f>IF(CC265=1,5,IF(CC265=2,4.4,IF(CC265=3,3.4,IF(CC265=4,2,IF(CC265=5,1,IF(CC265&gt;5,"Inválido",0))))))</f>
        <v>3.4</v>
      </c>
      <c r="DN265">
        <f>IF(CD265&gt;5,"Inválido",CD265)</f>
        <v>4</v>
      </c>
      <c r="DO265" s="7">
        <f>IF(CE265&gt;3,"Inválido",CE265)</f>
        <v>2</v>
      </c>
      <c r="DP265" s="7">
        <f>IF(CF265&gt;3,"Inválido",CF265)</f>
        <v>2</v>
      </c>
      <c r="DQ265" s="6">
        <f>IF(CG265&gt;3,"Inválido",CG265)</f>
        <v>3</v>
      </c>
      <c r="DR265" s="6">
        <f>IF(CH265&gt;3,"Inválido",CH265)</f>
        <v>3</v>
      </c>
      <c r="DS265" s="6">
        <f>IF(CI265&gt;3,"Inválido",CI265)</f>
        <v>3</v>
      </c>
      <c r="DT265" s="6">
        <f>IF(CJ265&gt;3,"Inválido",CJ265)</f>
        <v>3</v>
      </c>
      <c r="DU265" s="6">
        <f>IF(CK265&gt;3,"Inválido",CK265)</f>
        <v>3</v>
      </c>
      <c r="DV265" s="6">
        <f>IF(CL265&gt;3,"Inválido",CL265)</f>
        <v>3</v>
      </c>
      <c r="DW265" s="6">
        <f>IF(CM265&gt;3,"Inválido",CM265)</f>
        <v>3</v>
      </c>
      <c r="DX265" s="6">
        <f>IF(CN265&gt;3,"Inválido",CN265)</f>
        <v>3</v>
      </c>
      <c r="DY265" s="8">
        <f>IF(CO265&gt;5, "INVALIDO",CO265)</f>
        <v>1</v>
      </c>
      <c r="DZ265" s="8">
        <f>IF(CP265&gt;5, "INVALIDO",CP265)</f>
        <v>1</v>
      </c>
      <c r="EA265" s="8">
        <f>IF(CQ265&gt;5, "INVALIDO",CQ265)</f>
        <v>1</v>
      </c>
      <c r="EB265" s="8">
        <f>IF(CR265&gt;5, "INVALIDO",CR265)</f>
        <v>1</v>
      </c>
      <c r="EC265" s="7">
        <f>IF(CR265&gt;5, "INVALIDO",CR265)</f>
        <v>1</v>
      </c>
      <c r="ED26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65">
        <f>IF(CC265=1,5,IF(CC265=2,4,IF(CC265=3,3,IF(CC265=4,2,IF(CC265=5,1,IF(CC265&gt;5,"Inválido",0))))))</f>
        <v>3</v>
      </c>
      <c r="EG265">
        <f>IF(CW265=1,6,IF(CW265=2,5.4,IF(CW265=3,4.2,IF(CW265=4,3.1,IF(CW265=5,2.2,IF(CW265=6,1,IF(CW265&gt;6,"Inválido",0)))))))</f>
        <v>6</v>
      </c>
      <c r="EH265">
        <f>IF(AND(CX265=1,CW265=1),6,IF(AND(CX265=1,CW265&lt;7),5,IF(AND(CX265&gt;1,CW265=1),"Inválido",IF(AND(CX265=2,CW265&lt;7),4,IF(AND(CX265=3,CW265&lt;7),3,IF(AND(CX265=4,CW265&lt;7),2,IF(AND(CX265=5,CW265&lt;7),1,0)))))))</f>
        <v>6</v>
      </c>
      <c r="EI265">
        <f>IF(CV265=1,6,IF(CV265=2,5,IF(CV265=3,3,IF(CV265=4,3,IF(CV265=5,2,IF(CV265=6,1,IF(CV265&gt;6,"iNVÁLIDO",0)))))))</f>
        <v>5</v>
      </c>
      <c r="EJ265" s="7">
        <f>IF(CZ265&gt;6,"Inválido",CZ265)</f>
        <v>4</v>
      </c>
      <c r="EK265" s="7">
        <f>IF(DA265&gt;6,"Inválido",DA265)</f>
        <v>4</v>
      </c>
      <c r="EL265">
        <f>IF(DB265=1,6,IF(DB265=2,5,IF(DB265=3,3,IF(DB265=4,3,IF(DB265=5,2,IF(DB265=6,1,IF(DB265&gt;6,"iNVÁLIDO",0)))))))</f>
        <v>5</v>
      </c>
      <c r="EM265">
        <f>IF(DC265=1,6,IF(DC265=2,5,IF(DC265=3,3,IF(DC265=4,3,IF(DC265=5,2,IF(DC265=6,1,IF(DC265&gt;6,"iNVÁLIDO",0)))))))</f>
        <v>3</v>
      </c>
      <c r="EN265" s="7">
        <f>IF(DD265&gt;6,"Inválido",DD265)</f>
        <v>4</v>
      </c>
      <c r="EO265">
        <f>IF(DE265&gt;6,"Inválido",DE265)</f>
        <v>4</v>
      </c>
      <c r="EP265">
        <f>IF(DF265=1,6,IF(DF265=2,5,IF(DF265=3,3,IF(DF265=4,3,IF(DF265=5,2,IF(DF265=6,1,IF(DF265&gt;6,"iNVÁLIDO",0)))))))</f>
        <v>5</v>
      </c>
      <c r="EQ265" s="7">
        <f>IF(DG265&gt;6,"Inválido",DG265)</f>
        <v>3</v>
      </c>
      <c r="ER265">
        <f>IF(DH265&gt;5,"Inválido",DH265)</f>
        <v>4</v>
      </c>
      <c r="ES265">
        <f>IF(DI265&gt;5,"Inválido",DI265)</f>
        <v>2</v>
      </c>
      <c r="ET265">
        <f>IF(DJ265=1,5,IF(DJ265=2,4,IF(DJ265=3,3,IF(DJ265=4,2,IF(DJ265=5,1,IF(DJ265&gt;5,"Inválido",0))))))</f>
        <v>3</v>
      </c>
      <c r="EU265">
        <f>IF(DK265&gt;5,"Inválido",DK265)</f>
        <v>3</v>
      </c>
      <c r="EV265">
        <f>IF(DL265=1,5,IF(DL265=2,4,IF(DL265=3,3,IF(DL265=4,2,IF(DL265=5,1,IF(DL265&gt;5,"Inválido",0))))))</f>
        <v>3</v>
      </c>
      <c r="EW265" s="7">
        <f>SUM(DO265,DP265,DQ265,DR265,DS265,DT265,DU265,DV265,DW265,DX265)</f>
        <v>28</v>
      </c>
      <c r="EX265" s="7">
        <f>(EW265-10)/20*100</f>
        <v>90</v>
      </c>
      <c r="EY265">
        <f>SUM(DY265,DZ265,EA265,EB265)</f>
        <v>4</v>
      </c>
      <c r="EZ265">
        <f>(_2022___Atividade_física__sintomas_de_ansiedade_e_depressão_e_qualidade_de_vida_e[[#This Row],[Aspecto físico]]-4)/4*100</f>
        <v>0</v>
      </c>
      <c r="FA265">
        <f>SUM(EG265,EH265)</f>
        <v>12</v>
      </c>
      <c r="FB265">
        <f>(FA265-2)/10*100</f>
        <v>100</v>
      </c>
      <c r="FC265">
        <f>SUM(DM265,ES265,ET265,EU265,EV265)</f>
        <v>14.4</v>
      </c>
      <c r="FD265" s="7">
        <f>(FC265-5)/20*100</f>
        <v>47</v>
      </c>
      <c r="FE265">
        <f>SUM(EI265,EM265,EO265,EQ265)</f>
        <v>15</v>
      </c>
      <c r="FF265" s="7">
        <f>(FE265-4)/20*100</f>
        <v>55.000000000000007</v>
      </c>
      <c r="FG265">
        <f>SUM(EF265,ER265)</f>
        <v>7</v>
      </c>
      <c r="FH265">
        <f>(FG265-2)/8*100</f>
        <v>62.5</v>
      </c>
      <c r="FI265">
        <f>SUM(EC265,ED265,EE265)</f>
        <v>3</v>
      </c>
      <c r="FJ265" s="7">
        <f>(FI265-3)/3*100</f>
        <v>0</v>
      </c>
      <c r="FK265">
        <f>SUM(EJ265,EK265,EL265,EN265,EP265)</f>
        <v>22</v>
      </c>
      <c r="FL265">
        <f>(FK265-5)/25*100</f>
        <v>68</v>
      </c>
      <c r="FM265">
        <f t="shared" si="12"/>
        <v>4</v>
      </c>
      <c r="FN265" s="7">
        <f t="shared" si="13"/>
        <v>59.25</v>
      </c>
      <c r="FO265" s="7">
        <f t="shared" si="14"/>
        <v>46.375</v>
      </c>
    </row>
    <row r="266" spans="1:171" ht="15" thickBot="1" x14ac:dyDescent="0.35">
      <c r="A266" t="s">
        <v>692</v>
      </c>
      <c r="B266" t="s">
        <v>693</v>
      </c>
      <c r="C266" t="s">
        <v>68</v>
      </c>
      <c r="D266" s="5">
        <v>32574</v>
      </c>
      <c r="E266" s="5">
        <v>44682</v>
      </c>
      <c r="F266" s="1">
        <f>DATEDIF(D265,E265,"Y")</f>
        <v>23</v>
      </c>
      <c r="G266">
        <v>1</v>
      </c>
      <c r="H266">
        <v>3</v>
      </c>
      <c r="I266" t="s">
        <v>84</v>
      </c>
      <c r="J266">
        <v>5</v>
      </c>
      <c r="K266">
        <v>2</v>
      </c>
      <c r="L266" t="s">
        <v>694</v>
      </c>
      <c r="M266" s="1">
        <v>2</v>
      </c>
      <c r="N266">
        <v>2</v>
      </c>
      <c r="O266">
        <v>1</v>
      </c>
      <c r="P266">
        <v>1</v>
      </c>
      <c r="Q266" s="16">
        <v>2</v>
      </c>
      <c r="R266">
        <v>2</v>
      </c>
      <c r="S266">
        <v>2</v>
      </c>
      <c r="T266">
        <v>2</v>
      </c>
      <c r="U266" t="s">
        <v>86</v>
      </c>
      <c r="V266">
        <v>6</v>
      </c>
      <c r="W266">
        <v>29</v>
      </c>
      <c r="X26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174</v>
      </c>
      <c r="Y266">
        <v>1</v>
      </c>
      <c r="Z266">
        <v>60</v>
      </c>
      <c r="AA26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66">
        <v>1</v>
      </c>
      <c r="AC266">
        <v>60</v>
      </c>
      <c r="AD26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66">
        <v>20</v>
      </c>
      <c r="AF266">
        <v>4</v>
      </c>
      <c r="AG266" s="1">
        <f>AVERAGE(_2022___Atividade_física__sintomas_de_ansiedade_e_depressão_e_qualidade_de_vida_e[[#This Row],[a.	Quantas horas no total você gasta sentado durante um dia de semana? ]:[b.	Quantas horas no total você gasta sentado durante um dia de fim de semana?]])</f>
        <v>12</v>
      </c>
      <c r="AH266" s="1">
        <f>_2022___Atividade_física__sintomas_de_ansiedade_e_depressão_e_qualidade_de_vida_e[[#This Row],[AFV por semana]]+_2022___Atividade_física__sintomas_de_ansiedade_e_depressão_e_qualidade_de_vida_e[[#This Row],[Média AFM na semana]]</f>
        <v>120</v>
      </c>
      <c r="AI266">
        <v>0</v>
      </c>
      <c r="AJ266">
        <v>0</v>
      </c>
      <c r="AK266">
        <v>0</v>
      </c>
      <c r="AL266">
        <v>1</v>
      </c>
      <c r="AM266">
        <v>0</v>
      </c>
      <c r="AN266">
        <v>0</v>
      </c>
      <c r="AO266">
        <v>2</v>
      </c>
      <c r="AP266">
        <v>0</v>
      </c>
      <c r="AQ266">
        <v>0</v>
      </c>
      <c r="AR266">
        <v>2</v>
      </c>
      <c r="AS266">
        <v>0</v>
      </c>
      <c r="AT266">
        <v>0</v>
      </c>
      <c r="AU266">
        <v>0</v>
      </c>
      <c r="AV266">
        <v>0</v>
      </c>
      <c r="AW266">
        <v>0</v>
      </c>
      <c r="AX266">
        <v>0</v>
      </c>
      <c r="AY266">
        <v>0</v>
      </c>
      <c r="AZ266">
        <v>0</v>
      </c>
      <c r="BA266">
        <v>0</v>
      </c>
      <c r="BB266">
        <v>0</v>
      </c>
      <c r="BC266">
        <v>0</v>
      </c>
      <c r="BD26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66">
        <v>0</v>
      </c>
      <c r="BF266">
        <v>0</v>
      </c>
      <c r="BG266">
        <v>0</v>
      </c>
      <c r="BH266">
        <v>0</v>
      </c>
      <c r="BI266">
        <v>0</v>
      </c>
      <c r="BJ266">
        <v>0</v>
      </c>
      <c r="BK266">
        <v>0</v>
      </c>
      <c r="BL266">
        <v>0</v>
      </c>
      <c r="BM266">
        <v>0</v>
      </c>
      <c r="BN266">
        <v>0</v>
      </c>
      <c r="BO266">
        <v>0</v>
      </c>
      <c r="BP266">
        <v>0</v>
      </c>
      <c r="BQ266">
        <v>0</v>
      </c>
      <c r="BR266">
        <v>0</v>
      </c>
      <c r="BS266">
        <v>0</v>
      </c>
      <c r="BT266">
        <v>1</v>
      </c>
      <c r="BU266">
        <v>1</v>
      </c>
      <c r="BV266">
        <v>1</v>
      </c>
      <c r="BW266">
        <v>1</v>
      </c>
      <c r="BX266">
        <v>2</v>
      </c>
      <c r="BY266">
        <f>_2022___Atividade_física__sintomas_de_ansiedade_e_depressão_e_qualidade_de_vida_e[[#This Row],[_18]]</f>
        <v>1</v>
      </c>
      <c r="BZ266">
        <v>1</v>
      </c>
      <c r="CA266">
        <v>0</v>
      </c>
      <c r="CB266" s="1">
        <f>SUM(BE266:BV266,_2022___Atividade_física__sintomas_de_ansiedade_e_depressão_e_qualidade_de_vida_e[[#This Row],[18 considerar essa]:[_20]])</f>
        <v>5</v>
      </c>
      <c r="CC266">
        <v>3</v>
      </c>
      <c r="CD266">
        <v>3</v>
      </c>
      <c r="CE266">
        <v>3</v>
      </c>
      <c r="CF266">
        <v>3</v>
      </c>
      <c r="CG266">
        <v>3</v>
      </c>
      <c r="CH266">
        <v>2</v>
      </c>
      <c r="CI266">
        <v>3</v>
      </c>
      <c r="CJ266">
        <v>3</v>
      </c>
      <c r="CK266">
        <v>3</v>
      </c>
      <c r="CL266">
        <v>3</v>
      </c>
      <c r="CM266">
        <v>3</v>
      </c>
      <c r="CN266">
        <v>3</v>
      </c>
      <c r="CO266">
        <v>2</v>
      </c>
      <c r="CP266">
        <v>2</v>
      </c>
      <c r="CQ266">
        <v>2</v>
      </c>
      <c r="CR266">
        <v>2</v>
      </c>
      <c r="CS266">
        <v>2</v>
      </c>
      <c r="CT266">
        <v>2</v>
      </c>
      <c r="CU266">
        <v>2</v>
      </c>
      <c r="CV266">
        <v>1</v>
      </c>
      <c r="CW266">
        <v>2</v>
      </c>
      <c r="CX266">
        <v>1</v>
      </c>
      <c r="CY266">
        <v>2</v>
      </c>
      <c r="CZ266">
        <v>5</v>
      </c>
      <c r="DA266">
        <v>6</v>
      </c>
      <c r="DB266">
        <v>2</v>
      </c>
      <c r="DC266">
        <v>2</v>
      </c>
      <c r="DD266">
        <v>6</v>
      </c>
      <c r="DE266">
        <v>6</v>
      </c>
      <c r="DF266">
        <v>2</v>
      </c>
      <c r="DG266">
        <v>5</v>
      </c>
      <c r="DH266">
        <v>5</v>
      </c>
      <c r="DI266">
        <v>5</v>
      </c>
      <c r="DJ266">
        <v>1</v>
      </c>
      <c r="DK266">
        <v>5</v>
      </c>
      <c r="DL266">
        <v>2</v>
      </c>
      <c r="DM266">
        <f>IF(CC266=1,5,IF(CC266=2,4.4,IF(CC266=3,3.4,IF(CC266=4,2,IF(CC266=5,1,IF(CC266&gt;5,"Inválido",0))))))</f>
        <v>3.4</v>
      </c>
      <c r="DN266">
        <f>IF(CD266&gt;5,"Inválido",CD266)</f>
        <v>3</v>
      </c>
      <c r="DO266" s="7">
        <f>IF(CE266&gt;3,"Inválido",CE266)</f>
        <v>3</v>
      </c>
      <c r="DP266" s="7">
        <f>IF(CF266&gt;3,"Inválido",CF266)</f>
        <v>3</v>
      </c>
      <c r="DQ266" s="6">
        <f>IF(CG266&gt;3,"Inválido",CG266)</f>
        <v>3</v>
      </c>
      <c r="DR266" s="6">
        <f>IF(CH266&gt;3,"Inválido",CH266)</f>
        <v>2</v>
      </c>
      <c r="DS266" s="6">
        <f>IF(CI266&gt;3,"Inválido",CI266)</f>
        <v>3</v>
      </c>
      <c r="DT266" s="6">
        <f>IF(CJ266&gt;3,"Inválido",CJ266)</f>
        <v>3</v>
      </c>
      <c r="DU266" s="6">
        <f>IF(CK266&gt;3,"Inválido",CK266)</f>
        <v>3</v>
      </c>
      <c r="DV266" s="6">
        <f>IF(CL266&gt;3,"Inválido",CL266)</f>
        <v>3</v>
      </c>
      <c r="DW266" s="6">
        <f>IF(CM266&gt;3,"Inválido",CM266)</f>
        <v>3</v>
      </c>
      <c r="DX266" s="6">
        <f>IF(CN266&gt;3,"Inválido",CN266)</f>
        <v>3</v>
      </c>
      <c r="DY266" s="8">
        <f>IF(CO266&gt;5, "INVALIDO",CO266)</f>
        <v>2</v>
      </c>
      <c r="DZ266" s="8">
        <f>IF(CP266&gt;5, "INVALIDO",CP266)</f>
        <v>2</v>
      </c>
      <c r="EA266" s="8">
        <f>IF(CQ266&gt;5, "INVALIDO",CQ266)</f>
        <v>2</v>
      </c>
      <c r="EB266" s="8">
        <f>IF(CR266&gt;5, "INVALIDO",CR266)</f>
        <v>2</v>
      </c>
      <c r="EC266" s="7">
        <f>IF(CR266&gt;5, "INVALIDO",CR266)</f>
        <v>2</v>
      </c>
      <c r="ED26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6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6">
        <f>IF(CC266=1,5,IF(CC266=2,4,IF(CC266=3,3,IF(CC266=4,2,IF(CC266=5,1,IF(CC266&gt;5,"Inválido",0))))))</f>
        <v>3</v>
      </c>
      <c r="EG266">
        <f>IF(CW266=1,6,IF(CW266=2,5.4,IF(CW266=3,4.2,IF(CW266=4,3.1,IF(CW266=5,2.2,IF(CW266=6,1,IF(CW266&gt;6,"Inválido",0)))))))</f>
        <v>5.4</v>
      </c>
      <c r="EH266">
        <f>IF(AND(CX266=1,CW266=1),6,IF(AND(CX266=1,CW266&lt;7),5,IF(AND(CX266&gt;1,CW266=1),"Inválido",IF(AND(CX266=2,CW266&lt;7),4,IF(AND(CX266=3,CW266&lt;7),3,IF(AND(CX266=4,CW266&lt;7),2,IF(AND(CX266=5,CW266&lt;7),1,0)))))))</f>
        <v>5</v>
      </c>
      <c r="EI266">
        <f>IF(CV266=1,6,IF(CV266=2,5,IF(CV266=3,3,IF(CV266=4,3,IF(CV266=5,2,IF(CV266=6,1,IF(CV266&gt;6,"iNVÁLIDO",0)))))))</f>
        <v>6</v>
      </c>
      <c r="EJ266" s="7">
        <f>IF(CZ266&gt;6,"Inválido",CZ266)</f>
        <v>5</v>
      </c>
      <c r="EK266" s="7">
        <f>IF(DA266&gt;6,"Inválido",DA266)</f>
        <v>6</v>
      </c>
      <c r="EL266">
        <f>IF(DB266=1,6,IF(DB266=2,5,IF(DB266=3,3,IF(DB266=4,3,IF(DB266=5,2,IF(DB266=6,1,IF(DB266&gt;6,"iNVÁLIDO",0)))))))</f>
        <v>5</v>
      </c>
      <c r="EM266">
        <f>IF(DC266=1,6,IF(DC266=2,5,IF(DC266=3,3,IF(DC266=4,3,IF(DC266=5,2,IF(DC266=6,1,IF(DC266&gt;6,"iNVÁLIDO",0)))))))</f>
        <v>5</v>
      </c>
      <c r="EN266" s="7">
        <f>IF(DD266&gt;6,"Inválido",DD266)</f>
        <v>6</v>
      </c>
      <c r="EO266">
        <f>IF(DE266&gt;6,"Inválido",DE266)</f>
        <v>6</v>
      </c>
      <c r="EP266">
        <f>IF(DF266=1,6,IF(DF266=2,5,IF(DF266=3,3,IF(DF266=4,3,IF(DF266=5,2,IF(DF266=6,1,IF(DF266&gt;6,"iNVÁLIDO",0)))))))</f>
        <v>5</v>
      </c>
      <c r="EQ266" s="7">
        <f>IF(DG266&gt;6,"Inválido",DG266)</f>
        <v>5</v>
      </c>
      <c r="ER266">
        <f>IF(DH266&gt;5,"Inválido",DH266)</f>
        <v>5</v>
      </c>
      <c r="ES266">
        <f>IF(DI266&gt;5,"Inválido",DI266)</f>
        <v>5</v>
      </c>
      <c r="ET266">
        <f>IF(DJ266=1,5,IF(DJ266=2,4,IF(DJ266=3,3,IF(DJ266=4,2,IF(DJ266=5,1,IF(DJ266&gt;5,"Inválido",0))))))</f>
        <v>5</v>
      </c>
      <c r="EU266">
        <f>IF(DK266&gt;5,"Inválido",DK266)</f>
        <v>5</v>
      </c>
      <c r="EV266">
        <f>IF(DL266=1,5,IF(DL266=2,4,IF(DL266=3,3,IF(DL266=4,2,IF(DL266=5,1,IF(DL266&gt;5,"Inválido",0))))))</f>
        <v>4</v>
      </c>
      <c r="EW266" s="7">
        <f>SUM(DO266,DP266,DQ266,DR266,DS266,DT266,DU266,DV266,DW266,DX266)</f>
        <v>29</v>
      </c>
      <c r="EX266" s="7">
        <f>(EW266-10)/20*100</f>
        <v>95</v>
      </c>
      <c r="EY266">
        <f>SUM(DY266,DZ266,EA266,EB266)</f>
        <v>8</v>
      </c>
      <c r="EZ266">
        <f>(_2022___Atividade_física__sintomas_de_ansiedade_e_depressão_e_qualidade_de_vida_e[[#This Row],[Aspecto físico]]-4)/4*100</f>
        <v>100</v>
      </c>
      <c r="FA266">
        <f>SUM(EG266,EH266)</f>
        <v>10.4</v>
      </c>
      <c r="FB266">
        <f>(FA266-2)/10*100</f>
        <v>84.000000000000014</v>
      </c>
      <c r="FC266">
        <f>SUM(DM266,ES266,ET266,EU266,EV266)</f>
        <v>22.4</v>
      </c>
      <c r="FD266" s="7">
        <f>(FC266-5)/20*100</f>
        <v>86.999999999999986</v>
      </c>
      <c r="FE266">
        <f>SUM(EI266,EM266,EO266,EQ266)</f>
        <v>22</v>
      </c>
      <c r="FF266" s="7">
        <f>(FE266-4)/20*100</f>
        <v>90</v>
      </c>
      <c r="FG266">
        <f>SUM(EF266,ER266)</f>
        <v>8</v>
      </c>
      <c r="FH266">
        <f>(FG266-2)/8*100</f>
        <v>75</v>
      </c>
      <c r="FI266">
        <f>SUM(EC266,ED266,EE266)</f>
        <v>6</v>
      </c>
      <c r="FJ266" s="7">
        <f>(FI266-3)/3*100</f>
        <v>100</v>
      </c>
      <c r="FK266">
        <f>SUM(EJ266,EK266,EL266,EN266,EP266)</f>
        <v>27</v>
      </c>
      <c r="FL266">
        <f>(FK266-5)/25*100</f>
        <v>88</v>
      </c>
      <c r="FM266">
        <f t="shared" si="12"/>
        <v>3</v>
      </c>
      <c r="FN266" s="7">
        <f t="shared" si="13"/>
        <v>91.5</v>
      </c>
      <c r="FO266" s="7">
        <f t="shared" si="14"/>
        <v>88.25</v>
      </c>
    </row>
    <row r="267" spans="1:171" ht="15" thickBot="1" x14ac:dyDescent="0.35">
      <c r="A267" t="s">
        <v>695</v>
      </c>
      <c r="B267" t="s">
        <v>696</v>
      </c>
      <c r="C267" t="s">
        <v>68</v>
      </c>
      <c r="D267" s="5">
        <v>32273</v>
      </c>
      <c r="E267" s="5">
        <v>44682</v>
      </c>
      <c r="F267" s="1">
        <f>DATEDIF(D266,E266,"Y")</f>
        <v>33</v>
      </c>
      <c r="G267">
        <v>2</v>
      </c>
      <c r="H267">
        <v>3</v>
      </c>
      <c r="I267" t="s">
        <v>224</v>
      </c>
      <c r="J267">
        <v>8</v>
      </c>
      <c r="K267">
        <v>2</v>
      </c>
      <c r="L267" t="s">
        <v>697</v>
      </c>
      <c r="M267" s="1">
        <v>2</v>
      </c>
      <c r="N267">
        <v>1</v>
      </c>
      <c r="O267">
        <v>3</v>
      </c>
      <c r="P267">
        <v>1</v>
      </c>
      <c r="Q267" s="16">
        <v>2</v>
      </c>
      <c r="R267">
        <v>2</v>
      </c>
      <c r="S267">
        <v>2</v>
      </c>
      <c r="T267">
        <v>1</v>
      </c>
      <c r="U267" t="s">
        <v>115</v>
      </c>
      <c r="V267">
        <v>2</v>
      </c>
      <c r="W267">
        <v>20</v>
      </c>
      <c r="X26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40</v>
      </c>
      <c r="Y267">
        <v>2</v>
      </c>
      <c r="Z267">
        <v>20</v>
      </c>
      <c r="AA26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67">
        <v>0</v>
      </c>
      <c r="AC267">
        <v>0</v>
      </c>
      <c r="AD26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7">
        <v>12</v>
      </c>
      <c r="AF267">
        <v>5</v>
      </c>
      <c r="AG267" s="1">
        <f>AVERAGE(_2022___Atividade_física__sintomas_de_ansiedade_e_depressão_e_qualidade_de_vida_e[[#This Row],[a.	Quantas horas no total você gasta sentado durante um dia de semana? ]:[b.	Quantas horas no total você gasta sentado durante um dia de fim de semana?]])</f>
        <v>8.5</v>
      </c>
      <c r="AH267" s="1">
        <f>_2022___Atividade_física__sintomas_de_ansiedade_e_depressão_e_qualidade_de_vida_e[[#This Row],[AFV por semana]]+_2022___Atividade_física__sintomas_de_ansiedade_e_depressão_e_qualidade_de_vida_e[[#This Row],[Média AFM na semana]]</f>
        <v>40</v>
      </c>
      <c r="AI267">
        <v>0</v>
      </c>
      <c r="AJ267">
        <v>0</v>
      </c>
      <c r="AK267">
        <v>0</v>
      </c>
      <c r="AL267">
        <v>2</v>
      </c>
      <c r="AM267">
        <v>0</v>
      </c>
      <c r="AN267">
        <v>0</v>
      </c>
      <c r="AO267">
        <v>0</v>
      </c>
      <c r="AP267">
        <v>0</v>
      </c>
      <c r="AQ267">
        <v>0</v>
      </c>
      <c r="AR267">
        <v>1</v>
      </c>
      <c r="AS267">
        <v>0</v>
      </c>
      <c r="AT267">
        <v>0</v>
      </c>
      <c r="AU267">
        <v>0</v>
      </c>
      <c r="AV267">
        <v>0</v>
      </c>
      <c r="AW267">
        <v>0</v>
      </c>
      <c r="AX267">
        <v>0</v>
      </c>
      <c r="AY267">
        <v>0</v>
      </c>
      <c r="AZ267">
        <v>1</v>
      </c>
      <c r="BA267">
        <v>0</v>
      </c>
      <c r="BB267">
        <v>0</v>
      </c>
      <c r="BC267">
        <v>0</v>
      </c>
      <c r="BD26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67">
        <v>0</v>
      </c>
      <c r="BF267">
        <v>0</v>
      </c>
      <c r="BG267">
        <v>0</v>
      </c>
      <c r="BH267">
        <v>0</v>
      </c>
      <c r="BI267">
        <v>0</v>
      </c>
      <c r="BJ267">
        <v>0</v>
      </c>
      <c r="BK267">
        <v>0</v>
      </c>
      <c r="BL267">
        <v>0</v>
      </c>
      <c r="BM267">
        <v>0</v>
      </c>
      <c r="BN267">
        <v>0</v>
      </c>
      <c r="BO267">
        <v>0</v>
      </c>
      <c r="BP267">
        <v>1</v>
      </c>
      <c r="BQ267">
        <v>0</v>
      </c>
      <c r="BR267">
        <v>0</v>
      </c>
      <c r="BS267">
        <v>0</v>
      </c>
      <c r="BT267">
        <v>0</v>
      </c>
      <c r="BU267">
        <v>1</v>
      </c>
      <c r="BV267">
        <v>0</v>
      </c>
      <c r="BW267">
        <v>0</v>
      </c>
      <c r="BX267">
        <v>1</v>
      </c>
      <c r="BY267">
        <v>0</v>
      </c>
      <c r="BZ267">
        <v>0</v>
      </c>
      <c r="CA267">
        <v>0</v>
      </c>
      <c r="CB267" s="1">
        <f>SUM(BE267:BV267,_2022___Atividade_física__sintomas_de_ansiedade_e_depressão_e_qualidade_de_vida_e[[#This Row],[18 considerar essa]:[_20]])</f>
        <v>2</v>
      </c>
      <c r="CC267">
        <v>3</v>
      </c>
      <c r="CD267">
        <v>3</v>
      </c>
      <c r="CE267">
        <v>3</v>
      </c>
      <c r="CF267">
        <v>3</v>
      </c>
      <c r="CG267">
        <v>3</v>
      </c>
      <c r="CH267">
        <v>3</v>
      </c>
      <c r="CI267">
        <v>3</v>
      </c>
      <c r="CJ267">
        <v>3</v>
      </c>
      <c r="CK267">
        <v>3</v>
      </c>
      <c r="CL267">
        <v>3</v>
      </c>
      <c r="CM267">
        <v>3</v>
      </c>
      <c r="CN267">
        <v>3</v>
      </c>
      <c r="CO267">
        <v>2</v>
      </c>
      <c r="CP267">
        <v>2</v>
      </c>
      <c r="CQ267">
        <v>2</v>
      </c>
      <c r="CR267">
        <v>2</v>
      </c>
      <c r="CS267">
        <v>2</v>
      </c>
      <c r="CT267">
        <v>2</v>
      </c>
      <c r="CU267">
        <v>2</v>
      </c>
      <c r="CV267">
        <v>1</v>
      </c>
      <c r="CW267">
        <v>1</v>
      </c>
      <c r="CX267">
        <v>1</v>
      </c>
      <c r="CY267">
        <v>2</v>
      </c>
      <c r="CZ267">
        <v>5</v>
      </c>
      <c r="DA267">
        <v>6</v>
      </c>
      <c r="DB267">
        <v>2</v>
      </c>
      <c r="DC267">
        <v>2</v>
      </c>
      <c r="DD267">
        <v>5</v>
      </c>
      <c r="DE267">
        <v>4</v>
      </c>
      <c r="DF267">
        <v>2</v>
      </c>
      <c r="DG267">
        <v>4</v>
      </c>
      <c r="DH267">
        <v>5</v>
      </c>
      <c r="DI267">
        <v>5</v>
      </c>
      <c r="DJ267">
        <v>1</v>
      </c>
      <c r="DK267">
        <v>5</v>
      </c>
      <c r="DL267">
        <v>2</v>
      </c>
      <c r="DM267">
        <f>IF(CC267=1,5,IF(CC267=2,4.4,IF(CC267=3,3.4,IF(CC267=4,2,IF(CC267=5,1,IF(CC267&gt;5,"Inválido",0))))))</f>
        <v>3.4</v>
      </c>
      <c r="DN267">
        <f>IF(CD267&gt;5,"Inválido",CD267)</f>
        <v>3</v>
      </c>
      <c r="DO267" s="7">
        <f>IF(CE267&gt;3,"Inválido",CE267)</f>
        <v>3</v>
      </c>
      <c r="DP267" s="7">
        <f>IF(CF267&gt;3,"Inválido",CF267)</f>
        <v>3</v>
      </c>
      <c r="DQ267" s="6">
        <f>IF(CG267&gt;3,"Inválido",CG267)</f>
        <v>3</v>
      </c>
      <c r="DR267" s="6">
        <f>IF(CH267&gt;3,"Inválido",CH267)</f>
        <v>3</v>
      </c>
      <c r="DS267" s="6">
        <f>IF(CI267&gt;3,"Inválido",CI267)</f>
        <v>3</v>
      </c>
      <c r="DT267" s="6">
        <f>IF(CJ267&gt;3,"Inválido",CJ267)</f>
        <v>3</v>
      </c>
      <c r="DU267" s="6">
        <f>IF(CK267&gt;3,"Inválido",CK267)</f>
        <v>3</v>
      </c>
      <c r="DV267" s="6">
        <f>IF(CL267&gt;3,"Inválido",CL267)</f>
        <v>3</v>
      </c>
      <c r="DW267" s="6">
        <f>IF(CM267&gt;3,"Inválido",CM267)</f>
        <v>3</v>
      </c>
      <c r="DX267" s="6">
        <f>IF(CN267&gt;3,"Inválido",CN267)</f>
        <v>3</v>
      </c>
      <c r="DY267" s="8">
        <f>IF(CO267&gt;5, "INVALIDO",CO267)</f>
        <v>2</v>
      </c>
      <c r="DZ267" s="8">
        <f>IF(CP267&gt;5, "INVALIDO",CP267)</f>
        <v>2</v>
      </c>
      <c r="EA267" s="8">
        <f>IF(CQ267&gt;5, "INVALIDO",CQ267)</f>
        <v>2</v>
      </c>
      <c r="EB267" s="8">
        <f>IF(CR267&gt;5, "INVALIDO",CR267)</f>
        <v>2</v>
      </c>
      <c r="EC267" s="7">
        <f>IF(CR267&gt;5, "INVALIDO",CR267)</f>
        <v>2</v>
      </c>
      <c r="ED26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6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7">
        <f>IF(CC267=1,5,IF(CC267=2,4,IF(CC267=3,3,IF(CC267=4,2,IF(CC267=5,1,IF(CC267&gt;5,"Inválido",0))))))</f>
        <v>3</v>
      </c>
      <c r="EG267">
        <f>IF(CW267=1,6,IF(CW267=2,5.4,IF(CW267=3,4.2,IF(CW267=4,3.1,IF(CW267=5,2.2,IF(CW267=6,1,IF(CW267&gt;6,"Inválido",0)))))))</f>
        <v>6</v>
      </c>
      <c r="EH267">
        <f>IF(AND(CX267=1,CW267=1),6,IF(AND(CX267=1,CW267&lt;7),5,IF(AND(CX267&gt;1,CW267=1),"Inválido",IF(AND(CX267=2,CW267&lt;7),4,IF(AND(CX267=3,CW267&lt;7),3,IF(AND(CX267=4,CW267&lt;7),2,IF(AND(CX267=5,CW267&lt;7),1,0)))))))</f>
        <v>6</v>
      </c>
      <c r="EI267">
        <f>IF(CV267=1,6,IF(CV267=2,5,IF(CV267=3,3,IF(CV267=4,3,IF(CV267=5,2,IF(CV267=6,1,IF(CV267&gt;6,"iNVÁLIDO",0)))))))</f>
        <v>6</v>
      </c>
      <c r="EJ267" s="7">
        <f>IF(CZ267&gt;6,"Inválido",CZ267)</f>
        <v>5</v>
      </c>
      <c r="EK267" s="7">
        <f>IF(DA267&gt;6,"Inválido",DA267)</f>
        <v>6</v>
      </c>
      <c r="EL267">
        <f>IF(DB267=1,6,IF(DB267=2,5,IF(DB267=3,3,IF(DB267=4,3,IF(DB267=5,2,IF(DB267=6,1,IF(DB267&gt;6,"iNVÁLIDO",0)))))))</f>
        <v>5</v>
      </c>
      <c r="EM267">
        <f>IF(DC267=1,6,IF(DC267=2,5,IF(DC267=3,3,IF(DC267=4,3,IF(DC267=5,2,IF(DC267=6,1,IF(DC267&gt;6,"iNVÁLIDO",0)))))))</f>
        <v>5</v>
      </c>
      <c r="EN267" s="7">
        <f>IF(DD267&gt;6,"Inválido",DD267)</f>
        <v>5</v>
      </c>
      <c r="EO267">
        <f>IF(DE267&gt;6,"Inválido",DE267)</f>
        <v>4</v>
      </c>
      <c r="EP267">
        <f>IF(DF267=1,6,IF(DF267=2,5,IF(DF267=3,3,IF(DF267=4,3,IF(DF267=5,2,IF(DF267=6,1,IF(DF267&gt;6,"iNVÁLIDO",0)))))))</f>
        <v>5</v>
      </c>
      <c r="EQ267" s="7">
        <f>IF(DG267&gt;6,"Inválido",DG267)</f>
        <v>4</v>
      </c>
      <c r="ER267">
        <f>IF(DH267&gt;5,"Inválido",DH267)</f>
        <v>5</v>
      </c>
      <c r="ES267">
        <f>IF(DI267&gt;5,"Inválido",DI267)</f>
        <v>5</v>
      </c>
      <c r="ET267">
        <f>IF(DJ267=1,5,IF(DJ267=2,4,IF(DJ267=3,3,IF(DJ267=4,2,IF(DJ267=5,1,IF(DJ267&gt;5,"Inválido",0))))))</f>
        <v>5</v>
      </c>
      <c r="EU267">
        <f>IF(DK267&gt;5,"Inválido",DK267)</f>
        <v>5</v>
      </c>
      <c r="EV267">
        <f>IF(DL267=1,5,IF(DL267=2,4,IF(DL267=3,3,IF(DL267=4,2,IF(DL267=5,1,IF(DL267&gt;5,"Inválido",0))))))</f>
        <v>4</v>
      </c>
      <c r="EW267" s="7">
        <f>SUM(DO267,DP267,DQ267,DR267,DS267,DT267,DU267,DV267,DW267,DX267)</f>
        <v>30</v>
      </c>
      <c r="EX267" s="7">
        <f>(EW267-10)/20*100</f>
        <v>100</v>
      </c>
      <c r="EY267">
        <f>SUM(DY267,DZ267,EA267,EB267)</f>
        <v>8</v>
      </c>
      <c r="EZ267">
        <f>(_2022___Atividade_física__sintomas_de_ansiedade_e_depressão_e_qualidade_de_vida_e[[#This Row],[Aspecto físico]]-4)/4*100</f>
        <v>100</v>
      </c>
      <c r="FA267">
        <f>SUM(EG267,EH267)</f>
        <v>12</v>
      </c>
      <c r="FB267">
        <f>(FA267-2)/10*100</f>
        <v>100</v>
      </c>
      <c r="FC267">
        <f>SUM(DM267,ES267,ET267,EU267,EV267)</f>
        <v>22.4</v>
      </c>
      <c r="FD267" s="7">
        <f>(FC267-5)/20*100</f>
        <v>86.999999999999986</v>
      </c>
      <c r="FE267">
        <f>SUM(EI267,EM267,EO267,EQ267)</f>
        <v>19</v>
      </c>
      <c r="FF267" s="7">
        <f>(FE267-4)/20*100</f>
        <v>75</v>
      </c>
      <c r="FG267">
        <f>SUM(EF267,ER267)</f>
        <v>8</v>
      </c>
      <c r="FH267">
        <f>(FG267-2)/8*100</f>
        <v>75</v>
      </c>
      <c r="FI267">
        <f>SUM(EC267,ED267,EE267)</f>
        <v>6</v>
      </c>
      <c r="FJ267" s="7">
        <f>(FI267-3)/3*100</f>
        <v>100</v>
      </c>
      <c r="FK267">
        <f>SUM(EJ267,EK267,EL267,EN267,EP267)</f>
        <v>26</v>
      </c>
      <c r="FL267">
        <f>(FK267-5)/25*100</f>
        <v>84</v>
      </c>
      <c r="FM267">
        <f t="shared" si="12"/>
        <v>3</v>
      </c>
      <c r="FN267" s="7">
        <f t="shared" si="13"/>
        <v>96.75</v>
      </c>
      <c r="FO267" s="7">
        <f t="shared" si="14"/>
        <v>83.5</v>
      </c>
    </row>
    <row r="268" spans="1:171" ht="15" thickBot="1" x14ac:dyDescent="0.35">
      <c r="A268" t="s">
        <v>698</v>
      </c>
      <c r="B268" t="s">
        <v>699</v>
      </c>
      <c r="C268" t="s">
        <v>68</v>
      </c>
      <c r="D268" s="5">
        <v>35615</v>
      </c>
      <c r="E268" s="5">
        <v>44682</v>
      </c>
      <c r="F268" s="1">
        <f>DATEDIF(D267,E267,"Y")</f>
        <v>33</v>
      </c>
      <c r="G268">
        <v>2</v>
      </c>
      <c r="H268">
        <v>2</v>
      </c>
      <c r="I268" t="s">
        <v>186</v>
      </c>
      <c r="J268">
        <v>3</v>
      </c>
      <c r="K268">
        <v>2</v>
      </c>
      <c r="L268" t="s">
        <v>700</v>
      </c>
      <c r="M268" s="1">
        <v>2</v>
      </c>
      <c r="N268">
        <v>2</v>
      </c>
      <c r="O268">
        <v>3</v>
      </c>
      <c r="P268">
        <v>1</v>
      </c>
      <c r="Q268" s="16">
        <v>2</v>
      </c>
      <c r="R268">
        <v>1</v>
      </c>
      <c r="S268">
        <v>1</v>
      </c>
      <c r="T268">
        <v>2</v>
      </c>
      <c r="U268" t="s">
        <v>86</v>
      </c>
      <c r="V268">
        <v>4</v>
      </c>
      <c r="W268">
        <v>39</v>
      </c>
      <c r="X26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268">
        <v>3</v>
      </c>
      <c r="Z268">
        <v>39</v>
      </c>
      <c r="AA26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68">
        <v>0</v>
      </c>
      <c r="AC268">
        <v>0</v>
      </c>
      <c r="AD26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8">
        <v>10</v>
      </c>
      <c r="AF268">
        <v>14</v>
      </c>
      <c r="AG268" s="1">
        <f>AVERAGE(_2022___Atividade_física__sintomas_de_ansiedade_e_depressão_e_qualidade_de_vida_e[[#This Row],[a.	Quantas horas no total você gasta sentado durante um dia de semana? ]:[b.	Quantas horas no total você gasta sentado durante um dia de fim de semana?]])</f>
        <v>12</v>
      </c>
      <c r="AH268" s="1">
        <f>_2022___Atividade_física__sintomas_de_ansiedade_e_depressão_e_qualidade_de_vida_e[[#This Row],[AFV por semana]]+_2022___Atividade_física__sintomas_de_ansiedade_e_depressão_e_qualidade_de_vida_e[[#This Row],[Média AFM na semana]]</f>
        <v>117</v>
      </c>
      <c r="AI268">
        <v>2</v>
      </c>
      <c r="AJ268">
        <v>1</v>
      </c>
      <c r="AK268">
        <v>1</v>
      </c>
      <c r="AL268">
        <v>2</v>
      </c>
      <c r="AM268">
        <v>2</v>
      </c>
      <c r="AN268">
        <v>0</v>
      </c>
      <c r="AO268">
        <v>2</v>
      </c>
      <c r="AP268">
        <v>0</v>
      </c>
      <c r="AQ268">
        <v>0</v>
      </c>
      <c r="AR268">
        <v>2</v>
      </c>
      <c r="AS268">
        <v>0</v>
      </c>
      <c r="AT268">
        <v>0</v>
      </c>
      <c r="AU268">
        <v>0</v>
      </c>
      <c r="AV268">
        <v>0</v>
      </c>
      <c r="AW268">
        <v>0</v>
      </c>
      <c r="AX268">
        <v>0</v>
      </c>
      <c r="AY268">
        <v>0</v>
      </c>
      <c r="AZ268">
        <v>2</v>
      </c>
      <c r="BA268">
        <v>0</v>
      </c>
      <c r="BB268">
        <v>0</v>
      </c>
      <c r="BC268">
        <v>0</v>
      </c>
      <c r="BD26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268">
        <v>0</v>
      </c>
      <c r="BF268">
        <v>1</v>
      </c>
      <c r="BG268">
        <v>1</v>
      </c>
      <c r="BH268">
        <v>0</v>
      </c>
      <c r="BI268">
        <v>0</v>
      </c>
      <c r="BJ268">
        <v>0</v>
      </c>
      <c r="BK268">
        <v>1</v>
      </c>
      <c r="BL268">
        <v>1</v>
      </c>
      <c r="BM268">
        <v>0</v>
      </c>
      <c r="BN268">
        <v>0</v>
      </c>
      <c r="BO268">
        <v>0</v>
      </c>
      <c r="BP268">
        <v>1</v>
      </c>
      <c r="BQ268">
        <v>0</v>
      </c>
      <c r="BR268">
        <v>1</v>
      </c>
      <c r="BS268">
        <v>0</v>
      </c>
      <c r="BT268">
        <v>1</v>
      </c>
      <c r="BU268">
        <v>0</v>
      </c>
      <c r="BV268">
        <v>0</v>
      </c>
      <c r="BW268">
        <v>0</v>
      </c>
      <c r="BX268">
        <v>1</v>
      </c>
      <c r="BY268">
        <v>0</v>
      </c>
      <c r="BZ268">
        <v>1</v>
      </c>
      <c r="CA268">
        <v>0</v>
      </c>
      <c r="CB268" s="1">
        <f>SUM(BE268:BV268,_2022___Atividade_física__sintomas_de_ansiedade_e_depressão_e_qualidade_de_vida_e[[#This Row],[18 considerar essa]:[_20]])</f>
        <v>8</v>
      </c>
      <c r="CC268">
        <v>2</v>
      </c>
      <c r="CD268">
        <v>3</v>
      </c>
      <c r="CE268">
        <v>2</v>
      </c>
      <c r="CF268">
        <v>3</v>
      </c>
      <c r="CG268">
        <v>2</v>
      </c>
      <c r="CH268">
        <v>3</v>
      </c>
      <c r="CI268">
        <v>3</v>
      </c>
      <c r="CJ268">
        <v>3</v>
      </c>
      <c r="CK268">
        <v>3</v>
      </c>
      <c r="CL268">
        <v>3</v>
      </c>
      <c r="CM268">
        <v>3</v>
      </c>
      <c r="CN268">
        <v>3</v>
      </c>
      <c r="CO268">
        <v>1</v>
      </c>
      <c r="CP268">
        <v>1</v>
      </c>
      <c r="CQ268">
        <v>2</v>
      </c>
      <c r="CR268">
        <v>1</v>
      </c>
      <c r="CS268">
        <v>1</v>
      </c>
      <c r="CT268">
        <v>1</v>
      </c>
      <c r="CU268">
        <v>2</v>
      </c>
      <c r="CV268">
        <v>1</v>
      </c>
      <c r="CW268">
        <v>3</v>
      </c>
      <c r="CX268">
        <v>1</v>
      </c>
      <c r="CY268">
        <v>4</v>
      </c>
      <c r="CZ268">
        <v>4</v>
      </c>
      <c r="DA268">
        <v>5</v>
      </c>
      <c r="DB268">
        <v>3</v>
      </c>
      <c r="DC268">
        <v>5</v>
      </c>
      <c r="DD268">
        <v>5</v>
      </c>
      <c r="DE268">
        <v>6</v>
      </c>
      <c r="DF268">
        <v>4</v>
      </c>
      <c r="DG268">
        <v>5</v>
      </c>
      <c r="DH268">
        <v>4</v>
      </c>
      <c r="DI268">
        <v>5</v>
      </c>
      <c r="DJ268">
        <v>2</v>
      </c>
      <c r="DK268">
        <v>3</v>
      </c>
      <c r="DL268">
        <v>4</v>
      </c>
      <c r="DM268">
        <f>IF(CC268=1,5,IF(CC268=2,4.4,IF(CC268=3,3.4,IF(CC268=4,2,IF(CC268=5,1,IF(CC268&gt;5,"Inválido",0))))))</f>
        <v>4.4000000000000004</v>
      </c>
      <c r="DN268">
        <f>IF(CD268&gt;5,"Inválido",CD268)</f>
        <v>3</v>
      </c>
      <c r="DO268" s="7">
        <f>IF(CE268&gt;3,"Inválido",CE268)</f>
        <v>2</v>
      </c>
      <c r="DP268" s="7">
        <f>IF(CF268&gt;3,"Inválido",CF268)</f>
        <v>3</v>
      </c>
      <c r="DQ268" s="6">
        <f>IF(CG268&gt;3,"Inválido",CG268)</f>
        <v>2</v>
      </c>
      <c r="DR268" s="6">
        <f>IF(CH268&gt;3,"Inválido",CH268)</f>
        <v>3</v>
      </c>
      <c r="DS268" s="6">
        <f>IF(CI268&gt;3,"Inválido",CI268)</f>
        <v>3</v>
      </c>
      <c r="DT268" s="6">
        <f>IF(CJ268&gt;3,"Inválido",CJ268)</f>
        <v>3</v>
      </c>
      <c r="DU268" s="6">
        <f>IF(CK268&gt;3,"Inválido",CK268)</f>
        <v>3</v>
      </c>
      <c r="DV268" s="6">
        <f>IF(CL268&gt;3,"Inválido",CL268)</f>
        <v>3</v>
      </c>
      <c r="DW268" s="6">
        <f>IF(CM268&gt;3,"Inválido",CM268)</f>
        <v>3</v>
      </c>
      <c r="DX268" s="6">
        <f>IF(CN268&gt;3,"Inválido",CN268)</f>
        <v>3</v>
      </c>
      <c r="DY268" s="8">
        <f>IF(CO268&gt;5, "INVALIDO",CO268)</f>
        <v>1</v>
      </c>
      <c r="DZ268" s="8">
        <f>IF(CP268&gt;5, "INVALIDO",CP268)</f>
        <v>1</v>
      </c>
      <c r="EA268" s="8">
        <f>IF(CQ268&gt;5, "INVALIDO",CQ268)</f>
        <v>2</v>
      </c>
      <c r="EB268" s="8">
        <f>IF(CR268&gt;5, "INVALIDO",CR268)</f>
        <v>1</v>
      </c>
      <c r="EC268" s="7">
        <f>IF(CR268&gt;5, "INVALIDO",CR268)</f>
        <v>1</v>
      </c>
      <c r="ED26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8">
        <f>IF(CC268=1,5,IF(CC268=2,4,IF(CC268=3,3,IF(CC268=4,2,IF(CC268=5,1,IF(CC268&gt;5,"Inválido",0))))))</f>
        <v>4</v>
      </c>
      <c r="EG268">
        <f>IF(CW268=1,6,IF(CW268=2,5.4,IF(CW268=3,4.2,IF(CW268=4,3.1,IF(CW268=5,2.2,IF(CW268=6,1,IF(CW268&gt;6,"Inválido",0)))))))</f>
        <v>4.2</v>
      </c>
      <c r="EH268">
        <f>IF(AND(CX268=1,CW268=1),6,IF(AND(CX268=1,CW268&lt;7),5,IF(AND(CX268&gt;1,CW268=1),"Inválido",IF(AND(CX268=2,CW268&lt;7),4,IF(AND(CX268=3,CW268&lt;7),3,IF(AND(CX268=4,CW268&lt;7),2,IF(AND(CX268=5,CW268&lt;7),1,0)))))))</f>
        <v>5</v>
      </c>
      <c r="EI268">
        <f>IF(CV268=1,6,IF(CV268=2,5,IF(CV268=3,3,IF(CV268=4,3,IF(CV268=5,2,IF(CV268=6,1,IF(CV268&gt;6,"iNVÁLIDO",0)))))))</f>
        <v>6</v>
      </c>
      <c r="EJ268" s="7">
        <f>IF(CZ268&gt;6,"Inválido",CZ268)</f>
        <v>4</v>
      </c>
      <c r="EK268" s="7">
        <f>IF(DA268&gt;6,"Inválido",DA268)</f>
        <v>5</v>
      </c>
      <c r="EL268">
        <f>IF(DB268=1,6,IF(DB268=2,5,IF(DB268=3,3,IF(DB268=4,3,IF(DB268=5,2,IF(DB268=6,1,IF(DB268&gt;6,"iNVÁLIDO",0)))))))</f>
        <v>3</v>
      </c>
      <c r="EM268">
        <f>IF(DC268=1,6,IF(DC268=2,5,IF(DC268=3,3,IF(DC268=4,3,IF(DC268=5,2,IF(DC268=6,1,IF(DC268&gt;6,"iNVÁLIDO",0)))))))</f>
        <v>2</v>
      </c>
      <c r="EN268" s="7">
        <f>IF(DD268&gt;6,"Inválido",DD268)</f>
        <v>5</v>
      </c>
      <c r="EO268">
        <f>IF(DE268&gt;6,"Inválido",DE268)</f>
        <v>6</v>
      </c>
      <c r="EP268">
        <f>IF(DF268=1,6,IF(DF268=2,5,IF(DF268=3,3,IF(DF268=4,3,IF(DF268=5,2,IF(DF268=6,1,IF(DF268&gt;6,"iNVÁLIDO",0)))))))</f>
        <v>3</v>
      </c>
      <c r="EQ268" s="7">
        <f>IF(DG268&gt;6,"Inválido",DG268)</f>
        <v>5</v>
      </c>
      <c r="ER268">
        <f>IF(DH268&gt;5,"Inválido",DH268)</f>
        <v>4</v>
      </c>
      <c r="ES268">
        <f>IF(DI268&gt;5,"Inválido",DI268)</f>
        <v>5</v>
      </c>
      <c r="ET268">
        <f>IF(DJ268=1,5,IF(DJ268=2,4,IF(DJ268=3,3,IF(DJ268=4,2,IF(DJ268=5,1,IF(DJ268&gt;5,"Inválido",0))))))</f>
        <v>4</v>
      </c>
      <c r="EU268">
        <f>IF(DK268&gt;5,"Inválido",DK268)</f>
        <v>3</v>
      </c>
      <c r="EV268">
        <f>IF(DL268=1,5,IF(DL268=2,4,IF(DL268=3,3,IF(DL268=4,2,IF(DL268=5,1,IF(DL268&gt;5,"Inválido",0))))))</f>
        <v>2</v>
      </c>
      <c r="EW268" s="7">
        <f>SUM(DO268,DP268,DQ268,DR268,DS268,DT268,DU268,DV268,DW268,DX268)</f>
        <v>28</v>
      </c>
      <c r="EX268" s="7">
        <f>(EW268-10)/20*100</f>
        <v>90</v>
      </c>
      <c r="EY268">
        <f>SUM(DY268,DZ268,EA268,EB268)</f>
        <v>5</v>
      </c>
      <c r="EZ268">
        <f>(_2022___Atividade_física__sintomas_de_ansiedade_e_depressão_e_qualidade_de_vida_e[[#This Row],[Aspecto físico]]-4)/4*100</f>
        <v>25</v>
      </c>
      <c r="FA268">
        <f>SUM(EG268,EH268)</f>
        <v>9.1999999999999993</v>
      </c>
      <c r="FB268">
        <f>(FA268-2)/10*100</f>
        <v>72</v>
      </c>
      <c r="FC268">
        <f>SUM(DM268,ES268,ET268,EU268,EV268)</f>
        <v>18.399999999999999</v>
      </c>
      <c r="FD268" s="7">
        <f>(FC268-5)/20*100</f>
        <v>67</v>
      </c>
      <c r="FE268">
        <f>SUM(EI268,EM268,EO268,EQ268)</f>
        <v>19</v>
      </c>
      <c r="FF268" s="7">
        <f>(FE268-4)/20*100</f>
        <v>75</v>
      </c>
      <c r="FG268">
        <f>SUM(EF268,ER268)</f>
        <v>8</v>
      </c>
      <c r="FH268">
        <f>(FG268-2)/8*100</f>
        <v>75</v>
      </c>
      <c r="FI268">
        <f>SUM(EC268,ED268,EE268)</f>
        <v>4</v>
      </c>
      <c r="FJ268" s="7">
        <f>(FI268-3)/3*100</f>
        <v>33.333333333333329</v>
      </c>
      <c r="FK268">
        <f>SUM(EJ268,EK268,EL268,EN268,EP268)</f>
        <v>20</v>
      </c>
      <c r="FL268">
        <f>(FK268-5)/25*100</f>
        <v>60</v>
      </c>
      <c r="FM268">
        <f t="shared" si="12"/>
        <v>3</v>
      </c>
      <c r="FN268" s="7">
        <f t="shared" si="13"/>
        <v>63.5</v>
      </c>
      <c r="FO268" s="7">
        <f t="shared" si="14"/>
        <v>60.833333333333329</v>
      </c>
    </row>
    <row r="269" spans="1:171" ht="15" thickBot="1" x14ac:dyDescent="0.35">
      <c r="A269" t="s">
        <v>701</v>
      </c>
      <c r="B269" t="s">
        <v>702</v>
      </c>
      <c r="C269" t="s">
        <v>68</v>
      </c>
      <c r="D269" s="5">
        <v>31433</v>
      </c>
      <c r="E269" s="5">
        <v>44682</v>
      </c>
      <c r="F269" s="1">
        <f>DATEDIF(D268,E268,"Y")</f>
        <v>24</v>
      </c>
      <c r="G269">
        <v>1</v>
      </c>
      <c r="H269">
        <v>1</v>
      </c>
      <c r="I269" t="s">
        <v>162</v>
      </c>
      <c r="J269">
        <v>5</v>
      </c>
      <c r="K269">
        <v>3</v>
      </c>
      <c r="L269" t="s">
        <v>1105</v>
      </c>
      <c r="M269" s="1">
        <v>2</v>
      </c>
      <c r="N269">
        <v>1</v>
      </c>
      <c r="O269">
        <v>3</v>
      </c>
      <c r="P269">
        <v>1</v>
      </c>
      <c r="Q269" s="16">
        <v>2</v>
      </c>
      <c r="R269">
        <v>2</v>
      </c>
      <c r="S269">
        <v>1</v>
      </c>
      <c r="T269">
        <v>1</v>
      </c>
      <c r="U269" t="s">
        <v>71</v>
      </c>
      <c r="V269">
        <v>6</v>
      </c>
      <c r="W269">
        <v>20</v>
      </c>
      <c r="X26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120</v>
      </c>
      <c r="Y269">
        <v>6</v>
      </c>
      <c r="Z269">
        <v>59</v>
      </c>
      <c r="AA26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354</v>
      </c>
      <c r="AB269">
        <v>6</v>
      </c>
      <c r="AC269">
        <v>60</v>
      </c>
      <c r="AD26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360</v>
      </c>
      <c r="AE269">
        <v>3</v>
      </c>
      <c r="AF269">
        <v>3</v>
      </c>
      <c r="AG269" s="1">
        <f>AVERAGE(_2022___Atividade_física__sintomas_de_ansiedade_e_depressão_e_qualidade_de_vida_e[[#This Row],[a.	Quantas horas no total você gasta sentado durante um dia de semana? ]:[b.	Quantas horas no total você gasta sentado durante um dia de fim de semana?]])</f>
        <v>3</v>
      </c>
      <c r="AH269" s="1">
        <f>_2022___Atividade_física__sintomas_de_ansiedade_e_depressão_e_qualidade_de_vida_e[[#This Row],[AFV por semana]]+_2022___Atividade_física__sintomas_de_ansiedade_e_depressão_e_qualidade_de_vida_e[[#This Row],[Média AFM na semana]]</f>
        <v>714</v>
      </c>
      <c r="AI269">
        <v>0</v>
      </c>
      <c r="AJ269">
        <v>0</v>
      </c>
      <c r="AK269">
        <v>0</v>
      </c>
      <c r="AL269">
        <v>0</v>
      </c>
      <c r="AM269">
        <v>0</v>
      </c>
      <c r="AN269">
        <v>0</v>
      </c>
      <c r="AO269">
        <v>0</v>
      </c>
      <c r="AP269">
        <v>0</v>
      </c>
      <c r="AQ269">
        <v>0</v>
      </c>
      <c r="AR269">
        <v>1</v>
      </c>
      <c r="AS269">
        <v>0</v>
      </c>
      <c r="AT269">
        <v>0</v>
      </c>
      <c r="AU269">
        <v>0</v>
      </c>
      <c r="AV269">
        <v>0</v>
      </c>
      <c r="AW269">
        <v>0</v>
      </c>
      <c r="AX269">
        <v>0</v>
      </c>
      <c r="AY269">
        <v>0</v>
      </c>
      <c r="AZ269">
        <v>0</v>
      </c>
      <c r="BA269">
        <v>0</v>
      </c>
      <c r="BB269">
        <v>0</v>
      </c>
      <c r="BC269">
        <v>0</v>
      </c>
      <c r="BD26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269">
        <v>0</v>
      </c>
      <c r="BF269">
        <v>0</v>
      </c>
      <c r="BG269">
        <v>0</v>
      </c>
      <c r="BH269">
        <v>0</v>
      </c>
      <c r="BI269">
        <v>0</v>
      </c>
      <c r="BJ269">
        <v>0</v>
      </c>
      <c r="BK269">
        <v>0</v>
      </c>
      <c r="BL269">
        <v>0</v>
      </c>
      <c r="BM269">
        <v>0</v>
      </c>
      <c r="BN269">
        <v>0</v>
      </c>
      <c r="BO269">
        <v>0</v>
      </c>
      <c r="BP269">
        <v>0</v>
      </c>
      <c r="BQ269">
        <v>0</v>
      </c>
      <c r="BR269">
        <v>0</v>
      </c>
      <c r="BS269">
        <v>0</v>
      </c>
      <c r="BT269">
        <v>0</v>
      </c>
      <c r="BU269">
        <v>0</v>
      </c>
      <c r="BV269">
        <v>0</v>
      </c>
      <c r="BW269">
        <v>0</v>
      </c>
      <c r="BX269">
        <v>2</v>
      </c>
      <c r="BY269">
        <f>_2022___Atividade_física__sintomas_de_ansiedade_e_depressão_e_qualidade_de_vida_e[[#This Row],[_18]]</f>
        <v>0</v>
      </c>
      <c r="BZ269">
        <v>0</v>
      </c>
      <c r="CA269">
        <v>0</v>
      </c>
      <c r="CB269" s="1">
        <f>SUM(BE269:BV269,_2022___Atividade_física__sintomas_de_ansiedade_e_depressão_e_qualidade_de_vida_e[[#This Row],[18 considerar essa]:[_20]])</f>
        <v>0</v>
      </c>
      <c r="CC269">
        <v>1</v>
      </c>
      <c r="CD269">
        <v>1</v>
      </c>
      <c r="CE269">
        <v>3</v>
      </c>
      <c r="CF269">
        <v>3</v>
      </c>
      <c r="CG269">
        <v>3</v>
      </c>
      <c r="CH269">
        <v>3</v>
      </c>
      <c r="CI269">
        <v>3</v>
      </c>
      <c r="CJ269">
        <v>3</v>
      </c>
      <c r="CK269">
        <v>3</v>
      </c>
      <c r="CL269">
        <v>3</v>
      </c>
      <c r="CM269">
        <v>3</v>
      </c>
      <c r="CN269">
        <v>3</v>
      </c>
      <c r="CO269">
        <v>2</v>
      </c>
      <c r="CP269">
        <v>2</v>
      </c>
      <c r="CQ269">
        <v>2</v>
      </c>
      <c r="CR269">
        <v>2</v>
      </c>
      <c r="CS269">
        <v>2</v>
      </c>
      <c r="CT269">
        <v>2</v>
      </c>
      <c r="CU269">
        <v>2</v>
      </c>
      <c r="CV269">
        <v>1</v>
      </c>
      <c r="CW269">
        <v>1</v>
      </c>
      <c r="CX269">
        <v>1</v>
      </c>
      <c r="CY269">
        <v>1</v>
      </c>
      <c r="CZ269">
        <v>5</v>
      </c>
      <c r="DA269">
        <v>6</v>
      </c>
      <c r="DB269">
        <v>1</v>
      </c>
      <c r="DC269">
        <v>1</v>
      </c>
      <c r="DD269">
        <v>6</v>
      </c>
      <c r="DE269">
        <v>6</v>
      </c>
      <c r="DF269">
        <v>1</v>
      </c>
      <c r="DG269">
        <v>6</v>
      </c>
      <c r="DH269">
        <v>5</v>
      </c>
      <c r="DI269">
        <v>5</v>
      </c>
      <c r="DJ269">
        <v>1</v>
      </c>
      <c r="DK269">
        <v>5</v>
      </c>
      <c r="DL269">
        <v>1</v>
      </c>
      <c r="DM269">
        <f>IF(CC269=1,5,IF(CC269=2,4.4,IF(CC269=3,3.4,IF(CC269=4,2,IF(CC269=5,1,IF(CC269&gt;5,"Inválido",0))))))</f>
        <v>5</v>
      </c>
      <c r="DN269">
        <f>IF(CD269&gt;5,"Inválido",CD269)</f>
        <v>1</v>
      </c>
      <c r="DO269" s="7">
        <f>IF(CE269&gt;3,"Inválido",CE269)</f>
        <v>3</v>
      </c>
      <c r="DP269" s="7">
        <f>IF(CF269&gt;3,"Inválido",CF269)</f>
        <v>3</v>
      </c>
      <c r="DQ269" s="6">
        <f>IF(CG269&gt;3,"Inválido",CG269)</f>
        <v>3</v>
      </c>
      <c r="DR269" s="6">
        <f>IF(CH269&gt;3,"Inválido",CH269)</f>
        <v>3</v>
      </c>
      <c r="DS269" s="6">
        <f>IF(CI269&gt;3,"Inválido",CI269)</f>
        <v>3</v>
      </c>
      <c r="DT269" s="6">
        <f>IF(CJ269&gt;3,"Inválido",CJ269)</f>
        <v>3</v>
      </c>
      <c r="DU269" s="6">
        <f>IF(CK269&gt;3,"Inválido",CK269)</f>
        <v>3</v>
      </c>
      <c r="DV269" s="6">
        <f>IF(CL269&gt;3,"Inválido",CL269)</f>
        <v>3</v>
      </c>
      <c r="DW269" s="6">
        <f>IF(CM269&gt;3,"Inválido",CM269)</f>
        <v>3</v>
      </c>
      <c r="DX269" s="6">
        <f>IF(CN269&gt;3,"Inválido",CN269)</f>
        <v>3</v>
      </c>
      <c r="DY269" s="8">
        <f>IF(CO269&gt;5, "INVALIDO",CO269)</f>
        <v>2</v>
      </c>
      <c r="DZ269" s="8">
        <f>IF(CP269&gt;5, "INVALIDO",CP269)</f>
        <v>2</v>
      </c>
      <c r="EA269" s="8">
        <f>IF(CQ269&gt;5, "INVALIDO",CQ269)</f>
        <v>2</v>
      </c>
      <c r="EB269" s="8">
        <f>IF(CR269&gt;5, "INVALIDO",CR269)</f>
        <v>2</v>
      </c>
      <c r="EC269" s="7">
        <f>IF(CR269&gt;5, "INVALIDO",CR269)</f>
        <v>2</v>
      </c>
      <c r="ED26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6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9">
        <f>IF(CC269=1,5,IF(CC269=2,4,IF(CC269=3,3,IF(CC269=4,2,IF(CC269=5,1,IF(CC269&gt;5,"Inválido",0))))))</f>
        <v>5</v>
      </c>
      <c r="EG269">
        <f>IF(CW269=1,6,IF(CW269=2,5.4,IF(CW269=3,4.2,IF(CW269=4,3.1,IF(CW269=5,2.2,IF(CW269=6,1,IF(CW269&gt;6,"Inválido",0)))))))</f>
        <v>6</v>
      </c>
      <c r="EH269">
        <f>IF(AND(CX269=1,CW269=1),6,IF(AND(CX269=1,CW269&lt;7),5,IF(AND(CX269&gt;1,CW269=1),"Inválido",IF(AND(CX269=2,CW269&lt;7),4,IF(AND(CX269=3,CW269&lt;7),3,IF(AND(CX269=4,CW269&lt;7),2,IF(AND(CX269=5,CW269&lt;7),1,0)))))))</f>
        <v>6</v>
      </c>
      <c r="EI269">
        <f>IF(CV269=1,6,IF(CV269=2,5,IF(CV269=3,3,IF(CV269=4,3,IF(CV269=5,2,IF(CV269=6,1,IF(CV269&gt;6,"iNVÁLIDO",0)))))))</f>
        <v>6</v>
      </c>
      <c r="EJ269" s="7">
        <f>IF(CZ269&gt;6,"Inválido",CZ269)</f>
        <v>5</v>
      </c>
      <c r="EK269" s="7">
        <f>IF(DA269&gt;6,"Inválido",DA269)</f>
        <v>6</v>
      </c>
      <c r="EL269">
        <f>IF(DB269=1,6,IF(DB269=2,5,IF(DB269=3,3,IF(DB269=4,3,IF(DB269=5,2,IF(DB269=6,1,IF(DB269&gt;6,"iNVÁLIDO",0)))))))</f>
        <v>6</v>
      </c>
      <c r="EM269">
        <f>IF(DC269=1,6,IF(DC269=2,5,IF(DC269=3,3,IF(DC269=4,3,IF(DC269=5,2,IF(DC269=6,1,IF(DC269&gt;6,"iNVÁLIDO",0)))))))</f>
        <v>6</v>
      </c>
      <c r="EN269" s="7">
        <f>IF(DD269&gt;6,"Inválido",DD269)</f>
        <v>6</v>
      </c>
      <c r="EO269">
        <f>IF(DE269&gt;6,"Inválido",DE269)</f>
        <v>6</v>
      </c>
      <c r="EP269">
        <f>IF(DF269=1,6,IF(DF269=2,5,IF(DF269=3,3,IF(DF269=4,3,IF(DF269=5,2,IF(DF269=6,1,IF(DF269&gt;6,"iNVÁLIDO",0)))))))</f>
        <v>6</v>
      </c>
      <c r="EQ269" s="7">
        <f>IF(DG269&gt;6,"Inválido",DG269)</f>
        <v>6</v>
      </c>
      <c r="ER269">
        <f>IF(DH269&gt;5,"Inválido",DH269)</f>
        <v>5</v>
      </c>
      <c r="ES269">
        <f>IF(DI269&gt;5,"Inválido",DI269)</f>
        <v>5</v>
      </c>
      <c r="ET269">
        <f>IF(DJ269=1,5,IF(DJ269=2,4,IF(DJ269=3,3,IF(DJ269=4,2,IF(DJ269=5,1,IF(DJ269&gt;5,"Inválido",0))))))</f>
        <v>5</v>
      </c>
      <c r="EU269">
        <f>IF(DK269&gt;5,"Inválido",DK269)</f>
        <v>5</v>
      </c>
      <c r="EV269">
        <f>IF(DL269=1,5,IF(DL269=2,4,IF(DL269=3,3,IF(DL269=4,2,IF(DL269=5,1,IF(DL269&gt;5,"Inválido",0))))))</f>
        <v>5</v>
      </c>
      <c r="EW269" s="7">
        <f>SUM(DO269,DP269,DQ269,DR269,DS269,DT269,DU269,DV269,DW269,DX269)</f>
        <v>30</v>
      </c>
      <c r="EX269" s="7">
        <f>(EW269-10)/20*100</f>
        <v>100</v>
      </c>
      <c r="EY269">
        <f>SUM(DY269,DZ269,EA269,EB269)</f>
        <v>8</v>
      </c>
      <c r="EZ269">
        <f>(_2022___Atividade_física__sintomas_de_ansiedade_e_depressão_e_qualidade_de_vida_e[[#This Row],[Aspecto físico]]-4)/4*100</f>
        <v>100</v>
      </c>
      <c r="FA269">
        <f>SUM(EG269,EH269)</f>
        <v>12</v>
      </c>
      <c r="FB269">
        <f>(FA269-2)/10*100</f>
        <v>100</v>
      </c>
      <c r="FC269">
        <f>SUM(DM269,ES269,ET269,EU269,EV269)</f>
        <v>25</v>
      </c>
      <c r="FD269" s="7">
        <f>(FC269-5)/20*100</f>
        <v>100</v>
      </c>
      <c r="FE269">
        <f>SUM(EI269,EM269,EO269,EQ269)</f>
        <v>24</v>
      </c>
      <c r="FF269" s="7">
        <f>(FE269-4)/20*100</f>
        <v>100</v>
      </c>
      <c r="FG269">
        <f>SUM(EF269,ER269)</f>
        <v>10</v>
      </c>
      <c r="FH269">
        <f>(FG269-2)/8*100</f>
        <v>100</v>
      </c>
      <c r="FI269">
        <f>SUM(EC269,ED269,EE269)</f>
        <v>6</v>
      </c>
      <c r="FJ269" s="7">
        <f>(FI269-3)/3*100</f>
        <v>100</v>
      </c>
      <c r="FK269">
        <f>SUM(EJ269,EK269,EL269,EN269,EP269)</f>
        <v>29</v>
      </c>
      <c r="FL269">
        <f>(FK269-5)/25*100</f>
        <v>96</v>
      </c>
      <c r="FM269">
        <f t="shared" si="12"/>
        <v>1</v>
      </c>
      <c r="FN269" s="7">
        <f t="shared" si="13"/>
        <v>100</v>
      </c>
      <c r="FO269" s="7">
        <f t="shared" si="14"/>
        <v>99</v>
      </c>
    </row>
    <row r="270" spans="1:171" ht="15" thickBot="1" x14ac:dyDescent="0.35">
      <c r="A270" t="s">
        <v>703</v>
      </c>
      <c r="B270" t="s">
        <v>704</v>
      </c>
      <c r="C270" t="s">
        <v>68</v>
      </c>
      <c r="D270" s="5">
        <v>30382</v>
      </c>
      <c r="E270" s="5">
        <v>44682</v>
      </c>
      <c r="F270" s="1">
        <f>DATEDIF(D269,E269,"Y")</f>
        <v>36</v>
      </c>
      <c r="G270">
        <v>1</v>
      </c>
      <c r="H270">
        <v>2</v>
      </c>
      <c r="I270" t="s">
        <v>247</v>
      </c>
      <c r="J270">
        <v>4</v>
      </c>
      <c r="K270">
        <v>2</v>
      </c>
      <c r="L270" t="s">
        <v>705</v>
      </c>
      <c r="M270" s="1">
        <v>2</v>
      </c>
      <c r="N270">
        <v>2</v>
      </c>
      <c r="O270">
        <v>2</v>
      </c>
      <c r="P270">
        <v>1</v>
      </c>
      <c r="Q270" s="16">
        <v>2</v>
      </c>
      <c r="R270">
        <v>2</v>
      </c>
      <c r="S270">
        <v>1</v>
      </c>
      <c r="T270">
        <v>1</v>
      </c>
      <c r="U270" t="s">
        <v>76</v>
      </c>
      <c r="V270">
        <v>5</v>
      </c>
      <c r="W270">
        <v>59</v>
      </c>
      <c r="X27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295</v>
      </c>
      <c r="Y270">
        <v>3</v>
      </c>
      <c r="Z270">
        <v>60</v>
      </c>
      <c r="AA27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270">
        <v>5</v>
      </c>
      <c r="AC270">
        <v>60</v>
      </c>
      <c r="AD27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270">
        <v>4</v>
      </c>
      <c r="AF270">
        <v>8</v>
      </c>
      <c r="AG270" s="1">
        <f>AVERAGE(_2022___Atividade_física__sintomas_de_ansiedade_e_depressão_e_qualidade_de_vida_e[[#This Row],[a.	Quantas horas no total você gasta sentado durante um dia de semana? ]:[b.	Quantas horas no total você gasta sentado durante um dia de fim de semana?]])</f>
        <v>6</v>
      </c>
      <c r="AH270" s="1">
        <f>_2022___Atividade_física__sintomas_de_ansiedade_e_depressão_e_qualidade_de_vida_e[[#This Row],[AFV por semana]]+_2022___Atividade_física__sintomas_de_ansiedade_e_depressão_e_qualidade_de_vida_e[[#This Row],[Média AFM na semana]]</f>
        <v>480</v>
      </c>
      <c r="AI270">
        <v>0</v>
      </c>
      <c r="AJ270">
        <v>1</v>
      </c>
      <c r="AK270">
        <v>0</v>
      </c>
      <c r="AL270">
        <v>1</v>
      </c>
      <c r="AM270">
        <v>1</v>
      </c>
      <c r="AN270">
        <v>1</v>
      </c>
      <c r="AO270">
        <v>1</v>
      </c>
      <c r="AP270">
        <v>0</v>
      </c>
      <c r="AQ270">
        <v>1</v>
      </c>
      <c r="AR270">
        <v>1</v>
      </c>
      <c r="AS270">
        <v>1</v>
      </c>
      <c r="AT270">
        <v>0</v>
      </c>
      <c r="AU270">
        <v>0</v>
      </c>
      <c r="AV270">
        <v>0</v>
      </c>
      <c r="AW270">
        <v>1</v>
      </c>
      <c r="AX270">
        <v>1</v>
      </c>
      <c r="AY270">
        <v>1</v>
      </c>
      <c r="AZ270">
        <v>1</v>
      </c>
      <c r="BA270">
        <v>0</v>
      </c>
      <c r="BB270">
        <v>0</v>
      </c>
      <c r="BC270">
        <v>1</v>
      </c>
      <c r="BD27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270">
        <v>1</v>
      </c>
      <c r="BF270">
        <v>1</v>
      </c>
      <c r="BG270">
        <v>1</v>
      </c>
      <c r="BH270">
        <v>1</v>
      </c>
      <c r="BI270">
        <v>1</v>
      </c>
      <c r="BJ270">
        <v>1</v>
      </c>
      <c r="BK270">
        <v>1</v>
      </c>
      <c r="BL270">
        <v>1</v>
      </c>
      <c r="BM270">
        <v>0</v>
      </c>
      <c r="BN270">
        <v>1</v>
      </c>
      <c r="BO270">
        <v>1</v>
      </c>
      <c r="BP270">
        <v>2</v>
      </c>
      <c r="BQ270">
        <v>1</v>
      </c>
      <c r="BR270">
        <v>3</v>
      </c>
      <c r="BS270">
        <v>1</v>
      </c>
      <c r="BT270">
        <v>1</v>
      </c>
      <c r="BU270">
        <v>1</v>
      </c>
      <c r="BV270">
        <v>0</v>
      </c>
      <c r="BW270">
        <v>0</v>
      </c>
      <c r="BX270">
        <v>1</v>
      </c>
      <c r="BY270">
        <v>0</v>
      </c>
      <c r="BZ270">
        <v>1</v>
      </c>
      <c r="CA270">
        <v>1</v>
      </c>
      <c r="CB270" s="1">
        <f>SUM(BE270:BV270,_2022___Atividade_física__sintomas_de_ansiedade_e_depressão_e_qualidade_de_vida_e[[#This Row],[18 considerar essa]:[_20]])</f>
        <v>21</v>
      </c>
      <c r="CC270">
        <v>2</v>
      </c>
      <c r="CD270">
        <v>2</v>
      </c>
      <c r="CE270">
        <v>3</v>
      </c>
      <c r="CF270">
        <v>3</v>
      </c>
      <c r="CG270">
        <v>3</v>
      </c>
      <c r="CH270">
        <v>3</v>
      </c>
      <c r="CI270">
        <v>3</v>
      </c>
      <c r="CJ270">
        <v>3</v>
      </c>
      <c r="CK270">
        <v>3</v>
      </c>
      <c r="CL270">
        <v>3</v>
      </c>
      <c r="CM270">
        <v>3</v>
      </c>
      <c r="CN270">
        <v>3</v>
      </c>
      <c r="CO270">
        <v>2</v>
      </c>
      <c r="CP270">
        <v>1</v>
      </c>
      <c r="CQ270">
        <v>1</v>
      </c>
      <c r="CR270">
        <v>2</v>
      </c>
      <c r="CS270">
        <v>1</v>
      </c>
      <c r="CT270">
        <v>1</v>
      </c>
      <c r="CU270">
        <v>1</v>
      </c>
      <c r="CV270">
        <v>2</v>
      </c>
      <c r="CW270">
        <v>3</v>
      </c>
      <c r="CX270">
        <v>2</v>
      </c>
      <c r="CY270">
        <v>3</v>
      </c>
      <c r="CZ270">
        <v>4</v>
      </c>
      <c r="DA270">
        <v>3</v>
      </c>
      <c r="DB270">
        <v>3</v>
      </c>
      <c r="DC270">
        <v>3</v>
      </c>
      <c r="DD270">
        <v>4</v>
      </c>
      <c r="DE270">
        <v>4</v>
      </c>
      <c r="DF270">
        <v>5</v>
      </c>
      <c r="DG270">
        <v>5</v>
      </c>
      <c r="DH270">
        <v>1</v>
      </c>
      <c r="DI270">
        <v>5</v>
      </c>
      <c r="DJ270">
        <v>2</v>
      </c>
      <c r="DK270">
        <v>3</v>
      </c>
      <c r="DL270">
        <v>2</v>
      </c>
      <c r="DM270">
        <f>IF(CC270=1,5,IF(CC270=2,4.4,IF(CC270=3,3.4,IF(CC270=4,2,IF(CC270=5,1,IF(CC270&gt;5,"Inválido",0))))))</f>
        <v>4.4000000000000004</v>
      </c>
      <c r="DN270">
        <f>IF(CD270&gt;5,"Inválido",CD270)</f>
        <v>2</v>
      </c>
      <c r="DO270" s="7">
        <f>IF(CE270&gt;3,"Inválido",CE270)</f>
        <v>3</v>
      </c>
      <c r="DP270" s="7">
        <f>IF(CF270&gt;3,"Inválido",CF270)</f>
        <v>3</v>
      </c>
      <c r="DQ270" s="6">
        <f>IF(CG270&gt;3,"Inválido",CG270)</f>
        <v>3</v>
      </c>
      <c r="DR270" s="6">
        <f>IF(CH270&gt;3,"Inválido",CH270)</f>
        <v>3</v>
      </c>
      <c r="DS270" s="6">
        <f>IF(CI270&gt;3,"Inválido",CI270)</f>
        <v>3</v>
      </c>
      <c r="DT270" s="6">
        <f>IF(CJ270&gt;3,"Inválido",CJ270)</f>
        <v>3</v>
      </c>
      <c r="DU270" s="6">
        <f>IF(CK270&gt;3,"Inválido",CK270)</f>
        <v>3</v>
      </c>
      <c r="DV270" s="6">
        <f>IF(CL270&gt;3,"Inválido",CL270)</f>
        <v>3</v>
      </c>
      <c r="DW270" s="6">
        <f>IF(CM270&gt;3,"Inválido",CM270)</f>
        <v>3</v>
      </c>
      <c r="DX270" s="6">
        <f>IF(CN270&gt;3,"Inválido",CN270)</f>
        <v>3</v>
      </c>
      <c r="DY270" s="8">
        <f>IF(CO270&gt;5, "INVALIDO",CO270)</f>
        <v>2</v>
      </c>
      <c r="DZ270" s="8">
        <f>IF(CP270&gt;5, "INVALIDO",CP270)</f>
        <v>1</v>
      </c>
      <c r="EA270" s="8">
        <f>IF(CQ270&gt;5, "INVALIDO",CQ270)</f>
        <v>1</v>
      </c>
      <c r="EB270" s="8">
        <f>IF(CR270&gt;5, "INVALIDO",CR270)</f>
        <v>2</v>
      </c>
      <c r="EC270" s="7">
        <f>IF(CR270&gt;5, "INVALIDO",CR270)</f>
        <v>2</v>
      </c>
      <c r="ED27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70">
        <f>IF(CC270=1,5,IF(CC270=2,4,IF(CC270=3,3,IF(CC270=4,2,IF(CC270=5,1,IF(CC270&gt;5,"Inválido",0))))))</f>
        <v>4</v>
      </c>
      <c r="EG270">
        <f>IF(CW270=1,6,IF(CW270=2,5.4,IF(CW270=3,4.2,IF(CW270=4,3.1,IF(CW270=5,2.2,IF(CW270=6,1,IF(CW270&gt;6,"Inválido",0)))))))</f>
        <v>4.2</v>
      </c>
      <c r="EH270">
        <f>IF(AND(CX270=1,CW270=1),6,IF(AND(CX270=1,CW270&lt;7),5,IF(AND(CX270&gt;1,CW270=1),"Inválido",IF(AND(CX270=2,CW270&lt;7),4,IF(AND(CX270=3,CW270&lt;7),3,IF(AND(CX270=4,CW270&lt;7),2,IF(AND(CX270=5,CW270&lt;7),1,0)))))))</f>
        <v>4</v>
      </c>
      <c r="EI270">
        <f>IF(CV270=1,6,IF(CV270=2,5,IF(CV270=3,3,IF(CV270=4,3,IF(CV270=5,2,IF(CV270=6,1,IF(CV270&gt;6,"iNVÁLIDO",0)))))))</f>
        <v>5</v>
      </c>
      <c r="EJ270" s="7">
        <f>IF(CZ270&gt;6,"Inválido",CZ270)</f>
        <v>4</v>
      </c>
      <c r="EK270" s="7">
        <f>IF(DA270&gt;6,"Inválido",DA270)</f>
        <v>3</v>
      </c>
      <c r="EL270">
        <f>IF(DB270=1,6,IF(DB270=2,5,IF(DB270=3,3,IF(DB270=4,3,IF(DB270=5,2,IF(DB270=6,1,IF(DB270&gt;6,"iNVÁLIDO",0)))))))</f>
        <v>3</v>
      </c>
      <c r="EM270">
        <f>IF(DC270=1,6,IF(DC270=2,5,IF(DC270=3,3,IF(DC270=4,3,IF(DC270=5,2,IF(DC270=6,1,IF(DC270&gt;6,"iNVÁLIDO",0)))))))</f>
        <v>3</v>
      </c>
      <c r="EN270" s="7">
        <f>IF(DD270&gt;6,"Inválido",DD270)</f>
        <v>4</v>
      </c>
      <c r="EO270">
        <f>IF(DE270&gt;6,"Inválido",DE270)</f>
        <v>4</v>
      </c>
      <c r="EP270">
        <f>IF(DF270=1,6,IF(DF270=2,5,IF(DF270=3,3,IF(DF270=4,3,IF(DF270=5,2,IF(DF270=6,1,IF(DF270&gt;6,"iNVÁLIDO",0)))))))</f>
        <v>2</v>
      </c>
      <c r="EQ270" s="7">
        <f>IF(DG270&gt;6,"Inválido",DG270)</f>
        <v>5</v>
      </c>
      <c r="ER270">
        <f>IF(DH270&gt;5,"Inválido",DH270)</f>
        <v>1</v>
      </c>
      <c r="ES270">
        <f>IF(DI270&gt;5,"Inválido",DI270)</f>
        <v>5</v>
      </c>
      <c r="ET270">
        <f>IF(DJ270=1,5,IF(DJ270=2,4,IF(DJ270=3,3,IF(DJ270=4,2,IF(DJ270=5,1,IF(DJ270&gt;5,"Inválido",0))))))</f>
        <v>4</v>
      </c>
      <c r="EU270">
        <f>IF(DK270&gt;5,"Inválido",DK270)</f>
        <v>3</v>
      </c>
      <c r="EV270">
        <f>IF(DL270=1,5,IF(DL270=2,4,IF(DL270=3,3,IF(DL270=4,2,IF(DL270=5,1,IF(DL270&gt;5,"Inválido",0))))))</f>
        <v>4</v>
      </c>
      <c r="EW270" s="7">
        <f>SUM(DO270,DP270,DQ270,DR270,DS270,DT270,DU270,DV270,DW270,DX270)</f>
        <v>30</v>
      </c>
      <c r="EX270" s="7">
        <f>(EW270-10)/20*100</f>
        <v>100</v>
      </c>
      <c r="EY270">
        <f>SUM(DY270,DZ270,EA270,EB270)</f>
        <v>6</v>
      </c>
      <c r="EZ270">
        <f>(_2022___Atividade_física__sintomas_de_ansiedade_e_depressão_e_qualidade_de_vida_e[[#This Row],[Aspecto físico]]-4)/4*100</f>
        <v>50</v>
      </c>
      <c r="FA270">
        <f>SUM(EG270,EH270)</f>
        <v>8.1999999999999993</v>
      </c>
      <c r="FB270">
        <f>(FA270-2)/10*100</f>
        <v>61.999999999999986</v>
      </c>
      <c r="FC270">
        <f>SUM(DM270,ES270,ET270,EU270,EV270)</f>
        <v>20.399999999999999</v>
      </c>
      <c r="FD270" s="7">
        <f>(FC270-5)/20*100</f>
        <v>76.999999999999986</v>
      </c>
      <c r="FE270">
        <f>SUM(EI270,EM270,EO270,EQ270)</f>
        <v>17</v>
      </c>
      <c r="FF270" s="7">
        <f>(FE270-4)/20*100</f>
        <v>65</v>
      </c>
      <c r="FG270">
        <f>SUM(EF270,ER270)</f>
        <v>5</v>
      </c>
      <c r="FH270">
        <f>(FG270-2)/8*100</f>
        <v>37.5</v>
      </c>
      <c r="FI270">
        <f>SUM(EC270,ED270,EE270)</f>
        <v>4</v>
      </c>
      <c r="FJ270" s="7">
        <f>(FI270-3)/3*100</f>
        <v>33.333333333333329</v>
      </c>
      <c r="FK270">
        <f>SUM(EJ270,EK270,EL270,EN270,EP270)</f>
        <v>16</v>
      </c>
      <c r="FL270">
        <f>(FK270-5)/25*100</f>
        <v>44</v>
      </c>
      <c r="FM270">
        <f t="shared" si="12"/>
        <v>2</v>
      </c>
      <c r="FN270" s="7">
        <f t="shared" si="13"/>
        <v>72.25</v>
      </c>
      <c r="FO270" s="7">
        <f t="shared" si="14"/>
        <v>44.958333333333329</v>
      </c>
    </row>
    <row r="271" spans="1:171" ht="15" thickBot="1" x14ac:dyDescent="0.35">
      <c r="A271" t="s">
        <v>708</v>
      </c>
      <c r="B271" t="s">
        <v>709</v>
      </c>
      <c r="C271" t="s">
        <v>68</v>
      </c>
      <c r="D271" s="5">
        <v>29607</v>
      </c>
      <c r="E271" s="5">
        <v>44682</v>
      </c>
      <c r="F271" s="1">
        <f>DATEDIF(D270,E270,"Y")</f>
        <v>39</v>
      </c>
      <c r="G271">
        <v>1</v>
      </c>
      <c r="H271">
        <v>3</v>
      </c>
      <c r="I271" t="s">
        <v>238</v>
      </c>
      <c r="J271">
        <v>3</v>
      </c>
      <c r="K271">
        <v>2</v>
      </c>
      <c r="L271" t="s">
        <v>710</v>
      </c>
      <c r="M271" s="1">
        <v>2</v>
      </c>
      <c r="N271">
        <v>2</v>
      </c>
      <c r="O271">
        <v>1</v>
      </c>
      <c r="P271">
        <v>1</v>
      </c>
      <c r="Q271" s="16">
        <v>2</v>
      </c>
      <c r="R271">
        <v>2</v>
      </c>
      <c r="S271">
        <v>1</v>
      </c>
      <c r="T271">
        <v>1</v>
      </c>
      <c r="U271" t="s">
        <v>71</v>
      </c>
      <c r="V271">
        <v>1</v>
      </c>
      <c r="W271">
        <v>60</v>
      </c>
      <c r="X27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271">
        <v>7</v>
      </c>
      <c r="Z271">
        <v>39</v>
      </c>
      <c r="AA27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273</v>
      </c>
      <c r="AB271">
        <v>7</v>
      </c>
      <c r="AC271">
        <v>39</v>
      </c>
      <c r="AD27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273</v>
      </c>
      <c r="AE271">
        <v>7</v>
      </c>
      <c r="AF271">
        <v>12</v>
      </c>
      <c r="AG271" s="1">
        <f>AVERAGE(_2022___Atividade_física__sintomas_de_ansiedade_e_depressão_e_qualidade_de_vida_e[[#This Row],[a.	Quantas horas no total você gasta sentado durante um dia de semana? ]:[b.	Quantas horas no total você gasta sentado durante um dia de fim de semana?]])</f>
        <v>9.5</v>
      </c>
      <c r="AH271" s="1">
        <f>_2022___Atividade_física__sintomas_de_ansiedade_e_depressão_e_qualidade_de_vida_e[[#This Row],[AFV por semana]]+_2022___Atividade_física__sintomas_de_ansiedade_e_depressão_e_qualidade_de_vida_e[[#This Row],[Média AFM na semana]]</f>
        <v>546</v>
      </c>
      <c r="AI271">
        <v>0</v>
      </c>
      <c r="AJ271">
        <v>1</v>
      </c>
      <c r="AK271">
        <v>0</v>
      </c>
      <c r="AL271">
        <v>1</v>
      </c>
      <c r="AM271">
        <v>0</v>
      </c>
      <c r="AN271">
        <v>0</v>
      </c>
      <c r="AO271">
        <v>2</v>
      </c>
      <c r="AP271">
        <v>0</v>
      </c>
      <c r="AQ271">
        <v>0</v>
      </c>
      <c r="AR271">
        <v>1</v>
      </c>
      <c r="AS271">
        <v>0</v>
      </c>
      <c r="AT271">
        <v>0</v>
      </c>
      <c r="AU271">
        <v>0</v>
      </c>
      <c r="AV271">
        <v>1</v>
      </c>
      <c r="AW271">
        <v>1</v>
      </c>
      <c r="AX271">
        <v>0</v>
      </c>
      <c r="AY271">
        <v>0</v>
      </c>
      <c r="AZ271">
        <v>2</v>
      </c>
      <c r="BA271">
        <v>0</v>
      </c>
      <c r="BB271">
        <v>0</v>
      </c>
      <c r="BC271">
        <v>0</v>
      </c>
      <c r="BD27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271">
        <v>0</v>
      </c>
      <c r="BF271">
        <v>0</v>
      </c>
      <c r="BG271">
        <v>0</v>
      </c>
      <c r="BH271">
        <v>1</v>
      </c>
      <c r="BI271">
        <v>0</v>
      </c>
      <c r="BJ271">
        <v>0</v>
      </c>
      <c r="BK271">
        <v>0</v>
      </c>
      <c r="BL271">
        <v>0</v>
      </c>
      <c r="BM271">
        <v>0</v>
      </c>
      <c r="BN271">
        <v>0</v>
      </c>
      <c r="BO271">
        <v>1</v>
      </c>
      <c r="BP271">
        <v>1</v>
      </c>
      <c r="BQ271">
        <v>1</v>
      </c>
      <c r="BR271">
        <v>0</v>
      </c>
      <c r="BS271">
        <v>0</v>
      </c>
      <c r="BT271">
        <v>1</v>
      </c>
      <c r="BU271">
        <v>1</v>
      </c>
      <c r="BV271">
        <v>0</v>
      </c>
      <c r="BW271">
        <v>0</v>
      </c>
      <c r="BX271">
        <v>2</v>
      </c>
      <c r="BY271">
        <f>_2022___Atividade_física__sintomas_de_ansiedade_e_depressão_e_qualidade_de_vida_e[[#This Row],[_18]]</f>
        <v>0</v>
      </c>
      <c r="BZ271">
        <v>1</v>
      </c>
      <c r="CA271">
        <v>0</v>
      </c>
      <c r="CB271" s="1">
        <f>SUM(BE271:BV271,_2022___Atividade_física__sintomas_de_ansiedade_e_depressão_e_qualidade_de_vida_e[[#This Row],[18 considerar essa]:[_20]])</f>
        <v>7</v>
      </c>
      <c r="CC271">
        <v>3</v>
      </c>
      <c r="CD271">
        <v>2</v>
      </c>
      <c r="CE271">
        <v>1</v>
      </c>
      <c r="CF271">
        <v>2</v>
      </c>
      <c r="CG271">
        <v>3</v>
      </c>
      <c r="CH271">
        <v>2</v>
      </c>
      <c r="CI271">
        <v>3</v>
      </c>
      <c r="CJ271">
        <v>3</v>
      </c>
      <c r="CK271">
        <v>3</v>
      </c>
      <c r="CL271">
        <v>2</v>
      </c>
      <c r="CM271">
        <v>3</v>
      </c>
      <c r="CN271">
        <v>3</v>
      </c>
      <c r="CO271">
        <v>2</v>
      </c>
      <c r="CP271">
        <v>2</v>
      </c>
      <c r="CQ271">
        <v>2</v>
      </c>
      <c r="CR271">
        <v>2</v>
      </c>
      <c r="CS271">
        <v>2</v>
      </c>
      <c r="CT271">
        <v>2</v>
      </c>
      <c r="CU271">
        <v>2</v>
      </c>
      <c r="CV271">
        <v>2</v>
      </c>
      <c r="CW271">
        <v>3</v>
      </c>
      <c r="CX271">
        <v>2</v>
      </c>
      <c r="CY271">
        <v>2</v>
      </c>
      <c r="CZ271">
        <v>4</v>
      </c>
      <c r="DA271">
        <v>6</v>
      </c>
      <c r="DB271">
        <v>2</v>
      </c>
      <c r="DC271">
        <v>2</v>
      </c>
      <c r="DD271">
        <v>6</v>
      </c>
      <c r="DE271">
        <v>4</v>
      </c>
      <c r="DF271">
        <v>1</v>
      </c>
      <c r="DG271">
        <v>4</v>
      </c>
      <c r="DH271">
        <v>4</v>
      </c>
      <c r="DI271">
        <v>4</v>
      </c>
      <c r="DJ271">
        <v>2</v>
      </c>
      <c r="DK271">
        <v>5</v>
      </c>
      <c r="DL271">
        <v>2</v>
      </c>
      <c r="DM271">
        <f>IF(CC271=1,5,IF(CC271=2,4.4,IF(CC271=3,3.4,IF(CC271=4,2,IF(CC271=5,1,IF(CC271&gt;5,"Inválido",0))))))</f>
        <v>3.4</v>
      </c>
      <c r="DN271">
        <f>IF(CD271&gt;5,"Inválido",CD271)</f>
        <v>2</v>
      </c>
      <c r="DO271" s="7">
        <f>IF(CE271&gt;3,"Inválido",CE271)</f>
        <v>1</v>
      </c>
      <c r="DP271" s="7">
        <f>IF(CF271&gt;3,"Inválido",CF271)</f>
        <v>2</v>
      </c>
      <c r="DQ271" s="6">
        <f>IF(CG271&gt;3,"Inválido",CG271)</f>
        <v>3</v>
      </c>
      <c r="DR271" s="6">
        <f>IF(CH271&gt;3,"Inválido",CH271)</f>
        <v>2</v>
      </c>
      <c r="DS271" s="6">
        <f>IF(CI271&gt;3,"Inválido",CI271)</f>
        <v>3</v>
      </c>
      <c r="DT271" s="6">
        <f>IF(CJ271&gt;3,"Inválido",CJ271)</f>
        <v>3</v>
      </c>
      <c r="DU271" s="6">
        <f>IF(CK271&gt;3,"Inválido",CK271)</f>
        <v>3</v>
      </c>
      <c r="DV271" s="6">
        <f>IF(CL271&gt;3,"Inválido",CL271)</f>
        <v>2</v>
      </c>
      <c r="DW271" s="6">
        <f>IF(CM271&gt;3,"Inválido",CM271)</f>
        <v>3</v>
      </c>
      <c r="DX271" s="6">
        <f>IF(CN271&gt;3,"Inválido",CN271)</f>
        <v>3</v>
      </c>
      <c r="DY271" s="8">
        <f>IF(CO271&gt;5, "INVALIDO",CO271)</f>
        <v>2</v>
      </c>
      <c r="DZ271" s="8">
        <f>IF(CP271&gt;5, "INVALIDO",CP271)</f>
        <v>2</v>
      </c>
      <c r="EA271" s="8">
        <f>IF(CQ271&gt;5, "INVALIDO",CQ271)</f>
        <v>2</v>
      </c>
      <c r="EB271" s="8">
        <f>IF(CR271&gt;5, "INVALIDO",CR271)</f>
        <v>2</v>
      </c>
      <c r="EC271" s="7">
        <f>IF(CR271&gt;5, "INVALIDO",CR271)</f>
        <v>2</v>
      </c>
      <c r="ED27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7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1">
        <f>IF(CC271=1,5,IF(CC271=2,4,IF(CC271=3,3,IF(CC271=4,2,IF(CC271=5,1,IF(CC271&gt;5,"Inválido",0))))))</f>
        <v>3</v>
      </c>
      <c r="EG271">
        <f>IF(CW271=1,6,IF(CW271=2,5.4,IF(CW271=3,4.2,IF(CW271=4,3.1,IF(CW271=5,2.2,IF(CW271=6,1,IF(CW271&gt;6,"Inválido",0)))))))</f>
        <v>4.2</v>
      </c>
      <c r="EH271">
        <f>IF(AND(CX271=1,CW271=1),6,IF(AND(CX271=1,CW271&lt;7),5,IF(AND(CX271&gt;1,CW271=1),"Inválido",IF(AND(CX271=2,CW271&lt;7),4,IF(AND(CX271=3,CW271&lt;7),3,IF(AND(CX271=4,CW271&lt;7),2,IF(AND(CX271=5,CW271&lt;7),1,0)))))))</f>
        <v>4</v>
      </c>
      <c r="EI271">
        <f>IF(CV271=1,6,IF(CV271=2,5,IF(CV271=3,3,IF(CV271=4,3,IF(CV271=5,2,IF(CV271=6,1,IF(CV271&gt;6,"iNVÁLIDO",0)))))))</f>
        <v>5</v>
      </c>
      <c r="EJ271" s="7">
        <f>IF(CZ271&gt;6,"Inválido",CZ271)</f>
        <v>4</v>
      </c>
      <c r="EK271" s="7">
        <f>IF(DA271&gt;6,"Inválido",DA271)</f>
        <v>6</v>
      </c>
      <c r="EL271">
        <f>IF(DB271=1,6,IF(DB271=2,5,IF(DB271=3,3,IF(DB271=4,3,IF(DB271=5,2,IF(DB271=6,1,IF(DB271&gt;6,"iNVÁLIDO",0)))))))</f>
        <v>5</v>
      </c>
      <c r="EM271">
        <f>IF(DC271=1,6,IF(DC271=2,5,IF(DC271=3,3,IF(DC271=4,3,IF(DC271=5,2,IF(DC271=6,1,IF(DC271&gt;6,"iNVÁLIDO",0)))))))</f>
        <v>5</v>
      </c>
      <c r="EN271" s="7">
        <f>IF(DD271&gt;6,"Inválido",DD271)</f>
        <v>6</v>
      </c>
      <c r="EO271">
        <f>IF(DE271&gt;6,"Inválido",DE271)</f>
        <v>4</v>
      </c>
      <c r="EP271">
        <f>IF(DF271=1,6,IF(DF271=2,5,IF(DF271=3,3,IF(DF271=4,3,IF(DF271=5,2,IF(DF271=6,1,IF(DF271&gt;6,"iNVÁLIDO",0)))))))</f>
        <v>6</v>
      </c>
      <c r="EQ271" s="7">
        <f>IF(DG271&gt;6,"Inválido",DG271)</f>
        <v>4</v>
      </c>
      <c r="ER271">
        <f>IF(DH271&gt;5,"Inválido",DH271)</f>
        <v>4</v>
      </c>
      <c r="ES271">
        <f>IF(DI271&gt;5,"Inválido",DI271)</f>
        <v>4</v>
      </c>
      <c r="ET271">
        <f>IF(DJ271=1,5,IF(DJ271=2,4,IF(DJ271=3,3,IF(DJ271=4,2,IF(DJ271=5,1,IF(DJ271&gt;5,"Inválido",0))))))</f>
        <v>4</v>
      </c>
      <c r="EU271">
        <f>IF(DK271&gt;5,"Inválido",DK271)</f>
        <v>5</v>
      </c>
      <c r="EV271">
        <f>IF(DL271=1,5,IF(DL271=2,4,IF(DL271=3,3,IF(DL271=4,2,IF(DL271=5,1,IF(DL271&gt;5,"Inválido",0))))))</f>
        <v>4</v>
      </c>
      <c r="EW271" s="7">
        <f>SUM(DO271,DP271,DQ271,DR271,DS271,DT271,DU271,DV271,DW271,DX271)</f>
        <v>25</v>
      </c>
      <c r="EX271" s="7">
        <f>(EW271-10)/20*100</f>
        <v>75</v>
      </c>
      <c r="EY271">
        <f>SUM(DY271,DZ271,EA271,EB271)</f>
        <v>8</v>
      </c>
      <c r="EZ271">
        <f>(_2022___Atividade_física__sintomas_de_ansiedade_e_depressão_e_qualidade_de_vida_e[[#This Row],[Aspecto físico]]-4)/4*100</f>
        <v>100</v>
      </c>
      <c r="FA271">
        <f>SUM(EG271,EH271)</f>
        <v>8.1999999999999993</v>
      </c>
      <c r="FB271">
        <f>(FA271-2)/10*100</f>
        <v>61.999999999999986</v>
      </c>
      <c r="FC271">
        <f>SUM(DM271,ES271,ET271,EU271,EV271)</f>
        <v>20.399999999999999</v>
      </c>
      <c r="FD271" s="7">
        <f>(FC271-5)/20*100</f>
        <v>76.999999999999986</v>
      </c>
      <c r="FE271">
        <f>SUM(EI271,EM271,EO271,EQ271)</f>
        <v>18</v>
      </c>
      <c r="FF271" s="7">
        <f>(FE271-4)/20*100</f>
        <v>70</v>
      </c>
      <c r="FG271">
        <f>SUM(EF271,ER271)</f>
        <v>7</v>
      </c>
      <c r="FH271">
        <f>(FG271-2)/8*100</f>
        <v>62.5</v>
      </c>
      <c r="FI271">
        <f>SUM(EC271,ED271,EE271)</f>
        <v>6</v>
      </c>
      <c r="FJ271" s="7">
        <f>(FI271-3)/3*100</f>
        <v>100</v>
      </c>
      <c r="FK271">
        <f>SUM(EJ271,EK271,EL271,EN271,EP271)</f>
        <v>27</v>
      </c>
      <c r="FL271">
        <f>(FK271-5)/25*100</f>
        <v>88</v>
      </c>
      <c r="FM271">
        <f t="shared" si="12"/>
        <v>2</v>
      </c>
      <c r="FN271" s="7">
        <f t="shared" si="13"/>
        <v>78.5</v>
      </c>
      <c r="FO271" s="7">
        <f t="shared" si="14"/>
        <v>80.125</v>
      </c>
    </row>
    <row r="272" spans="1:171" ht="15" thickBot="1" x14ac:dyDescent="0.35">
      <c r="A272" t="s">
        <v>711</v>
      </c>
      <c r="B272" t="s">
        <v>712</v>
      </c>
      <c r="C272" t="s">
        <v>68</v>
      </c>
      <c r="D272" s="5">
        <v>27744</v>
      </c>
      <c r="E272" s="5">
        <v>44682</v>
      </c>
      <c r="F272" s="1">
        <f>DATEDIF(D271,E271,"Y")</f>
        <v>41</v>
      </c>
      <c r="G272">
        <v>2</v>
      </c>
      <c r="H272">
        <v>1</v>
      </c>
      <c r="I272" t="s">
        <v>162</v>
      </c>
      <c r="J272">
        <v>3</v>
      </c>
      <c r="K272">
        <v>2</v>
      </c>
      <c r="L272" t="s">
        <v>713</v>
      </c>
      <c r="M272" s="1">
        <v>2</v>
      </c>
      <c r="N272">
        <v>2</v>
      </c>
      <c r="O272">
        <v>1</v>
      </c>
      <c r="P272">
        <v>1</v>
      </c>
      <c r="Q272" s="16">
        <v>2</v>
      </c>
      <c r="R272">
        <v>1</v>
      </c>
      <c r="S272">
        <v>2</v>
      </c>
      <c r="T272">
        <v>1</v>
      </c>
      <c r="U272" t="s">
        <v>101</v>
      </c>
      <c r="V272">
        <v>2</v>
      </c>
      <c r="W272">
        <v>15</v>
      </c>
      <c r="X27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272">
        <v>0</v>
      </c>
      <c r="Z272">
        <v>0</v>
      </c>
      <c r="AA27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72">
        <v>0</v>
      </c>
      <c r="AC272">
        <v>0</v>
      </c>
      <c r="AD27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2">
        <v>12</v>
      </c>
      <c r="AF272">
        <v>8</v>
      </c>
      <c r="AG272" s="1">
        <f>AVERAGE(_2022___Atividade_física__sintomas_de_ansiedade_e_depressão_e_qualidade_de_vida_e[[#This Row],[a.	Quantas horas no total você gasta sentado durante um dia de semana? ]:[b.	Quantas horas no total você gasta sentado durante um dia de fim de semana?]])</f>
        <v>10</v>
      </c>
      <c r="AH272" s="1">
        <f>_2022___Atividade_física__sintomas_de_ansiedade_e_depressão_e_qualidade_de_vida_e[[#This Row],[AFV por semana]]+_2022___Atividade_física__sintomas_de_ansiedade_e_depressão_e_qualidade_de_vida_e[[#This Row],[Média AFM na semana]]</f>
        <v>0</v>
      </c>
      <c r="AI272">
        <v>0</v>
      </c>
      <c r="AJ272">
        <v>1</v>
      </c>
      <c r="AK272">
        <v>0</v>
      </c>
      <c r="AL272">
        <v>3</v>
      </c>
      <c r="AM272">
        <v>3</v>
      </c>
      <c r="AN272">
        <v>2</v>
      </c>
      <c r="AO272">
        <v>2</v>
      </c>
      <c r="AP272">
        <v>1</v>
      </c>
      <c r="AQ272">
        <v>0</v>
      </c>
      <c r="AR272">
        <v>3</v>
      </c>
      <c r="AS272">
        <v>3</v>
      </c>
      <c r="AT272">
        <v>0</v>
      </c>
      <c r="AU272">
        <v>0</v>
      </c>
      <c r="AV272">
        <v>1</v>
      </c>
      <c r="AW272">
        <v>1</v>
      </c>
      <c r="AX272">
        <v>0</v>
      </c>
      <c r="AY272">
        <v>0</v>
      </c>
      <c r="AZ272">
        <v>3</v>
      </c>
      <c r="BA272">
        <v>0</v>
      </c>
      <c r="BB272">
        <v>2</v>
      </c>
      <c r="BC272">
        <v>2</v>
      </c>
      <c r="BD27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272">
        <v>1</v>
      </c>
      <c r="BF272">
        <v>3</v>
      </c>
      <c r="BG272">
        <v>1</v>
      </c>
      <c r="BH272">
        <v>2</v>
      </c>
      <c r="BI272">
        <v>2</v>
      </c>
      <c r="BJ272">
        <v>3</v>
      </c>
      <c r="BK272">
        <v>1</v>
      </c>
      <c r="BL272">
        <v>2</v>
      </c>
      <c r="BM272">
        <v>1</v>
      </c>
      <c r="BN272">
        <v>1</v>
      </c>
      <c r="BO272">
        <v>1</v>
      </c>
      <c r="BP272">
        <v>2</v>
      </c>
      <c r="BQ272">
        <v>1</v>
      </c>
      <c r="BR272">
        <v>2</v>
      </c>
      <c r="BS272">
        <v>2</v>
      </c>
      <c r="BT272">
        <v>1</v>
      </c>
      <c r="BU272">
        <v>2</v>
      </c>
      <c r="BV272">
        <v>1</v>
      </c>
      <c r="BW272">
        <v>0</v>
      </c>
      <c r="BX272">
        <v>2</v>
      </c>
      <c r="BY272">
        <f>_2022___Atividade_física__sintomas_de_ansiedade_e_depressão_e_qualidade_de_vida_e[[#This Row],[_18]]</f>
        <v>0</v>
      </c>
      <c r="BZ272">
        <v>1</v>
      </c>
      <c r="CA272">
        <v>1</v>
      </c>
      <c r="CB272" s="1">
        <f>SUM(BE272:BV272,_2022___Atividade_física__sintomas_de_ansiedade_e_depressão_e_qualidade_de_vida_e[[#This Row],[18 considerar essa]:[_20]])</f>
        <v>31</v>
      </c>
      <c r="CC272">
        <v>3</v>
      </c>
      <c r="CD272">
        <v>3</v>
      </c>
      <c r="CE272">
        <v>1</v>
      </c>
      <c r="CF272">
        <v>2</v>
      </c>
      <c r="CG272">
        <v>2</v>
      </c>
      <c r="CH272">
        <v>2</v>
      </c>
      <c r="CI272">
        <v>2</v>
      </c>
      <c r="CJ272">
        <v>1</v>
      </c>
      <c r="CK272">
        <v>2</v>
      </c>
      <c r="CL272">
        <v>2</v>
      </c>
      <c r="CM272">
        <v>2</v>
      </c>
      <c r="CN272">
        <v>3</v>
      </c>
      <c r="CO272">
        <v>2</v>
      </c>
      <c r="CP272">
        <v>2</v>
      </c>
      <c r="CQ272">
        <v>1</v>
      </c>
      <c r="CR272">
        <v>2</v>
      </c>
      <c r="CS272">
        <v>1</v>
      </c>
      <c r="CT272">
        <v>1</v>
      </c>
      <c r="CU272">
        <v>1</v>
      </c>
      <c r="CV272">
        <v>2</v>
      </c>
      <c r="CW272">
        <v>3</v>
      </c>
      <c r="CX272">
        <v>4</v>
      </c>
      <c r="CY272">
        <v>5</v>
      </c>
      <c r="CZ272">
        <v>2</v>
      </c>
      <c r="DA272">
        <v>2</v>
      </c>
      <c r="DB272">
        <v>6</v>
      </c>
      <c r="DC272">
        <v>6</v>
      </c>
      <c r="DD272">
        <v>2</v>
      </c>
      <c r="DE272">
        <v>2</v>
      </c>
      <c r="DF272">
        <v>5</v>
      </c>
      <c r="DG272">
        <v>1</v>
      </c>
      <c r="DH272">
        <v>1</v>
      </c>
      <c r="DI272">
        <v>3</v>
      </c>
      <c r="DJ272">
        <v>2</v>
      </c>
      <c r="DK272">
        <v>3</v>
      </c>
      <c r="DL272">
        <v>4</v>
      </c>
      <c r="DM272">
        <f>IF(CC272=1,5,IF(CC272=2,4.4,IF(CC272=3,3.4,IF(CC272=4,2,IF(CC272=5,1,IF(CC272&gt;5,"Inválido",0))))))</f>
        <v>3.4</v>
      </c>
      <c r="DN272">
        <f>IF(CD272&gt;5,"Inválido",CD272)</f>
        <v>3</v>
      </c>
      <c r="DO272" s="7">
        <f>IF(CE272&gt;3,"Inválido",CE272)</f>
        <v>1</v>
      </c>
      <c r="DP272" s="7">
        <f>IF(CF272&gt;3,"Inválido",CF272)</f>
        <v>2</v>
      </c>
      <c r="DQ272" s="6">
        <f>IF(CG272&gt;3,"Inválido",CG272)</f>
        <v>2</v>
      </c>
      <c r="DR272" s="6">
        <f>IF(CH272&gt;3,"Inválido",CH272)</f>
        <v>2</v>
      </c>
      <c r="DS272" s="6">
        <f>IF(CI272&gt;3,"Inválido",CI272)</f>
        <v>2</v>
      </c>
      <c r="DT272" s="6">
        <f>IF(CJ272&gt;3,"Inválido",CJ272)</f>
        <v>1</v>
      </c>
      <c r="DU272" s="6">
        <f>IF(CK272&gt;3,"Inválido",CK272)</f>
        <v>2</v>
      </c>
      <c r="DV272" s="6">
        <f>IF(CL272&gt;3,"Inválido",CL272)</f>
        <v>2</v>
      </c>
      <c r="DW272" s="6">
        <f>IF(CM272&gt;3,"Inválido",CM272)</f>
        <v>2</v>
      </c>
      <c r="DX272" s="6">
        <f>IF(CN272&gt;3,"Inválido",CN272)</f>
        <v>3</v>
      </c>
      <c r="DY272" s="8">
        <f>IF(CO272&gt;5, "INVALIDO",CO272)</f>
        <v>2</v>
      </c>
      <c r="DZ272" s="8">
        <f>IF(CP272&gt;5, "INVALIDO",CP272)</f>
        <v>2</v>
      </c>
      <c r="EA272" s="8">
        <f>IF(CQ272&gt;5, "INVALIDO",CQ272)</f>
        <v>1</v>
      </c>
      <c r="EB272" s="8">
        <f>IF(CR272&gt;5, "INVALIDO",CR272)</f>
        <v>2</v>
      </c>
      <c r="EC272" s="7">
        <f>IF(CR272&gt;5, "INVALIDO",CR272)</f>
        <v>2</v>
      </c>
      <c r="ED27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72">
        <f>IF(CC272=1,5,IF(CC272=2,4,IF(CC272=3,3,IF(CC272=4,2,IF(CC272=5,1,IF(CC272&gt;5,"Inválido",0))))))</f>
        <v>3</v>
      </c>
      <c r="EG272">
        <f>IF(CW272=1,6,IF(CW272=2,5.4,IF(CW272=3,4.2,IF(CW272=4,3.1,IF(CW272=5,2.2,IF(CW272=6,1,IF(CW272&gt;6,"Inválido",0)))))))</f>
        <v>4.2</v>
      </c>
      <c r="EH272">
        <f>IF(AND(CX272=1,CW272=1),6,IF(AND(CX272=1,CW272&lt;7),5,IF(AND(CX272&gt;1,CW272=1),"Inválido",IF(AND(CX272=2,CW272&lt;7),4,IF(AND(CX272=3,CW272&lt;7),3,IF(AND(CX272=4,CW272&lt;7),2,IF(AND(CX272=5,CW272&lt;7),1,0)))))))</f>
        <v>2</v>
      </c>
      <c r="EI272">
        <f>IF(CV272=1,6,IF(CV272=2,5,IF(CV272=3,3,IF(CV272=4,3,IF(CV272=5,2,IF(CV272=6,1,IF(CV272&gt;6,"iNVÁLIDO",0)))))))</f>
        <v>5</v>
      </c>
      <c r="EJ272" s="7">
        <f>IF(CZ272&gt;6,"Inválido",CZ272)</f>
        <v>2</v>
      </c>
      <c r="EK272" s="7">
        <f>IF(DA272&gt;6,"Inválido",DA272)</f>
        <v>2</v>
      </c>
      <c r="EL272">
        <f>IF(DB272=1,6,IF(DB272=2,5,IF(DB272=3,3,IF(DB272=4,3,IF(DB272=5,2,IF(DB272=6,1,IF(DB272&gt;6,"iNVÁLIDO",0)))))))</f>
        <v>1</v>
      </c>
      <c r="EM272">
        <f>IF(DC272=1,6,IF(DC272=2,5,IF(DC272=3,3,IF(DC272=4,3,IF(DC272=5,2,IF(DC272=6,1,IF(DC272&gt;6,"iNVÁLIDO",0)))))))</f>
        <v>1</v>
      </c>
      <c r="EN272" s="7">
        <f>IF(DD272&gt;6,"Inválido",DD272)</f>
        <v>2</v>
      </c>
      <c r="EO272">
        <f>IF(DE272&gt;6,"Inválido",DE272)</f>
        <v>2</v>
      </c>
      <c r="EP272">
        <f>IF(DF272=1,6,IF(DF272=2,5,IF(DF272=3,3,IF(DF272=4,3,IF(DF272=5,2,IF(DF272=6,1,IF(DF272&gt;6,"iNVÁLIDO",0)))))))</f>
        <v>2</v>
      </c>
      <c r="EQ272" s="7">
        <f>IF(DG272&gt;6,"Inválido",DG272)</f>
        <v>1</v>
      </c>
      <c r="ER272">
        <f>IF(DH272&gt;5,"Inválido",DH272)</f>
        <v>1</v>
      </c>
      <c r="ES272">
        <f>IF(DI272&gt;5,"Inválido",DI272)</f>
        <v>3</v>
      </c>
      <c r="ET272">
        <f>IF(DJ272=1,5,IF(DJ272=2,4,IF(DJ272=3,3,IF(DJ272=4,2,IF(DJ272=5,1,IF(DJ272&gt;5,"Inválido",0))))))</f>
        <v>4</v>
      </c>
      <c r="EU272">
        <f>IF(DK272&gt;5,"Inválido",DK272)</f>
        <v>3</v>
      </c>
      <c r="EV272">
        <f>IF(DL272=1,5,IF(DL272=2,4,IF(DL272=3,3,IF(DL272=4,2,IF(DL272=5,1,IF(DL272&gt;5,"Inválido",0))))))</f>
        <v>2</v>
      </c>
      <c r="EW272" s="7">
        <f>SUM(DO272,DP272,DQ272,DR272,DS272,DT272,DU272,DV272,DW272,DX272)</f>
        <v>19</v>
      </c>
      <c r="EX272" s="7">
        <f>(EW272-10)/20*100</f>
        <v>45</v>
      </c>
      <c r="EY272">
        <f>SUM(DY272,DZ272,EA272,EB272)</f>
        <v>7</v>
      </c>
      <c r="EZ272">
        <f>(_2022___Atividade_física__sintomas_de_ansiedade_e_depressão_e_qualidade_de_vida_e[[#This Row],[Aspecto físico]]-4)/4*100</f>
        <v>75</v>
      </c>
      <c r="FA272">
        <f>SUM(EG272,EH272)</f>
        <v>6.2</v>
      </c>
      <c r="FB272">
        <f>(FA272-2)/10*100</f>
        <v>42.000000000000007</v>
      </c>
      <c r="FC272">
        <f>SUM(DM272,ES272,ET272,EU272,EV272)</f>
        <v>15.4</v>
      </c>
      <c r="FD272" s="7">
        <f>(FC272-5)/20*100</f>
        <v>52</v>
      </c>
      <c r="FE272">
        <f>SUM(EI272,EM272,EO272,EQ272)</f>
        <v>9</v>
      </c>
      <c r="FF272" s="7">
        <f>(FE272-4)/20*100</f>
        <v>25</v>
      </c>
      <c r="FG272">
        <f>SUM(EF272,ER272)</f>
        <v>4</v>
      </c>
      <c r="FH272">
        <f>(FG272-2)/8*100</f>
        <v>25</v>
      </c>
      <c r="FI272">
        <f>SUM(EC272,ED272,EE272)</f>
        <v>4</v>
      </c>
      <c r="FJ272" s="7">
        <f>(FI272-3)/3*100</f>
        <v>33.333333333333329</v>
      </c>
      <c r="FK272">
        <f>SUM(EJ272,EK272,EL272,EN272,EP272)</f>
        <v>9</v>
      </c>
      <c r="FL272">
        <f>(FK272-5)/25*100</f>
        <v>16</v>
      </c>
      <c r="FM272">
        <f t="shared" si="12"/>
        <v>3</v>
      </c>
      <c r="FN272" s="7">
        <f t="shared" si="13"/>
        <v>53.5</v>
      </c>
      <c r="FO272" s="7">
        <f t="shared" si="14"/>
        <v>24.833333333333332</v>
      </c>
    </row>
    <row r="273" spans="1:171" ht="15" thickBot="1" x14ac:dyDescent="0.35">
      <c r="A273" t="s">
        <v>714</v>
      </c>
      <c r="B273" t="s">
        <v>715</v>
      </c>
      <c r="C273" t="s">
        <v>68</v>
      </c>
      <c r="D273" s="5">
        <v>29458</v>
      </c>
      <c r="E273" s="5">
        <v>44682</v>
      </c>
      <c r="F273" s="1">
        <f>DATEDIF(D272,E272,"Y")</f>
        <v>46</v>
      </c>
      <c r="G273">
        <v>2</v>
      </c>
      <c r="H273">
        <v>4</v>
      </c>
      <c r="I273" t="s">
        <v>716</v>
      </c>
      <c r="J273">
        <v>3</v>
      </c>
      <c r="K273">
        <v>2</v>
      </c>
      <c r="L273" t="s">
        <v>717</v>
      </c>
      <c r="M273" s="1">
        <v>2</v>
      </c>
      <c r="N273">
        <v>2</v>
      </c>
      <c r="O273">
        <v>3</v>
      </c>
      <c r="P273">
        <v>1</v>
      </c>
      <c r="Q273" s="16">
        <v>2</v>
      </c>
      <c r="R273">
        <v>2</v>
      </c>
      <c r="S273">
        <v>1</v>
      </c>
      <c r="T273">
        <v>2</v>
      </c>
      <c r="U273" t="s">
        <v>86</v>
      </c>
      <c r="V273">
        <v>2</v>
      </c>
      <c r="W273">
        <v>39</v>
      </c>
      <c r="X27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273">
        <v>7</v>
      </c>
      <c r="Z273">
        <v>60</v>
      </c>
      <c r="AA27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273">
        <v>1</v>
      </c>
      <c r="AC273">
        <v>60</v>
      </c>
      <c r="AD27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73">
        <v>6</v>
      </c>
      <c r="AF273">
        <v>7</v>
      </c>
      <c r="AG273" s="1">
        <f>AVERAGE(_2022___Atividade_física__sintomas_de_ansiedade_e_depressão_e_qualidade_de_vida_e[[#This Row],[a.	Quantas horas no total você gasta sentado durante um dia de semana? ]:[b.	Quantas horas no total você gasta sentado durante um dia de fim de semana?]])</f>
        <v>6.5</v>
      </c>
      <c r="AH273" s="1">
        <f>_2022___Atividade_física__sintomas_de_ansiedade_e_depressão_e_qualidade_de_vida_e[[#This Row],[AFV por semana]]+_2022___Atividade_física__sintomas_de_ansiedade_e_depressão_e_qualidade_de_vida_e[[#This Row],[Média AFM na semana]]</f>
        <v>480</v>
      </c>
      <c r="AI273">
        <v>0</v>
      </c>
      <c r="AJ273">
        <v>0</v>
      </c>
      <c r="AK273">
        <v>0</v>
      </c>
      <c r="AL273">
        <v>0</v>
      </c>
      <c r="AM273">
        <v>0</v>
      </c>
      <c r="AN273">
        <v>1</v>
      </c>
      <c r="AO273">
        <v>1</v>
      </c>
      <c r="AP273">
        <v>0</v>
      </c>
      <c r="AQ273">
        <v>0</v>
      </c>
      <c r="AR273">
        <v>2</v>
      </c>
      <c r="AS273">
        <v>0</v>
      </c>
      <c r="AT273">
        <v>0</v>
      </c>
      <c r="AU273">
        <v>0</v>
      </c>
      <c r="AV273">
        <v>0</v>
      </c>
      <c r="AW273">
        <v>0</v>
      </c>
      <c r="AX273">
        <v>0</v>
      </c>
      <c r="AY273">
        <v>0</v>
      </c>
      <c r="AZ273">
        <v>0</v>
      </c>
      <c r="BA273">
        <v>0</v>
      </c>
      <c r="BB273">
        <v>1</v>
      </c>
      <c r="BC273">
        <v>0</v>
      </c>
      <c r="BD27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73">
        <v>1</v>
      </c>
      <c r="BF273">
        <v>1</v>
      </c>
      <c r="BG273">
        <v>2</v>
      </c>
      <c r="BH273">
        <v>1</v>
      </c>
      <c r="BI273">
        <v>1</v>
      </c>
      <c r="BJ273">
        <v>0</v>
      </c>
      <c r="BK273">
        <v>1</v>
      </c>
      <c r="BL273">
        <v>2</v>
      </c>
      <c r="BM273">
        <v>0</v>
      </c>
      <c r="BN273">
        <v>0</v>
      </c>
      <c r="BO273">
        <v>1</v>
      </c>
      <c r="BP273">
        <v>1</v>
      </c>
      <c r="BQ273">
        <v>0</v>
      </c>
      <c r="BR273">
        <v>3</v>
      </c>
      <c r="BS273">
        <v>0</v>
      </c>
      <c r="BT273">
        <v>0</v>
      </c>
      <c r="BU273">
        <v>0</v>
      </c>
      <c r="BV273">
        <v>0</v>
      </c>
      <c r="BW273">
        <v>0</v>
      </c>
      <c r="BX273">
        <v>2</v>
      </c>
      <c r="BY273">
        <f>_2022___Atividade_física__sintomas_de_ansiedade_e_depressão_e_qualidade_de_vida_e[[#This Row],[_18]]</f>
        <v>0</v>
      </c>
      <c r="BZ273">
        <v>0</v>
      </c>
      <c r="CA273">
        <v>2</v>
      </c>
      <c r="CB273" s="1">
        <f>SUM(BE273:BV273,_2022___Atividade_física__sintomas_de_ansiedade_e_depressão_e_qualidade_de_vida_e[[#This Row],[18 considerar essa]:[_20]])</f>
        <v>16</v>
      </c>
      <c r="CC273">
        <v>3</v>
      </c>
      <c r="CD273">
        <v>3</v>
      </c>
      <c r="CE273">
        <v>1</v>
      </c>
      <c r="CF273">
        <v>3</v>
      </c>
      <c r="CG273">
        <v>3</v>
      </c>
      <c r="CH273">
        <v>2</v>
      </c>
      <c r="CI273">
        <v>3</v>
      </c>
      <c r="CJ273">
        <v>3</v>
      </c>
      <c r="CK273">
        <v>2</v>
      </c>
      <c r="CL273">
        <v>2</v>
      </c>
      <c r="CM273">
        <v>3</v>
      </c>
      <c r="CN273">
        <v>3</v>
      </c>
      <c r="CO273">
        <v>2</v>
      </c>
      <c r="CP273">
        <v>1</v>
      </c>
      <c r="CQ273">
        <v>1</v>
      </c>
      <c r="CR273">
        <v>2</v>
      </c>
      <c r="CS273">
        <v>2</v>
      </c>
      <c r="CT273">
        <v>1</v>
      </c>
      <c r="CU273">
        <v>2</v>
      </c>
      <c r="CV273">
        <v>2</v>
      </c>
      <c r="CW273">
        <v>3</v>
      </c>
      <c r="CX273">
        <v>2</v>
      </c>
      <c r="CY273">
        <v>4</v>
      </c>
      <c r="CZ273">
        <v>5</v>
      </c>
      <c r="DA273">
        <v>5</v>
      </c>
      <c r="DB273">
        <v>3</v>
      </c>
      <c r="DC273">
        <v>4</v>
      </c>
      <c r="DD273">
        <v>5</v>
      </c>
      <c r="DE273">
        <v>5</v>
      </c>
      <c r="DF273">
        <v>5</v>
      </c>
      <c r="DG273">
        <v>4</v>
      </c>
      <c r="DH273">
        <v>3</v>
      </c>
      <c r="DI273">
        <v>5</v>
      </c>
      <c r="DJ273">
        <v>3</v>
      </c>
      <c r="DK273">
        <v>3</v>
      </c>
      <c r="DL273">
        <v>3</v>
      </c>
      <c r="DM273">
        <f>IF(CC273=1,5,IF(CC273=2,4.4,IF(CC273=3,3.4,IF(CC273=4,2,IF(CC273=5,1,IF(CC273&gt;5,"Inválido",0))))))</f>
        <v>3.4</v>
      </c>
      <c r="DN273">
        <f>IF(CD273&gt;5,"Inválido",CD273)</f>
        <v>3</v>
      </c>
      <c r="DO273" s="7">
        <f>IF(CE273&gt;3,"Inválido",CE273)</f>
        <v>1</v>
      </c>
      <c r="DP273" s="7">
        <f>IF(CF273&gt;3,"Inválido",CF273)</f>
        <v>3</v>
      </c>
      <c r="DQ273" s="6">
        <f>IF(CG273&gt;3,"Inválido",CG273)</f>
        <v>3</v>
      </c>
      <c r="DR273" s="6">
        <f>IF(CH273&gt;3,"Inválido",CH273)</f>
        <v>2</v>
      </c>
      <c r="DS273" s="6">
        <f>IF(CI273&gt;3,"Inválido",CI273)</f>
        <v>3</v>
      </c>
      <c r="DT273" s="6">
        <f>IF(CJ273&gt;3,"Inválido",CJ273)</f>
        <v>3</v>
      </c>
      <c r="DU273" s="6">
        <f>IF(CK273&gt;3,"Inválido",CK273)</f>
        <v>2</v>
      </c>
      <c r="DV273" s="6">
        <f>IF(CL273&gt;3,"Inválido",CL273)</f>
        <v>2</v>
      </c>
      <c r="DW273" s="6">
        <f>IF(CM273&gt;3,"Inválido",CM273)</f>
        <v>3</v>
      </c>
      <c r="DX273" s="6">
        <f>IF(CN273&gt;3,"Inválido",CN273)</f>
        <v>3</v>
      </c>
      <c r="DY273" s="8">
        <f>IF(CO273&gt;5, "INVALIDO",CO273)</f>
        <v>2</v>
      </c>
      <c r="DZ273" s="8">
        <f>IF(CP273&gt;5, "INVALIDO",CP273)</f>
        <v>1</v>
      </c>
      <c r="EA273" s="8">
        <f>IF(CQ273&gt;5, "INVALIDO",CQ273)</f>
        <v>1</v>
      </c>
      <c r="EB273" s="8">
        <f>IF(CR273&gt;5, "INVALIDO",CR273)</f>
        <v>2</v>
      </c>
      <c r="EC273" s="7">
        <f>IF(CR273&gt;5, "INVALIDO",CR273)</f>
        <v>2</v>
      </c>
      <c r="ED27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3">
        <f>IF(CC273=1,5,IF(CC273=2,4,IF(CC273=3,3,IF(CC273=4,2,IF(CC273=5,1,IF(CC273&gt;5,"Inválido",0))))))</f>
        <v>3</v>
      </c>
      <c r="EG273">
        <f>IF(CW273=1,6,IF(CW273=2,5.4,IF(CW273=3,4.2,IF(CW273=4,3.1,IF(CW273=5,2.2,IF(CW273=6,1,IF(CW273&gt;6,"Inválido",0)))))))</f>
        <v>4.2</v>
      </c>
      <c r="EH273">
        <f>IF(AND(CX273=1,CW273=1),6,IF(AND(CX273=1,CW273&lt;7),5,IF(AND(CX273&gt;1,CW273=1),"Inválido",IF(AND(CX273=2,CW273&lt;7),4,IF(AND(CX273=3,CW273&lt;7),3,IF(AND(CX273=4,CW273&lt;7),2,IF(AND(CX273=5,CW273&lt;7),1,0)))))))</f>
        <v>4</v>
      </c>
      <c r="EI273">
        <f>IF(CV273=1,6,IF(CV273=2,5,IF(CV273=3,3,IF(CV273=4,3,IF(CV273=5,2,IF(CV273=6,1,IF(CV273&gt;6,"iNVÁLIDO",0)))))))</f>
        <v>5</v>
      </c>
      <c r="EJ273" s="7">
        <f>IF(CZ273&gt;6,"Inválido",CZ273)</f>
        <v>5</v>
      </c>
      <c r="EK273" s="7">
        <f>IF(DA273&gt;6,"Inválido",DA273)</f>
        <v>5</v>
      </c>
      <c r="EL273">
        <f>IF(DB273=1,6,IF(DB273=2,5,IF(DB273=3,3,IF(DB273=4,3,IF(DB273=5,2,IF(DB273=6,1,IF(DB273&gt;6,"iNVÁLIDO",0)))))))</f>
        <v>3</v>
      </c>
      <c r="EM273">
        <f>IF(DC273=1,6,IF(DC273=2,5,IF(DC273=3,3,IF(DC273=4,3,IF(DC273=5,2,IF(DC273=6,1,IF(DC273&gt;6,"iNVÁLIDO",0)))))))</f>
        <v>3</v>
      </c>
      <c r="EN273" s="7">
        <f>IF(DD273&gt;6,"Inválido",DD273)</f>
        <v>5</v>
      </c>
      <c r="EO273">
        <f>IF(DE273&gt;6,"Inválido",DE273)</f>
        <v>5</v>
      </c>
      <c r="EP273">
        <f>IF(DF273=1,6,IF(DF273=2,5,IF(DF273=3,3,IF(DF273=4,3,IF(DF273=5,2,IF(DF273=6,1,IF(DF273&gt;6,"iNVÁLIDO",0)))))))</f>
        <v>2</v>
      </c>
      <c r="EQ273" s="7">
        <f>IF(DG273&gt;6,"Inválido",DG273)</f>
        <v>4</v>
      </c>
      <c r="ER273">
        <f>IF(DH273&gt;5,"Inválido",DH273)</f>
        <v>3</v>
      </c>
      <c r="ES273">
        <f>IF(DI273&gt;5,"Inválido",DI273)</f>
        <v>5</v>
      </c>
      <c r="ET273">
        <f>IF(DJ273=1,5,IF(DJ273=2,4,IF(DJ273=3,3,IF(DJ273=4,2,IF(DJ273=5,1,IF(DJ273&gt;5,"Inválido",0))))))</f>
        <v>3</v>
      </c>
      <c r="EU273">
        <f>IF(DK273&gt;5,"Inválido",DK273)</f>
        <v>3</v>
      </c>
      <c r="EV273">
        <f>IF(DL273=1,5,IF(DL273=2,4,IF(DL273=3,3,IF(DL273=4,2,IF(DL273=5,1,IF(DL273&gt;5,"Inválido",0))))))</f>
        <v>3</v>
      </c>
      <c r="EW273" s="7">
        <f>SUM(DO273,DP273,DQ273,DR273,DS273,DT273,DU273,DV273,DW273,DX273)</f>
        <v>25</v>
      </c>
      <c r="EX273" s="7">
        <f>(EW273-10)/20*100</f>
        <v>75</v>
      </c>
      <c r="EY273">
        <f>SUM(DY273,DZ273,EA273,EB273)</f>
        <v>6</v>
      </c>
      <c r="EZ273">
        <f>(_2022___Atividade_física__sintomas_de_ansiedade_e_depressão_e_qualidade_de_vida_e[[#This Row],[Aspecto físico]]-4)/4*100</f>
        <v>50</v>
      </c>
      <c r="FA273">
        <f>SUM(EG273,EH273)</f>
        <v>8.1999999999999993</v>
      </c>
      <c r="FB273">
        <f>(FA273-2)/10*100</f>
        <v>61.999999999999986</v>
      </c>
      <c r="FC273">
        <f>SUM(DM273,ES273,ET273,EU273,EV273)</f>
        <v>17.399999999999999</v>
      </c>
      <c r="FD273" s="7">
        <f>(FC273-5)/20*100</f>
        <v>61.999999999999986</v>
      </c>
      <c r="FE273">
        <f>SUM(EI273,EM273,EO273,EQ273)</f>
        <v>17</v>
      </c>
      <c r="FF273" s="7">
        <f>(FE273-4)/20*100</f>
        <v>65</v>
      </c>
      <c r="FG273">
        <f>SUM(EF273,ER273)</f>
        <v>6</v>
      </c>
      <c r="FH273">
        <f>(FG273-2)/8*100</f>
        <v>50</v>
      </c>
      <c r="FI273">
        <f>SUM(EC273,ED273,EE273)</f>
        <v>5</v>
      </c>
      <c r="FJ273" s="7">
        <f>(FI273-3)/3*100</f>
        <v>66.666666666666657</v>
      </c>
      <c r="FK273">
        <f>SUM(EJ273,EK273,EL273,EN273,EP273)</f>
        <v>20</v>
      </c>
      <c r="FL273">
        <f>(FK273-5)/25*100</f>
        <v>60</v>
      </c>
      <c r="FM273">
        <f t="shared" si="12"/>
        <v>3</v>
      </c>
      <c r="FN273" s="7">
        <f t="shared" si="13"/>
        <v>62.25</v>
      </c>
      <c r="FO273" s="7">
        <f t="shared" si="14"/>
        <v>60.416666666666664</v>
      </c>
    </row>
    <row r="274" spans="1:171" ht="15" thickBot="1" x14ac:dyDescent="0.35">
      <c r="A274" t="s">
        <v>718</v>
      </c>
      <c r="B274" t="s">
        <v>719</v>
      </c>
      <c r="C274" t="s">
        <v>68</v>
      </c>
      <c r="D274" s="5">
        <v>37294</v>
      </c>
      <c r="E274" s="5">
        <v>44682</v>
      </c>
      <c r="F274" s="1">
        <f>DATEDIF(D273,E273,"Y")</f>
        <v>41</v>
      </c>
      <c r="G274">
        <v>1</v>
      </c>
      <c r="H274">
        <v>3</v>
      </c>
      <c r="I274" t="s">
        <v>381</v>
      </c>
      <c r="J274">
        <v>5</v>
      </c>
      <c r="K274">
        <v>2</v>
      </c>
      <c r="L274" t="s">
        <v>720</v>
      </c>
      <c r="M274" s="1">
        <v>2</v>
      </c>
      <c r="N274">
        <v>2</v>
      </c>
      <c r="O274">
        <v>1</v>
      </c>
      <c r="P274">
        <v>1</v>
      </c>
      <c r="Q274" s="16">
        <v>2</v>
      </c>
      <c r="R274">
        <v>2</v>
      </c>
      <c r="S274">
        <v>2</v>
      </c>
      <c r="T274">
        <v>2</v>
      </c>
      <c r="U274" t="s">
        <v>86</v>
      </c>
      <c r="V274">
        <v>1</v>
      </c>
      <c r="W274">
        <v>15</v>
      </c>
      <c r="X27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274">
        <v>2</v>
      </c>
      <c r="Z274">
        <v>15</v>
      </c>
      <c r="AA27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274">
        <v>0</v>
      </c>
      <c r="AC274">
        <v>0</v>
      </c>
      <c r="AD27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4">
        <v>11</v>
      </c>
      <c r="AF274">
        <v>13</v>
      </c>
      <c r="AG274" s="1">
        <f>AVERAGE(_2022___Atividade_física__sintomas_de_ansiedade_e_depressão_e_qualidade_de_vida_e[[#This Row],[a.	Quantas horas no total você gasta sentado durante um dia de semana? ]:[b.	Quantas horas no total você gasta sentado durante um dia de fim de semana?]])</f>
        <v>12</v>
      </c>
      <c r="AH274" s="1">
        <f>_2022___Atividade_física__sintomas_de_ansiedade_e_depressão_e_qualidade_de_vida_e[[#This Row],[AFV por semana]]+_2022___Atividade_física__sintomas_de_ansiedade_e_depressão_e_qualidade_de_vida_e[[#This Row],[Média AFM na semana]]</f>
        <v>30</v>
      </c>
      <c r="AI274">
        <v>1</v>
      </c>
      <c r="AJ274">
        <v>0</v>
      </c>
      <c r="AK274">
        <v>0</v>
      </c>
      <c r="AL274">
        <v>2</v>
      </c>
      <c r="AM274">
        <v>3</v>
      </c>
      <c r="AN274">
        <v>1</v>
      </c>
      <c r="AO274">
        <v>0</v>
      </c>
      <c r="AP274">
        <v>0</v>
      </c>
      <c r="AQ274">
        <v>1</v>
      </c>
      <c r="AR274">
        <v>2</v>
      </c>
      <c r="AS274">
        <v>0</v>
      </c>
      <c r="AT274">
        <v>0</v>
      </c>
      <c r="AU274">
        <v>0</v>
      </c>
      <c r="AV274">
        <v>1</v>
      </c>
      <c r="AW274">
        <v>0</v>
      </c>
      <c r="AX274">
        <v>0</v>
      </c>
      <c r="AY274">
        <v>1</v>
      </c>
      <c r="AZ274">
        <v>0</v>
      </c>
      <c r="BA274">
        <v>0</v>
      </c>
      <c r="BB274">
        <v>0</v>
      </c>
      <c r="BC274">
        <v>0</v>
      </c>
      <c r="BD27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274">
        <v>1</v>
      </c>
      <c r="BF274">
        <v>2</v>
      </c>
      <c r="BG274">
        <v>1</v>
      </c>
      <c r="BH274">
        <v>1</v>
      </c>
      <c r="BI274">
        <v>0</v>
      </c>
      <c r="BJ274">
        <v>1</v>
      </c>
      <c r="BK274">
        <v>0</v>
      </c>
      <c r="BL274">
        <v>2</v>
      </c>
      <c r="BM274">
        <v>1</v>
      </c>
      <c r="BN274">
        <v>3</v>
      </c>
      <c r="BO274">
        <v>2</v>
      </c>
      <c r="BP274">
        <v>2</v>
      </c>
      <c r="BQ274">
        <v>2</v>
      </c>
      <c r="BR274">
        <v>0</v>
      </c>
      <c r="BS274">
        <v>2</v>
      </c>
      <c r="BT274">
        <v>1</v>
      </c>
      <c r="BU274">
        <v>1</v>
      </c>
      <c r="BV274">
        <v>0</v>
      </c>
      <c r="BW274">
        <v>0</v>
      </c>
      <c r="BX274">
        <v>1</v>
      </c>
      <c r="BY274">
        <v>0</v>
      </c>
      <c r="BZ274">
        <v>1</v>
      </c>
      <c r="CA274">
        <v>0</v>
      </c>
      <c r="CB274" s="1">
        <f>SUM(BE274:BV274,_2022___Atividade_física__sintomas_de_ansiedade_e_depressão_e_qualidade_de_vida_e[[#This Row],[18 considerar essa]:[_20]])</f>
        <v>23</v>
      </c>
      <c r="CC274">
        <v>3</v>
      </c>
      <c r="CD274">
        <v>2</v>
      </c>
      <c r="CE274">
        <v>1</v>
      </c>
      <c r="CF274">
        <v>3</v>
      </c>
      <c r="CG274">
        <v>2</v>
      </c>
      <c r="CH274">
        <v>1</v>
      </c>
      <c r="CI274">
        <v>2</v>
      </c>
      <c r="CJ274">
        <v>3</v>
      </c>
      <c r="CK274">
        <v>3</v>
      </c>
      <c r="CL274">
        <v>2</v>
      </c>
      <c r="CM274">
        <v>3</v>
      </c>
      <c r="CN274">
        <v>3</v>
      </c>
      <c r="CO274">
        <v>2</v>
      </c>
      <c r="CP274">
        <v>2</v>
      </c>
      <c r="CQ274">
        <v>2</v>
      </c>
      <c r="CR274">
        <v>2</v>
      </c>
      <c r="CS274">
        <v>1</v>
      </c>
      <c r="CT274">
        <v>1</v>
      </c>
      <c r="CU274">
        <v>2</v>
      </c>
      <c r="CV274">
        <v>4</v>
      </c>
      <c r="CW274">
        <v>2</v>
      </c>
      <c r="CX274">
        <v>1</v>
      </c>
      <c r="CY274">
        <v>5</v>
      </c>
      <c r="CZ274">
        <v>2</v>
      </c>
      <c r="DA274">
        <v>3</v>
      </c>
      <c r="DB274">
        <v>4</v>
      </c>
      <c r="DC274">
        <v>5</v>
      </c>
      <c r="DD274">
        <v>5</v>
      </c>
      <c r="DE274">
        <v>3</v>
      </c>
      <c r="DF274">
        <v>4</v>
      </c>
      <c r="DG274">
        <v>1</v>
      </c>
      <c r="DH274">
        <v>3</v>
      </c>
      <c r="DI274">
        <v>5</v>
      </c>
      <c r="DJ274">
        <v>3</v>
      </c>
      <c r="DK274">
        <v>2</v>
      </c>
      <c r="DL274">
        <v>3</v>
      </c>
      <c r="DM274">
        <f>IF(CC274=1,5,IF(CC274=2,4.4,IF(CC274=3,3.4,IF(CC274=4,2,IF(CC274=5,1,IF(CC274&gt;5,"Inválido",0))))))</f>
        <v>3.4</v>
      </c>
      <c r="DN274">
        <f>IF(CD274&gt;5,"Inválido",CD274)</f>
        <v>2</v>
      </c>
      <c r="DO274" s="7">
        <f>IF(CE274&gt;3,"Inválido",CE274)</f>
        <v>1</v>
      </c>
      <c r="DP274" s="7">
        <f>IF(CF274&gt;3,"Inválido",CF274)</f>
        <v>3</v>
      </c>
      <c r="DQ274" s="6">
        <f>IF(CG274&gt;3,"Inválido",CG274)</f>
        <v>2</v>
      </c>
      <c r="DR274" s="6">
        <f>IF(CH274&gt;3,"Inválido",CH274)</f>
        <v>1</v>
      </c>
      <c r="DS274" s="6">
        <f>IF(CI274&gt;3,"Inválido",CI274)</f>
        <v>2</v>
      </c>
      <c r="DT274" s="6">
        <f>IF(CJ274&gt;3,"Inválido",CJ274)</f>
        <v>3</v>
      </c>
      <c r="DU274" s="6">
        <f>IF(CK274&gt;3,"Inválido",CK274)</f>
        <v>3</v>
      </c>
      <c r="DV274" s="6">
        <f>IF(CL274&gt;3,"Inválido",CL274)</f>
        <v>2</v>
      </c>
      <c r="DW274" s="6">
        <f>IF(CM274&gt;3,"Inválido",CM274)</f>
        <v>3</v>
      </c>
      <c r="DX274" s="6">
        <f>IF(CN274&gt;3,"Inválido",CN274)</f>
        <v>3</v>
      </c>
      <c r="DY274" s="8">
        <f>IF(CO274&gt;5, "INVALIDO",CO274)</f>
        <v>2</v>
      </c>
      <c r="DZ274" s="8">
        <f>IF(CP274&gt;5, "INVALIDO",CP274)</f>
        <v>2</v>
      </c>
      <c r="EA274" s="8">
        <f>IF(CQ274&gt;5, "INVALIDO",CQ274)</f>
        <v>2</v>
      </c>
      <c r="EB274" s="8">
        <f>IF(CR274&gt;5, "INVALIDO",CR274)</f>
        <v>2</v>
      </c>
      <c r="EC274" s="7">
        <f>IF(CR274&gt;5, "INVALIDO",CR274)</f>
        <v>2</v>
      </c>
      <c r="ED27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4">
        <f>IF(CC274=1,5,IF(CC274=2,4,IF(CC274=3,3,IF(CC274=4,2,IF(CC274=5,1,IF(CC274&gt;5,"Inválido",0))))))</f>
        <v>3</v>
      </c>
      <c r="EG274">
        <f>IF(CW274=1,6,IF(CW274=2,5.4,IF(CW274=3,4.2,IF(CW274=4,3.1,IF(CW274=5,2.2,IF(CW274=6,1,IF(CW274&gt;6,"Inválido",0)))))))</f>
        <v>5.4</v>
      </c>
      <c r="EH274">
        <f>IF(AND(CX274=1,CW274=1),6,IF(AND(CX274=1,CW274&lt;7),5,IF(AND(CX274&gt;1,CW274=1),"Inválido",IF(AND(CX274=2,CW274&lt;7),4,IF(AND(CX274=3,CW274&lt;7),3,IF(AND(CX274=4,CW274&lt;7),2,IF(AND(CX274=5,CW274&lt;7),1,0)))))))</f>
        <v>5</v>
      </c>
      <c r="EI274">
        <f>IF(CV274=1,6,IF(CV274=2,5,IF(CV274=3,3,IF(CV274=4,3,IF(CV274=5,2,IF(CV274=6,1,IF(CV274&gt;6,"iNVÁLIDO",0)))))))</f>
        <v>3</v>
      </c>
      <c r="EJ274" s="7">
        <f>IF(CZ274&gt;6,"Inválido",CZ274)</f>
        <v>2</v>
      </c>
      <c r="EK274" s="7">
        <f>IF(DA274&gt;6,"Inválido",DA274)</f>
        <v>3</v>
      </c>
      <c r="EL274">
        <f>IF(DB274=1,6,IF(DB274=2,5,IF(DB274=3,3,IF(DB274=4,3,IF(DB274=5,2,IF(DB274=6,1,IF(DB274&gt;6,"iNVÁLIDO",0)))))))</f>
        <v>3</v>
      </c>
      <c r="EM274">
        <f>IF(DC274=1,6,IF(DC274=2,5,IF(DC274=3,3,IF(DC274=4,3,IF(DC274=5,2,IF(DC274=6,1,IF(DC274&gt;6,"iNVÁLIDO",0)))))))</f>
        <v>2</v>
      </c>
      <c r="EN274" s="7">
        <f>IF(DD274&gt;6,"Inválido",DD274)</f>
        <v>5</v>
      </c>
      <c r="EO274">
        <f>IF(DE274&gt;6,"Inválido",DE274)</f>
        <v>3</v>
      </c>
      <c r="EP274">
        <f>IF(DF274=1,6,IF(DF274=2,5,IF(DF274=3,3,IF(DF274=4,3,IF(DF274=5,2,IF(DF274=6,1,IF(DF274&gt;6,"iNVÁLIDO",0)))))))</f>
        <v>3</v>
      </c>
      <c r="EQ274" s="7">
        <f>IF(DG274&gt;6,"Inválido",DG274)</f>
        <v>1</v>
      </c>
      <c r="ER274">
        <f>IF(DH274&gt;5,"Inválido",DH274)</f>
        <v>3</v>
      </c>
      <c r="ES274">
        <f>IF(DI274&gt;5,"Inválido",DI274)</f>
        <v>5</v>
      </c>
      <c r="ET274">
        <f>IF(DJ274=1,5,IF(DJ274=2,4,IF(DJ274=3,3,IF(DJ274=4,2,IF(DJ274=5,1,IF(DJ274&gt;5,"Inválido",0))))))</f>
        <v>3</v>
      </c>
      <c r="EU274">
        <f>IF(DK274&gt;5,"Inválido",DK274)</f>
        <v>2</v>
      </c>
      <c r="EV274">
        <f>IF(DL274=1,5,IF(DL274=2,4,IF(DL274=3,3,IF(DL274=4,2,IF(DL274=5,1,IF(DL274&gt;5,"Inválido",0))))))</f>
        <v>3</v>
      </c>
      <c r="EW274" s="7">
        <f>SUM(DO274,DP274,DQ274,DR274,DS274,DT274,DU274,DV274,DW274,DX274)</f>
        <v>23</v>
      </c>
      <c r="EX274" s="7">
        <f>(EW274-10)/20*100</f>
        <v>65</v>
      </c>
      <c r="EY274">
        <f>SUM(DY274,DZ274,EA274,EB274)</f>
        <v>8</v>
      </c>
      <c r="EZ274">
        <f>(_2022___Atividade_física__sintomas_de_ansiedade_e_depressão_e_qualidade_de_vida_e[[#This Row],[Aspecto físico]]-4)/4*100</f>
        <v>100</v>
      </c>
      <c r="FA274">
        <f>SUM(EG274,EH274)</f>
        <v>10.4</v>
      </c>
      <c r="FB274">
        <f>(FA274-2)/10*100</f>
        <v>84.000000000000014</v>
      </c>
      <c r="FC274">
        <f>SUM(DM274,ES274,ET274,EU274,EV274)</f>
        <v>16.399999999999999</v>
      </c>
      <c r="FD274" s="7">
        <f>(FC274-5)/20*100</f>
        <v>56.999999999999993</v>
      </c>
      <c r="FE274">
        <f>SUM(EI274,EM274,EO274,EQ274)</f>
        <v>9</v>
      </c>
      <c r="FF274" s="7">
        <f>(FE274-4)/20*100</f>
        <v>25</v>
      </c>
      <c r="FG274">
        <f>SUM(EF274,ER274)</f>
        <v>6</v>
      </c>
      <c r="FH274">
        <f>(FG274-2)/8*100</f>
        <v>50</v>
      </c>
      <c r="FI274">
        <f>SUM(EC274,ED274,EE274)</f>
        <v>5</v>
      </c>
      <c r="FJ274" s="7">
        <f>(FI274-3)/3*100</f>
        <v>66.666666666666657</v>
      </c>
      <c r="FK274">
        <f>SUM(EJ274,EK274,EL274,EN274,EP274)</f>
        <v>16</v>
      </c>
      <c r="FL274">
        <f>(FK274-5)/25*100</f>
        <v>44</v>
      </c>
      <c r="FM274">
        <f t="shared" si="12"/>
        <v>2</v>
      </c>
      <c r="FN274" s="7">
        <f t="shared" si="13"/>
        <v>76.5</v>
      </c>
      <c r="FO274" s="7">
        <f t="shared" si="14"/>
        <v>46.416666666666664</v>
      </c>
    </row>
    <row r="275" spans="1:171" ht="15" thickBot="1" x14ac:dyDescent="0.35">
      <c r="A275" t="s">
        <v>721</v>
      </c>
      <c r="B275" t="s">
        <v>722</v>
      </c>
      <c r="C275" t="s">
        <v>68</v>
      </c>
      <c r="D275" s="5">
        <v>36532</v>
      </c>
      <c r="E275" s="5">
        <v>44682</v>
      </c>
      <c r="F275" s="1">
        <f>DATEDIF(D274,E274,"Y")</f>
        <v>20</v>
      </c>
      <c r="G275">
        <v>2</v>
      </c>
      <c r="H275">
        <v>1</v>
      </c>
      <c r="I275" t="s">
        <v>108</v>
      </c>
      <c r="J275">
        <v>7</v>
      </c>
      <c r="K275">
        <v>2</v>
      </c>
      <c r="L275" t="s">
        <v>100</v>
      </c>
      <c r="M275" s="1">
        <v>1</v>
      </c>
      <c r="N275">
        <v>2</v>
      </c>
      <c r="O275">
        <v>3</v>
      </c>
      <c r="P275">
        <v>1</v>
      </c>
      <c r="Q275" s="16">
        <v>2</v>
      </c>
      <c r="R275">
        <v>1</v>
      </c>
      <c r="S275">
        <v>2</v>
      </c>
      <c r="T275">
        <v>2</v>
      </c>
      <c r="U275" t="s">
        <v>86</v>
      </c>
      <c r="V275">
        <v>4</v>
      </c>
      <c r="W275">
        <v>39</v>
      </c>
      <c r="X27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275">
        <v>5</v>
      </c>
      <c r="Z275">
        <v>39</v>
      </c>
      <c r="AA27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275">
        <v>1</v>
      </c>
      <c r="AC275">
        <v>15</v>
      </c>
      <c r="AD27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275">
        <v>12</v>
      </c>
      <c r="AF275">
        <v>8</v>
      </c>
      <c r="AG275" s="1">
        <f>AVERAGE(_2022___Atividade_física__sintomas_de_ansiedade_e_depressão_e_qualidade_de_vida_e[[#This Row],[a.	Quantas horas no total você gasta sentado durante um dia de semana? ]:[b.	Quantas horas no total você gasta sentado durante um dia de fim de semana?]])</f>
        <v>10</v>
      </c>
      <c r="AH275" s="1">
        <f>_2022___Atividade_física__sintomas_de_ansiedade_e_depressão_e_qualidade_de_vida_e[[#This Row],[AFV por semana]]+_2022___Atividade_física__sintomas_de_ansiedade_e_depressão_e_qualidade_de_vida_e[[#This Row],[Média AFM na semana]]</f>
        <v>210</v>
      </c>
      <c r="AI275">
        <v>0</v>
      </c>
      <c r="AJ275">
        <v>0</v>
      </c>
      <c r="AK275">
        <v>0</v>
      </c>
      <c r="AL275">
        <v>2</v>
      </c>
      <c r="AM275">
        <v>3</v>
      </c>
      <c r="AN275">
        <v>0</v>
      </c>
      <c r="AO275">
        <v>2</v>
      </c>
      <c r="AP275">
        <v>0</v>
      </c>
      <c r="AQ275">
        <v>1</v>
      </c>
      <c r="AR275">
        <v>2</v>
      </c>
      <c r="AS275">
        <v>3</v>
      </c>
      <c r="AT275">
        <v>0</v>
      </c>
      <c r="AU275">
        <v>0</v>
      </c>
      <c r="AV275">
        <v>3</v>
      </c>
      <c r="AW275">
        <v>1</v>
      </c>
      <c r="AX275">
        <v>1</v>
      </c>
      <c r="AY275">
        <v>1</v>
      </c>
      <c r="AZ275">
        <v>1</v>
      </c>
      <c r="BA275">
        <v>0</v>
      </c>
      <c r="BB275">
        <v>0</v>
      </c>
      <c r="BC275">
        <v>0</v>
      </c>
      <c r="BD27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275">
        <v>1</v>
      </c>
      <c r="BF275">
        <v>1</v>
      </c>
      <c r="BG275">
        <v>1</v>
      </c>
      <c r="BH275">
        <v>1</v>
      </c>
      <c r="BI275">
        <v>2</v>
      </c>
      <c r="BJ275">
        <v>0</v>
      </c>
      <c r="BK275">
        <v>1</v>
      </c>
      <c r="BL275">
        <v>3</v>
      </c>
      <c r="BM275">
        <v>0</v>
      </c>
      <c r="BN275">
        <v>0</v>
      </c>
      <c r="BO275">
        <v>1</v>
      </c>
      <c r="BP275">
        <v>0</v>
      </c>
      <c r="BQ275">
        <v>3</v>
      </c>
      <c r="BR275">
        <v>0</v>
      </c>
      <c r="BS275">
        <v>1</v>
      </c>
      <c r="BT275">
        <v>0</v>
      </c>
      <c r="BU275">
        <v>1</v>
      </c>
      <c r="BV275">
        <v>0</v>
      </c>
      <c r="BW275">
        <v>0</v>
      </c>
      <c r="BX275">
        <v>2</v>
      </c>
      <c r="BY275">
        <f>_2022___Atividade_física__sintomas_de_ansiedade_e_depressão_e_qualidade_de_vida_e[[#This Row],[_18]]</f>
        <v>0</v>
      </c>
      <c r="BZ275">
        <v>0</v>
      </c>
      <c r="CA275">
        <v>1</v>
      </c>
      <c r="CB275" s="1">
        <f>SUM(BE275:BV275,_2022___Atividade_física__sintomas_de_ansiedade_e_depressão_e_qualidade_de_vida_e[[#This Row],[18 considerar essa]:[_20]])</f>
        <v>17</v>
      </c>
      <c r="CC275">
        <v>2</v>
      </c>
      <c r="CD275">
        <v>3</v>
      </c>
      <c r="CE275">
        <v>2</v>
      </c>
      <c r="CF275">
        <v>1</v>
      </c>
      <c r="CG275">
        <v>1</v>
      </c>
      <c r="CH275">
        <v>2</v>
      </c>
      <c r="CI275">
        <v>1</v>
      </c>
      <c r="CJ275">
        <v>1</v>
      </c>
      <c r="CK275">
        <v>2</v>
      </c>
      <c r="CL275">
        <v>1</v>
      </c>
      <c r="CM275">
        <v>1</v>
      </c>
      <c r="CN275">
        <v>1</v>
      </c>
      <c r="CO275">
        <v>2</v>
      </c>
      <c r="CP275">
        <v>2</v>
      </c>
      <c r="CQ275">
        <v>2</v>
      </c>
      <c r="CR275">
        <v>2</v>
      </c>
      <c r="CS275">
        <v>1</v>
      </c>
      <c r="CT275">
        <v>1</v>
      </c>
      <c r="CU275">
        <v>1</v>
      </c>
      <c r="CV275">
        <v>2</v>
      </c>
      <c r="CW275">
        <v>1</v>
      </c>
      <c r="CX275">
        <v>1</v>
      </c>
      <c r="CY275">
        <v>4</v>
      </c>
      <c r="CZ275">
        <v>3</v>
      </c>
      <c r="DA275">
        <v>4</v>
      </c>
      <c r="DB275">
        <v>5</v>
      </c>
      <c r="DC275">
        <v>5</v>
      </c>
      <c r="DD275">
        <v>4</v>
      </c>
      <c r="DE275">
        <v>3</v>
      </c>
      <c r="DF275">
        <v>4</v>
      </c>
      <c r="DG275">
        <v>2</v>
      </c>
      <c r="DH275">
        <v>4</v>
      </c>
      <c r="DI275">
        <v>5</v>
      </c>
      <c r="DJ275">
        <v>3</v>
      </c>
      <c r="DK275">
        <v>3</v>
      </c>
      <c r="DL275">
        <v>2</v>
      </c>
      <c r="DM275">
        <f>IF(CC275=1,5,IF(CC275=2,4.4,IF(CC275=3,3.4,IF(CC275=4,2,IF(CC275=5,1,IF(CC275&gt;5,"Inválido",0))))))</f>
        <v>4.4000000000000004</v>
      </c>
      <c r="DN275">
        <f>IF(CD275&gt;5,"Inválido",CD275)</f>
        <v>3</v>
      </c>
      <c r="DO275" s="7">
        <f>IF(CE275&gt;3,"Inválido",CE275)</f>
        <v>2</v>
      </c>
      <c r="DP275" s="7">
        <f>IF(CF275&gt;3,"Inválido",CF275)</f>
        <v>1</v>
      </c>
      <c r="DQ275" s="6">
        <f>IF(CG275&gt;3,"Inválido",CG275)</f>
        <v>1</v>
      </c>
      <c r="DR275" s="6">
        <f>IF(CH275&gt;3,"Inválido",CH275)</f>
        <v>2</v>
      </c>
      <c r="DS275" s="6">
        <f>IF(CI275&gt;3,"Inválido",CI275)</f>
        <v>1</v>
      </c>
      <c r="DT275" s="6">
        <f>IF(CJ275&gt;3,"Inválido",CJ275)</f>
        <v>1</v>
      </c>
      <c r="DU275" s="6">
        <f>IF(CK275&gt;3,"Inválido",CK275)</f>
        <v>2</v>
      </c>
      <c r="DV275" s="6">
        <f>IF(CL275&gt;3,"Inválido",CL275)</f>
        <v>1</v>
      </c>
      <c r="DW275" s="6">
        <f>IF(CM275&gt;3,"Inválido",CM275)</f>
        <v>1</v>
      </c>
      <c r="DX275" s="6">
        <f>IF(CN275&gt;3,"Inválido",CN275)</f>
        <v>1</v>
      </c>
      <c r="DY275" s="8">
        <f>IF(CO275&gt;5, "INVALIDO",CO275)</f>
        <v>2</v>
      </c>
      <c r="DZ275" s="8">
        <f>IF(CP275&gt;5, "INVALIDO",CP275)</f>
        <v>2</v>
      </c>
      <c r="EA275" s="8">
        <f>IF(CQ275&gt;5, "INVALIDO",CQ275)</f>
        <v>2</v>
      </c>
      <c r="EB275" s="8">
        <f>IF(CR275&gt;5, "INVALIDO",CR275)</f>
        <v>2</v>
      </c>
      <c r="EC275" s="7">
        <f>IF(CR275&gt;5, "INVALIDO",CR275)</f>
        <v>2</v>
      </c>
      <c r="ED27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75">
        <f>IF(CC275=1,5,IF(CC275=2,4,IF(CC275=3,3,IF(CC275=4,2,IF(CC275=5,1,IF(CC275&gt;5,"Inválido",0))))))</f>
        <v>4</v>
      </c>
      <c r="EG275">
        <f>IF(CW275=1,6,IF(CW275=2,5.4,IF(CW275=3,4.2,IF(CW275=4,3.1,IF(CW275=5,2.2,IF(CW275=6,1,IF(CW275&gt;6,"Inválido",0)))))))</f>
        <v>6</v>
      </c>
      <c r="EH275">
        <f>IF(AND(CX275=1,CW275=1),6,IF(AND(CX275=1,CW275&lt;7),5,IF(AND(CX275&gt;1,CW275=1),"Inválido",IF(AND(CX275=2,CW275&lt;7),4,IF(AND(CX275=3,CW275&lt;7),3,IF(AND(CX275=4,CW275&lt;7),2,IF(AND(CX275=5,CW275&lt;7),1,0)))))))</f>
        <v>6</v>
      </c>
      <c r="EI275">
        <f>IF(CV275=1,6,IF(CV275=2,5,IF(CV275=3,3,IF(CV275=4,3,IF(CV275=5,2,IF(CV275=6,1,IF(CV275&gt;6,"iNVÁLIDO",0)))))))</f>
        <v>5</v>
      </c>
      <c r="EJ275" s="7">
        <f>IF(CZ275&gt;6,"Inválido",CZ275)</f>
        <v>3</v>
      </c>
      <c r="EK275" s="7">
        <f>IF(DA275&gt;6,"Inválido",DA275)</f>
        <v>4</v>
      </c>
      <c r="EL275">
        <f>IF(DB275=1,6,IF(DB275=2,5,IF(DB275=3,3,IF(DB275=4,3,IF(DB275=5,2,IF(DB275=6,1,IF(DB275&gt;6,"iNVÁLIDO",0)))))))</f>
        <v>2</v>
      </c>
      <c r="EM275">
        <f>IF(DC275=1,6,IF(DC275=2,5,IF(DC275=3,3,IF(DC275=4,3,IF(DC275=5,2,IF(DC275=6,1,IF(DC275&gt;6,"iNVÁLIDO",0)))))))</f>
        <v>2</v>
      </c>
      <c r="EN275" s="7">
        <f>IF(DD275&gt;6,"Inválido",DD275)</f>
        <v>4</v>
      </c>
      <c r="EO275">
        <f>IF(DE275&gt;6,"Inválido",DE275)</f>
        <v>3</v>
      </c>
      <c r="EP275">
        <f>IF(DF275=1,6,IF(DF275=2,5,IF(DF275=3,3,IF(DF275=4,3,IF(DF275=5,2,IF(DF275=6,1,IF(DF275&gt;6,"iNVÁLIDO",0)))))))</f>
        <v>3</v>
      </c>
      <c r="EQ275" s="7">
        <f>IF(DG275&gt;6,"Inválido",DG275)</f>
        <v>2</v>
      </c>
      <c r="ER275">
        <f>IF(DH275&gt;5,"Inválido",DH275)</f>
        <v>4</v>
      </c>
      <c r="ES275">
        <f>IF(DI275&gt;5,"Inválido",DI275)</f>
        <v>5</v>
      </c>
      <c r="ET275">
        <f>IF(DJ275=1,5,IF(DJ275=2,4,IF(DJ275=3,3,IF(DJ275=4,2,IF(DJ275=5,1,IF(DJ275&gt;5,"Inválido",0))))))</f>
        <v>3</v>
      </c>
      <c r="EU275">
        <f>IF(DK275&gt;5,"Inválido",DK275)</f>
        <v>3</v>
      </c>
      <c r="EV275">
        <f>IF(DL275=1,5,IF(DL275=2,4,IF(DL275=3,3,IF(DL275=4,2,IF(DL275=5,1,IF(DL275&gt;5,"Inválido",0))))))</f>
        <v>4</v>
      </c>
      <c r="EW275" s="7">
        <f>SUM(DO275,DP275,DQ275,DR275,DS275,DT275,DU275,DV275,DW275,DX275)</f>
        <v>13</v>
      </c>
      <c r="EX275" s="7">
        <f>(EW275-10)/20*100</f>
        <v>15</v>
      </c>
      <c r="EY275">
        <f>SUM(DY275,DZ275,EA275,EB275)</f>
        <v>8</v>
      </c>
      <c r="EZ275">
        <f>(_2022___Atividade_física__sintomas_de_ansiedade_e_depressão_e_qualidade_de_vida_e[[#This Row],[Aspecto físico]]-4)/4*100</f>
        <v>100</v>
      </c>
      <c r="FA275">
        <f>SUM(EG275,EH275)</f>
        <v>12</v>
      </c>
      <c r="FB275">
        <f>(FA275-2)/10*100</f>
        <v>100</v>
      </c>
      <c r="FC275">
        <f>SUM(DM275,ES275,ET275,EU275,EV275)</f>
        <v>19.399999999999999</v>
      </c>
      <c r="FD275" s="7">
        <f>(FC275-5)/20*100</f>
        <v>72</v>
      </c>
      <c r="FE275">
        <f>SUM(EI275,EM275,EO275,EQ275)</f>
        <v>12</v>
      </c>
      <c r="FF275" s="7">
        <f>(FE275-4)/20*100</f>
        <v>40</v>
      </c>
      <c r="FG275">
        <f>SUM(EF275,ER275)</f>
        <v>8</v>
      </c>
      <c r="FH275">
        <f>(FG275-2)/8*100</f>
        <v>75</v>
      </c>
      <c r="FI275">
        <f>SUM(EC275,ED275,EE275)</f>
        <v>4</v>
      </c>
      <c r="FJ275" s="7">
        <f>(FI275-3)/3*100</f>
        <v>33.333333333333329</v>
      </c>
      <c r="FK275">
        <f>SUM(EJ275,EK275,EL275,EN275,EP275)</f>
        <v>16</v>
      </c>
      <c r="FL275">
        <f>(FK275-5)/25*100</f>
        <v>44</v>
      </c>
      <c r="FM275">
        <f t="shared" si="12"/>
        <v>3</v>
      </c>
      <c r="FN275" s="7">
        <f t="shared" si="13"/>
        <v>71.75</v>
      </c>
      <c r="FO275" s="7">
        <f t="shared" si="14"/>
        <v>48.083333333333329</v>
      </c>
    </row>
    <row r="276" spans="1:171" ht="15" thickBot="1" x14ac:dyDescent="0.35">
      <c r="A276" t="s">
        <v>723</v>
      </c>
      <c r="B276" t="s">
        <v>724</v>
      </c>
      <c r="C276" t="s">
        <v>68</v>
      </c>
      <c r="D276" s="5">
        <v>31628</v>
      </c>
      <c r="E276" s="5">
        <v>44682</v>
      </c>
      <c r="F276" s="1">
        <f>DATEDIF(D275,E275,"Y")</f>
        <v>22</v>
      </c>
      <c r="G276">
        <v>2</v>
      </c>
      <c r="H276">
        <v>2</v>
      </c>
      <c r="I276" t="s">
        <v>131</v>
      </c>
      <c r="J276">
        <v>9</v>
      </c>
      <c r="K276">
        <v>2</v>
      </c>
      <c r="L276" t="s">
        <v>100</v>
      </c>
      <c r="M276" s="1">
        <v>1</v>
      </c>
      <c r="N276">
        <v>1</v>
      </c>
      <c r="O276">
        <v>1</v>
      </c>
      <c r="P276">
        <v>1</v>
      </c>
      <c r="Q276" s="16">
        <v>2</v>
      </c>
      <c r="R276">
        <v>1</v>
      </c>
      <c r="S276">
        <v>1</v>
      </c>
      <c r="T276">
        <v>2</v>
      </c>
      <c r="U276" t="s">
        <v>86</v>
      </c>
      <c r="V276">
        <v>3</v>
      </c>
      <c r="W276">
        <v>49</v>
      </c>
      <c r="X27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147</v>
      </c>
      <c r="Y276">
        <v>2</v>
      </c>
      <c r="Z276">
        <v>60</v>
      </c>
      <c r="AA27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276">
        <v>2</v>
      </c>
      <c r="AC276">
        <v>60</v>
      </c>
      <c r="AD27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276">
        <v>15</v>
      </c>
      <c r="AF276">
        <v>6</v>
      </c>
      <c r="AG276" s="1">
        <f>AVERAGE(_2022___Atividade_física__sintomas_de_ansiedade_e_depressão_e_qualidade_de_vida_e[[#This Row],[a.	Quantas horas no total você gasta sentado durante um dia de semana? ]:[b.	Quantas horas no total você gasta sentado durante um dia de fim de semana?]])</f>
        <v>10.5</v>
      </c>
      <c r="AH276" s="1">
        <f>_2022___Atividade_física__sintomas_de_ansiedade_e_depressão_e_qualidade_de_vida_e[[#This Row],[AFV por semana]]+_2022___Atividade_física__sintomas_de_ansiedade_e_depressão_e_qualidade_de_vida_e[[#This Row],[Média AFM na semana]]</f>
        <v>240</v>
      </c>
      <c r="AI276">
        <v>2</v>
      </c>
      <c r="AJ276">
        <v>0</v>
      </c>
      <c r="AK276">
        <v>2</v>
      </c>
      <c r="AL276">
        <v>1</v>
      </c>
      <c r="AM276">
        <v>1</v>
      </c>
      <c r="AN276">
        <v>2</v>
      </c>
      <c r="AO276">
        <v>0</v>
      </c>
      <c r="AP276">
        <v>0</v>
      </c>
      <c r="AQ276">
        <v>0</v>
      </c>
      <c r="AR276">
        <v>3</v>
      </c>
      <c r="AS276">
        <v>0</v>
      </c>
      <c r="AT276">
        <v>1</v>
      </c>
      <c r="AU276">
        <v>1</v>
      </c>
      <c r="AV276">
        <v>3</v>
      </c>
      <c r="AW276">
        <v>0</v>
      </c>
      <c r="AX276">
        <v>0</v>
      </c>
      <c r="AY276">
        <v>2</v>
      </c>
      <c r="AZ276">
        <v>3</v>
      </c>
      <c r="BA276">
        <v>0</v>
      </c>
      <c r="BB276">
        <v>0</v>
      </c>
      <c r="BC276">
        <v>1</v>
      </c>
      <c r="BD27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276">
        <v>1</v>
      </c>
      <c r="BF276">
        <v>1</v>
      </c>
      <c r="BG276">
        <v>1</v>
      </c>
      <c r="BH276">
        <v>3</v>
      </c>
      <c r="BI276">
        <v>1</v>
      </c>
      <c r="BJ276">
        <v>0</v>
      </c>
      <c r="BK276">
        <v>1</v>
      </c>
      <c r="BL276">
        <v>1</v>
      </c>
      <c r="BM276">
        <v>0</v>
      </c>
      <c r="BN276">
        <v>0</v>
      </c>
      <c r="BO276">
        <v>2</v>
      </c>
      <c r="BP276">
        <v>2</v>
      </c>
      <c r="BQ276">
        <v>0</v>
      </c>
      <c r="BR276">
        <v>1</v>
      </c>
      <c r="BS276">
        <v>0</v>
      </c>
      <c r="BT276">
        <v>0</v>
      </c>
      <c r="BU276">
        <v>1</v>
      </c>
      <c r="BV276">
        <v>0</v>
      </c>
      <c r="BW276">
        <v>3</v>
      </c>
      <c r="BX276">
        <v>1</v>
      </c>
      <c r="BY276">
        <v>0</v>
      </c>
      <c r="BZ276">
        <v>1</v>
      </c>
      <c r="CA276">
        <v>1</v>
      </c>
      <c r="CB276" s="1">
        <f>SUM(BE276:BV276,_2022___Atividade_física__sintomas_de_ansiedade_e_depressão_e_qualidade_de_vida_e[[#This Row],[18 considerar essa]:[_20]])</f>
        <v>17</v>
      </c>
      <c r="CC276">
        <v>2</v>
      </c>
      <c r="CD276">
        <v>1</v>
      </c>
      <c r="CE276">
        <v>2</v>
      </c>
      <c r="CF276">
        <v>3</v>
      </c>
      <c r="CG276">
        <v>3</v>
      </c>
      <c r="CH276">
        <v>3</v>
      </c>
      <c r="CI276">
        <v>3</v>
      </c>
      <c r="CJ276">
        <v>2</v>
      </c>
      <c r="CK276">
        <v>2</v>
      </c>
      <c r="CL276">
        <v>2</v>
      </c>
      <c r="CM276">
        <v>3</v>
      </c>
      <c r="CN276">
        <v>3</v>
      </c>
      <c r="CO276">
        <v>1</v>
      </c>
      <c r="CP276">
        <v>1</v>
      </c>
      <c r="CQ276">
        <v>1</v>
      </c>
      <c r="CR276">
        <v>2</v>
      </c>
      <c r="CS276">
        <v>1</v>
      </c>
      <c r="CT276">
        <v>1</v>
      </c>
      <c r="CU276">
        <v>1</v>
      </c>
      <c r="CV276">
        <v>4</v>
      </c>
      <c r="CW276">
        <v>3</v>
      </c>
      <c r="CX276">
        <v>2</v>
      </c>
      <c r="CY276">
        <v>4</v>
      </c>
      <c r="CZ276">
        <v>1</v>
      </c>
      <c r="DA276">
        <v>2</v>
      </c>
      <c r="DB276">
        <v>5</v>
      </c>
      <c r="DC276">
        <v>5</v>
      </c>
      <c r="DD276">
        <v>2</v>
      </c>
      <c r="DE276">
        <v>1</v>
      </c>
      <c r="DF276">
        <v>3</v>
      </c>
      <c r="DG276">
        <v>1</v>
      </c>
      <c r="DH276">
        <v>3</v>
      </c>
      <c r="DI276">
        <v>5</v>
      </c>
      <c r="DJ276">
        <v>2</v>
      </c>
      <c r="DK276">
        <v>5</v>
      </c>
      <c r="DL276">
        <v>2</v>
      </c>
      <c r="DM276">
        <f>IF(CC276=1,5,IF(CC276=2,4.4,IF(CC276=3,3.4,IF(CC276=4,2,IF(CC276=5,1,IF(CC276&gt;5,"Inválido",0))))))</f>
        <v>4.4000000000000004</v>
      </c>
      <c r="DN276">
        <f>IF(CD276&gt;5,"Inválido",CD276)</f>
        <v>1</v>
      </c>
      <c r="DO276" s="7">
        <f>IF(CE276&gt;3,"Inválido",CE276)</f>
        <v>2</v>
      </c>
      <c r="DP276" s="7">
        <f>IF(CF276&gt;3,"Inválido",CF276)</f>
        <v>3</v>
      </c>
      <c r="DQ276" s="6">
        <f>IF(CG276&gt;3,"Inválido",CG276)</f>
        <v>3</v>
      </c>
      <c r="DR276" s="6">
        <f>IF(CH276&gt;3,"Inválido",CH276)</f>
        <v>3</v>
      </c>
      <c r="DS276" s="6">
        <f>IF(CI276&gt;3,"Inválido",CI276)</f>
        <v>3</v>
      </c>
      <c r="DT276" s="6">
        <f>IF(CJ276&gt;3,"Inválido",CJ276)</f>
        <v>2</v>
      </c>
      <c r="DU276" s="6">
        <f>IF(CK276&gt;3,"Inválido",CK276)</f>
        <v>2</v>
      </c>
      <c r="DV276" s="6">
        <f>IF(CL276&gt;3,"Inválido",CL276)</f>
        <v>2</v>
      </c>
      <c r="DW276" s="6">
        <f>IF(CM276&gt;3,"Inválido",CM276)</f>
        <v>3</v>
      </c>
      <c r="DX276" s="6">
        <f>IF(CN276&gt;3,"Inválido",CN276)</f>
        <v>3</v>
      </c>
      <c r="DY276" s="8">
        <f>IF(CO276&gt;5, "INVALIDO",CO276)</f>
        <v>1</v>
      </c>
      <c r="DZ276" s="8">
        <f>IF(CP276&gt;5, "INVALIDO",CP276)</f>
        <v>1</v>
      </c>
      <c r="EA276" s="8">
        <f>IF(CQ276&gt;5, "INVALIDO",CQ276)</f>
        <v>1</v>
      </c>
      <c r="EB276" s="8">
        <f>IF(CR276&gt;5, "INVALIDO",CR276)</f>
        <v>2</v>
      </c>
      <c r="EC276" s="7">
        <f>IF(CR276&gt;5, "INVALIDO",CR276)</f>
        <v>2</v>
      </c>
      <c r="ED27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76">
        <f>IF(CC276=1,5,IF(CC276=2,4,IF(CC276=3,3,IF(CC276=4,2,IF(CC276=5,1,IF(CC276&gt;5,"Inválido",0))))))</f>
        <v>4</v>
      </c>
      <c r="EG276">
        <f>IF(CW276=1,6,IF(CW276=2,5.4,IF(CW276=3,4.2,IF(CW276=4,3.1,IF(CW276=5,2.2,IF(CW276=6,1,IF(CW276&gt;6,"Inválido",0)))))))</f>
        <v>4.2</v>
      </c>
      <c r="EH276">
        <f>IF(AND(CX276=1,CW276=1),6,IF(AND(CX276=1,CW276&lt;7),5,IF(AND(CX276&gt;1,CW276=1),"Inválido",IF(AND(CX276=2,CW276&lt;7),4,IF(AND(CX276=3,CW276&lt;7),3,IF(AND(CX276=4,CW276&lt;7),2,IF(AND(CX276=5,CW276&lt;7),1,0)))))))</f>
        <v>4</v>
      </c>
      <c r="EI276">
        <f>IF(CV276=1,6,IF(CV276=2,5,IF(CV276=3,3,IF(CV276=4,3,IF(CV276=5,2,IF(CV276=6,1,IF(CV276&gt;6,"iNVÁLIDO",0)))))))</f>
        <v>3</v>
      </c>
      <c r="EJ276" s="7">
        <f>IF(CZ276&gt;6,"Inválido",CZ276)</f>
        <v>1</v>
      </c>
      <c r="EK276" s="7">
        <f>IF(DA276&gt;6,"Inválido",DA276)</f>
        <v>2</v>
      </c>
      <c r="EL276">
        <f>IF(DB276=1,6,IF(DB276=2,5,IF(DB276=3,3,IF(DB276=4,3,IF(DB276=5,2,IF(DB276=6,1,IF(DB276&gt;6,"iNVÁLIDO",0)))))))</f>
        <v>2</v>
      </c>
      <c r="EM276">
        <f>IF(DC276=1,6,IF(DC276=2,5,IF(DC276=3,3,IF(DC276=4,3,IF(DC276=5,2,IF(DC276=6,1,IF(DC276&gt;6,"iNVÁLIDO",0)))))))</f>
        <v>2</v>
      </c>
      <c r="EN276" s="7">
        <f>IF(DD276&gt;6,"Inválido",DD276)</f>
        <v>2</v>
      </c>
      <c r="EO276">
        <f>IF(DE276&gt;6,"Inválido",DE276)</f>
        <v>1</v>
      </c>
      <c r="EP276">
        <f>IF(DF276=1,6,IF(DF276=2,5,IF(DF276=3,3,IF(DF276=4,3,IF(DF276=5,2,IF(DF276=6,1,IF(DF276&gt;6,"iNVÁLIDO",0)))))))</f>
        <v>3</v>
      </c>
      <c r="EQ276" s="7">
        <f>IF(DG276&gt;6,"Inválido",DG276)</f>
        <v>1</v>
      </c>
      <c r="ER276">
        <f>IF(DH276&gt;5,"Inválido",DH276)</f>
        <v>3</v>
      </c>
      <c r="ES276">
        <f>IF(DI276&gt;5,"Inválido",DI276)</f>
        <v>5</v>
      </c>
      <c r="ET276">
        <f>IF(DJ276=1,5,IF(DJ276=2,4,IF(DJ276=3,3,IF(DJ276=4,2,IF(DJ276=5,1,IF(DJ276&gt;5,"Inválido",0))))))</f>
        <v>4</v>
      </c>
      <c r="EU276">
        <f>IF(DK276&gt;5,"Inválido",DK276)</f>
        <v>5</v>
      </c>
      <c r="EV276">
        <f>IF(DL276=1,5,IF(DL276=2,4,IF(DL276=3,3,IF(DL276=4,2,IF(DL276=5,1,IF(DL276&gt;5,"Inválido",0))))))</f>
        <v>4</v>
      </c>
      <c r="EW276" s="7">
        <f>SUM(DO276,DP276,DQ276,DR276,DS276,DT276,DU276,DV276,DW276,DX276)</f>
        <v>26</v>
      </c>
      <c r="EX276" s="7">
        <f>(EW276-10)/20*100</f>
        <v>80</v>
      </c>
      <c r="EY276">
        <f>SUM(DY276,DZ276,EA276,EB276)</f>
        <v>5</v>
      </c>
      <c r="EZ276">
        <f>(_2022___Atividade_física__sintomas_de_ansiedade_e_depressão_e_qualidade_de_vida_e[[#This Row],[Aspecto físico]]-4)/4*100</f>
        <v>25</v>
      </c>
      <c r="FA276">
        <f>SUM(EG276,EH276)</f>
        <v>8.1999999999999993</v>
      </c>
      <c r="FB276">
        <f>(FA276-2)/10*100</f>
        <v>61.999999999999986</v>
      </c>
      <c r="FC276">
        <f>SUM(DM276,ES276,ET276,EU276,EV276)</f>
        <v>22.4</v>
      </c>
      <c r="FD276" s="7">
        <f>(FC276-5)/20*100</f>
        <v>86.999999999999986</v>
      </c>
      <c r="FE276">
        <f>SUM(EI276,EM276,EO276,EQ276)</f>
        <v>7</v>
      </c>
      <c r="FF276" s="7">
        <f>(FE276-4)/20*100</f>
        <v>15</v>
      </c>
      <c r="FG276">
        <f>SUM(EF276,ER276)</f>
        <v>7</v>
      </c>
      <c r="FH276">
        <f>(FG276-2)/8*100</f>
        <v>62.5</v>
      </c>
      <c r="FI276">
        <f>SUM(EC276,ED276,EE276)</f>
        <v>4</v>
      </c>
      <c r="FJ276" s="7">
        <f>(FI276-3)/3*100</f>
        <v>33.333333333333329</v>
      </c>
      <c r="FK276">
        <f>SUM(EJ276,EK276,EL276,EN276,EP276)</f>
        <v>10</v>
      </c>
      <c r="FL276">
        <f>(FK276-5)/25*100</f>
        <v>20</v>
      </c>
      <c r="FM276">
        <f t="shared" si="12"/>
        <v>1</v>
      </c>
      <c r="FN276" s="7">
        <f t="shared" si="13"/>
        <v>63.5</v>
      </c>
      <c r="FO276" s="7">
        <f t="shared" si="14"/>
        <v>32.708333333333329</v>
      </c>
    </row>
    <row r="277" spans="1:171" ht="15" thickBot="1" x14ac:dyDescent="0.35">
      <c r="A277" t="s">
        <v>725</v>
      </c>
      <c r="B277" t="s">
        <v>726</v>
      </c>
      <c r="C277" t="s">
        <v>68</v>
      </c>
      <c r="D277" s="5">
        <v>29374</v>
      </c>
      <c r="E277" s="5">
        <v>44682</v>
      </c>
      <c r="F277" s="1">
        <f>DATEDIF(D276,E276,"Y")</f>
        <v>35</v>
      </c>
      <c r="G277">
        <v>2</v>
      </c>
      <c r="H277">
        <v>2</v>
      </c>
      <c r="I277" t="s">
        <v>74</v>
      </c>
      <c r="J277">
        <v>12</v>
      </c>
      <c r="K277">
        <v>2</v>
      </c>
      <c r="L277" t="s">
        <v>727</v>
      </c>
      <c r="M277" s="1">
        <v>2</v>
      </c>
      <c r="N277">
        <v>1</v>
      </c>
      <c r="O277">
        <v>1</v>
      </c>
      <c r="P277">
        <v>1</v>
      </c>
      <c r="Q277" s="16">
        <v>3</v>
      </c>
      <c r="R277">
        <v>2</v>
      </c>
      <c r="S277">
        <v>1</v>
      </c>
      <c r="T277">
        <v>1</v>
      </c>
      <c r="U277" t="s">
        <v>164</v>
      </c>
      <c r="V277">
        <v>4</v>
      </c>
      <c r="W277">
        <v>39</v>
      </c>
      <c r="X27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277">
        <v>1</v>
      </c>
      <c r="Z277">
        <v>39</v>
      </c>
      <c r="AA27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277">
        <v>0</v>
      </c>
      <c r="AC277">
        <v>0</v>
      </c>
      <c r="AD27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7">
        <v>9</v>
      </c>
      <c r="AF277">
        <v>4</v>
      </c>
      <c r="AG277" s="1">
        <f>AVERAGE(_2022___Atividade_física__sintomas_de_ansiedade_e_depressão_e_qualidade_de_vida_e[[#This Row],[a.	Quantas horas no total você gasta sentado durante um dia de semana? ]:[b.	Quantas horas no total você gasta sentado durante um dia de fim de semana?]])</f>
        <v>6.5</v>
      </c>
      <c r="AH277" s="1">
        <f>_2022___Atividade_física__sintomas_de_ansiedade_e_depressão_e_qualidade_de_vida_e[[#This Row],[AFV por semana]]+_2022___Atividade_física__sintomas_de_ansiedade_e_depressão_e_qualidade_de_vida_e[[#This Row],[Média AFM na semana]]</f>
        <v>39</v>
      </c>
      <c r="AI277">
        <v>1</v>
      </c>
      <c r="AJ277">
        <v>2</v>
      </c>
      <c r="AK277">
        <v>0</v>
      </c>
      <c r="AL277">
        <v>1</v>
      </c>
      <c r="AM277">
        <v>1</v>
      </c>
      <c r="AN277">
        <v>0</v>
      </c>
      <c r="AO277">
        <v>1</v>
      </c>
      <c r="AP277">
        <v>1</v>
      </c>
      <c r="AQ277">
        <v>0</v>
      </c>
      <c r="AR277">
        <v>1</v>
      </c>
      <c r="AS277">
        <v>1</v>
      </c>
      <c r="AT277">
        <v>0</v>
      </c>
      <c r="AU277">
        <v>0</v>
      </c>
      <c r="AV277">
        <v>1</v>
      </c>
      <c r="AW277">
        <v>1</v>
      </c>
      <c r="AX277">
        <v>1</v>
      </c>
      <c r="AY277">
        <v>1</v>
      </c>
      <c r="AZ277">
        <v>1</v>
      </c>
      <c r="BA277">
        <v>0</v>
      </c>
      <c r="BB277">
        <v>1</v>
      </c>
      <c r="BC277">
        <v>1</v>
      </c>
      <c r="BD27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277">
        <v>0</v>
      </c>
      <c r="BF277">
        <v>1</v>
      </c>
      <c r="BG277">
        <v>0</v>
      </c>
      <c r="BH277">
        <v>0</v>
      </c>
      <c r="BI277">
        <v>0</v>
      </c>
      <c r="BJ277">
        <v>0</v>
      </c>
      <c r="BK277">
        <v>0</v>
      </c>
      <c r="BL277">
        <v>0</v>
      </c>
      <c r="BM277">
        <v>0</v>
      </c>
      <c r="BN277">
        <v>0</v>
      </c>
      <c r="BO277">
        <v>0</v>
      </c>
      <c r="BP277">
        <v>0</v>
      </c>
      <c r="BQ277">
        <v>1</v>
      </c>
      <c r="BR277">
        <v>0</v>
      </c>
      <c r="BS277">
        <v>1</v>
      </c>
      <c r="BT277">
        <v>1</v>
      </c>
      <c r="BU277">
        <v>1</v>
      </c>
      <c r="BV277">
        <v>0</v>
      </c>
      <c r="BW277">
        <v>0</v>
      </c>
      <c r="BX277">
        <v>1</v>
      </c>
      <c r="BY277">
        <v>0</v>
      </c>
      <c r="BZ277">
        <v>1</v>
      </c>
      <c r="CA277">
        <v>1</v>
      </c>
      <c r="CB277" s="1">
        <f>SUM(BE277:BV277,_2022___Atividade_física__sintomas_de_ansiedade_e_depressão_e_qualidade_de_vida_e[[#This Row],[18 considerar essa]:[_20]])</f>
        <v>7</v>
      </c>
      <c r="CC277">
        <v>3</v>
      </c>
      <c r="CD277">
        <v>4</v>
      </c>
      <c r="CE277">
        <v>2</v>
      </c>
      <c r="CF277">
        <v>2</v>
      </c>
      <c r="CG277">
        <v>3</v>
      </c>
      <c r="CH277">
        <v>2</v>
      </c>
      <c r="CI277">
        <v>2</v>
      </c>
      <c r="CJ277">
        <v>2</v>
      </c>
      <c r="CK277">
        <v>2</v>
      </c>
      <c r="CL277">
        <v>2</v>
      </c>
      <c r="CM277">
        <v>2</v>
      </c>
      <c r="CN277">
        <v>3</v>
      </c>
      <c r="CO277">
        <v>1</v>
      </c>
      <c r="CP277">
        <v>1</v>
      </c>
      <c r="CQ277">
        <v>1</v>
      </c>
      <c r="CR277">
        <v>1</v>
      </c>
      <c r="CS277">
        <v>1</v>
      </c>
      <c r="CT277">
        <v>1</v>
      </c>
      <c r="CU277">
        <v>1</v>
      </c>
      <c r="CV277">
        <v>4</v>
      </c>
      <c r="CW277">
        <v>3</v>
      </c>
      <c r="CX277">
        <v>3</v>
      </c>
      <c r="CY277">
        <v>5</v>
      </c>
      <c r="CZ277">
        <v>4</v>
      </c>
      <c r="DA277">
        <v>5</v>
      </c>
      <c r="DB277">
        <v>6</v>
      </c>
      <c r="DC277">
        <v>5</v>
      </c>
      <c r="DD277">
        <v>4</v>
      </c>
      <c r="DE277">
        <v>4</v>
      </c>
      <c r="DF277">
        <v>5</v>
      </c>
      <c r="DG277">
        <v>4</v>
      </c>
      <c r="DH277">
        <v>1</v>
      </c>
      <c r="DI277">
        <v>3</v>
      </c>
      <c r="DJ277">
        <v>2</v>
      </c>
      <c r="DK277">
        <v>2</v>
      </c>
      <c r="DL277">
        <v>4</v>
      </c>
      <c r="DM277">
        <f>IF(CC277=1,5,IF(CC277=2,4.4,IF(CC277=3,3.4,IF(CC277=4,2,IF(CC277=5,1,IF(CC277&gt;5,"Inválido",0))))))</f>
        <v>3.4</v>
      </c>
      <c r="DN277">
        <f>IF(CD277&gt;5,"Inválido",CD277)</f>
        <v>4</v>
      </c>
      <c r="DO277" s="7">
        <f>IF(CE277&gt;3,"Inválido",CE277)</f>
        <v>2</v>
      </c>
      <c r="DP277" s="7">
        <f>IF(CF277&gt;3,"Inválido",CF277)</f>
        <v>2</v>
      </c>
      <c r="DQ277" s="6">
        <f>IF(CG277&gt;3,"Inválido",CG277)</f>
        <v>3</v>
      </c>
      <c r="DR277" s="6">
        <f>IF(CH277&gt;3,"Inválido",CH277)</f>
        <v>2</v>
      </c>
      <c r="DS277" s="6">
        <f>IF(CI277&gt;3,"Inválido",CI277)</f>
        <v>2</v>
      </c>
      <c r="DT277" s="6">
        <f>IF(CJ277&gt;3,"Inválido",CJ277)</f>
        <v>2</v>
      </c>
      <c r="DU277" s="6">
        <f>IF(CK277&gt;3,"Inválido",CK277)</f>
        <v>2</v>
      </c>
      <c r="DV277" s="6">
        <f>IF(CL277&gt;3,"Inválido",CL277)</f>
        <v>2</v>
      </c>
      <c r="DW277" s="6">
        <f>IF(CM277&gt;3,"Inválido",CM277)</f>
        <v>2</v>
      </c>
      <c r="DX277" s="6">
        <f>IF(CN277&gt;3,"Inválido",CN277)</f>
        <v>3</v>
      </c>
      <c r="DY277" s="8">
        <f>IF(CO277&gt;5, "INVALIDO",CO277)</f>
        <v>1</v>
      </c>
      <c r="DZ277" s="8">
        <f>IF(CP277&gt;5, "INVALIDO",CP277)</f>
        <v>1</v>
      </c>
      <c r="EA277" s="8">
        <f>IF(CQ277&gt;5, "INVALIDO",CQ277)</f>
        <v>1</v>
      </c>
      <c r="EB277" s="8">
        <f>IF(CR277&gt;5, "INVALIDO",CR277)</f>
        <v>1</v>
      </c>
      <c r="EC277" s="7">
        <f>IF(CR277&gt;5, "INVALIDO",CR277)</f>
        <v>1</v>
      </c>
      <c r="ED27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77">
        <f>IF(CC277=1,5,IF(CC277=2,4,IF(CC277=3,3,IF(CC277=4,2,IF(CC277=5,1,IF(CC277&gt;5,"Inválido",0))))))</f>
        <v>3</v>
      </c>
      <c r="EG277">
        <f>IF(CW277=1,6,IF(CW277=2,5.4,IF(CW277=3,4.2,IF(CW277=4,3.1,IF(CW277=5,2.2,IF(CW277=6,1,IF(CW277&gt;6,"Inválido",0)))))))</f>
        <v>4.2</v>
      </c>
      <c r="EH277">
        <f>IF(AND(CX277=1,CW277=1),6,IF(AND(CX277=1,CW277&lt;7),5,IF(AND(CX277&gt;1,CW277=1),"Inválido",IF(AND(CX277=2,CW277&lt;7),4,IF(AND(CX277=3,CW277&lt;7),3,IF(AND(CX277=4,CW277&lt;7),2,IF(AND(CX277=5,CW277&lt;7),1,0)))))))</f>
        <v>3</v>
      </c>
      <c r="EI277">
        <f>IF(CV277=1,6,IF(CV277=2,5,IF(CV277=3,3,IF(CV277=4,3,IF(CV277=5,2,IF(CV277=6,1,IF(CV277&gt;6,"iNVÁLIDO",0)))))))</f>
        <v>3</v>
      </c>
      <c r="EJ277" s="7">
        <f>IF(CZ277&gt;6,"Inválido",CZ277)</f>
        <v>4</v>
      </c>
      <c r="EK277" s="7">
        <f>IF(DA277&gt;6,"Inválido",DA277)</f>
        <v>5</v>
      </c>
      <c r="EL277">
        <f>IF(DB277=1,6,IF(DB277=2,5,IF(DB277=3,3,IF(DB277=4,3,IF(DB277=5,2,IF(DB277=6,1,IF(DB277&gt;6,"iNVÁLIDO",0)))))))</f>
        <v>1</v>
      </c>
      <c r="EM277">
        <f>IF(DC277=1,6,IF(DC277=2,5,IF(DC277=3,3,IF(DC277=4,3,IF(DC277=5,2,IF(DC277=6,1,IF(DC277&gt;6,"iNVÁLIDO",0)))))))</f>
        <v>2</v>
      </c>
      <c r="EN277" s="7">
        <f>IF(DD277&gt;6,"Inválido",DD277)</f>
        <v>4</v>
      </c>
      <c r="EO277">
        <f>IF(DE277&gt;6,"Inválido",DE277)</f>
        <v>4</v>
      </c>
      <c r="EP277">
        <f>IF(DF277=1,6,IF(DF277=2,5,IF(DF277=3,3,IF(DF277=4,3,IF(DF277=5,2,IF(DF277=6,1,IF(DF277&gt;6,"iNVÁLIDO",0)))))))</f>
        <v>2</v>
      </c>
      <c r="EQ277" s="7">
        <f>IF(DG277&gt;6,"Inválido",DG277)</f>
        <v>4</v>
      </c>
      <c r="ER277">
        <f>IF(DH277&gt;5,"Inválido",DH277)</f>
        <v>1</v>
      </c>
      <c r="ES277">
        <f>IF(DI277&gt;5,"Inválido",DI277)</f>
        <v>3</v>
      </c>
      <c r="ET277">
        <f>IF(DJ277=1,5,IF(DJ277=2,4,IF(DJ277=3,3,IF(DJ277=4,2,IF(DJ277=5,1,IF(DJ277&gt;5,"Inválido",0))))))</f>
        <v>4</v>
      </c>
      <c r="EU277">
        <f>IF(DK277&gt;5,"Inválido",DK277)</f>
        <v>2</v>
      </c>
      <c r="EV277">
        <f>IF(DL277=1,5,IF(DL277=2,4,IF(DL277=3,3,IF(DL277=4,2,IF(DL277=5,1,IF(DL277&gt;5,"Inválido",0))))))</f>
        <v>2</v>
      </c>
      <c r="EW277" s="7">
        <f>SUM(DO277,DP277,DQ277,DR277,DS277,DT277,DU277,DV277,DW277,DX277)</f>
        <v>22</v>
      </c>
      <c r="EX277" s="7">
        <f>(EW277-10)/20*100</f>
        <v>60</v>
      </c>
      <c r="EY277">
        <f>SUM(DY277,DZ277,EA277,EB277)</f>
        <v>4</v>
      </c>
      <c r="EZ277">
        <f>(_2022___Atividade_física__sintomas_de_ansiedade_e_depressão_e_qualidade_de_vida_e[[#This Row],[Aspecto físico]]-4)/4*100</f>
        <v>0</v>
      </c>
      <c r="FA277">
        <f>SUM(EG277,EH277)</f>
        <v>7.2</v>
      </c>
      <c r="FB277">
        <f>(FA277-2)/10*100</f>
        <v>52</v>
      </c>
      <c r="FC277">
        <f>SUM(DM277,ES277,ET277,EU277,EV277)</f>
        <v>14.4</v>
      </c>
      <c r="FD277" s="7">
        <f>(FC277-5)/20*100</f>
        <v>47</v>
      </c>
      <c r="FE277">
        <f>SUM(EI277,EM277,EO277,EQ277)</f>
        <v>13</v>
      </c>
      <c r="FF277" s="7">
        <f>(FE277-4)/20*100</f>
        <v>45</v>
      </c>
      <c r="FG277">
        <f>SUM(EF277,ER277)</f>
        <v>4</v>
      </c>
      <c r="FH277">
        <f>(FG277-2)/8*100</f>
        <v>25</v>
      </c>
      <c r="FI277">
        <f>SUM(EC277,ED277,EE277)</f>
        <v>3</v>
      </c>
      <c r="FJ277" s="7">
        <f>(FI277-3)/3*100</f>
        <v>0</v>
      </c>
      <c r="FK277">
        <f>SUM(EJ277,EK277,EL277,EN277,EP277)</f>
        <v>16</v>
      </c>
      <c r="FL277">
        <f>(FK277-5)/25*100</f>
        <v>44</v>
      </c>
      <c r="FM277">
        <f t="shared" si="12"/>
        <v>4</v>
      </c>
      <c r="FN277" s="7">
        <f t="shared" si="13"/>
        <v>39.75</v>
      </c>
      <c r="FO277" s="7">
        <f t="shared" si="14"/>
        <v>28.5</v>
      </c>
    </row>
    <row r="278" spans="1:171" ht="15" thickBot="1" x14ac:dyDescent="0.35">
      <c r="A278" t="s">
        <v>728</v>
      </c>
      <c r="B278" t="s">
        <v>729</v>
      </c>
      <c r="C278" t="s">
        <v>68</v>
      </c>
      <c r="D278" s="5">
        <v>32703</v>
      </c>
      <c r="E278" s="5">
        <v>44682</v>
      </c>
      <c r="F278" s="1">
        <f>DATEDIF(D277,E277,"Y")</f>
        <v>41</v>
      </c>
      <c r="G278">
        <v>1</v>
      </c>
      <c r="H278">
        <v>3</v>
      </c>
      <c r="I278" t="s">
        <v>92</v>
      </c>
      <c r="J278">
        <v>4</v>
      </c>
      <c r="K278">
        <v>2</v>
      </c>
      <c r="L278" t="s">
        <v>730</v>
      </c>
      <c r="M278" s="1">
        <v>2</v>
      </c>
      <c r="N278">
        <v>2</v>
      </c>
      <c r="O278">
        <v>1</v>
      </c>
      <c r="P278">
        <v>1</v>
      </c>
      <c r="Q278" s="16">
        <v>2</v>
      </c>
      <c r="R278">
        <v>2</v>
      </c>
      <c r="S278">
        <v>2</v>
      </c>
      <c r="T278">
        <v>2</v>
      </c>
      <c r="U278" t="s">
        <v>86</v>
      </c>
      <c r="V278">
        <v>2</v>
      </c>
      <c r="W278">
        <v>20</v>
      </c>
      <c r="X27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40</v>
      </c>
      <c r="Y278">
        <v>0</v>
      </c>
      <c r="Z278">
        <v>0</v>
      </c>
      <c r="AA27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78">
        <v>0</v>
      </c>
      <c r="AC278">
        <v>0</v>
      </c>
      <c r="AD27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8">
        <v>12</v>
      </c>
      <c r="AF278">
        <v>12</v>
      </c>
      <c r="AG278" s="1">
        <f>AVERAGE(_2022___Atividade_física__sintomas_de_ansiedade_e_depressão_e_qualidade_de_vida_e[[#This Row],[a.	Quantas horas no total você gasta sentado durante um dia de semana? ]:[b.	Quantas horas no total você gasta sentado durante um dia de fim de semana?]])</f>
        <v>12</v>
      </c>
      <c r="AH278" s="1">
        <f>_2022___Atividade_física__sintomas_de_ansiedade_e_depressão_e_qualidade_de_vida_e[[#This Row],[AFV por semana]]+_2022___Atividade_física__sintomas_de_ansiedade_e_depressão_e_qualidade_de_vida_e[[#This Row],[Média AFM na semana]]</f>
        <v>0</v>
      </c>
      <c r="AI278">
        <v>1</v>
      </c>
      <c r="AJ278">
        <v>2</v>
      </c>
      <c r="AK278">
        <v>0</v>
      </c>
      <c r="AL278">
        <v>0</v>
      </c>
      <c r="AM278">
        <v>1</v>
      </c>
      <c r="AN278">
        <v>1</v>
      </c>
      <c r="AO278">
        <v>1</v>
      </c>
      <c r="AP278">
        <v>1</v>
      </c>
      <c r="AQ278">
        <v>0</v>
      </c>
      <c r="AR278">
        <v>1</v>
      </c>
      <c r="AS278">
        <v>0</v>
      </c>
      <c r="AT278">
        <v>0</v>
      </c>
      <c r="AU278">
        <v>0</v>
      </c>
      <c r="AV278">
        <v>0</v>
      </c>
      <c r="AW278">
        <v>0</v>
      </c>
      <c r="AX278">
        <v>0</v>
      </c>
      <c r="AY278">
        <v>0</v>
      </c>
      <c r="AZ278">
        <v>1</v>
      </c>
      <c r="BA278">
        <v>0</v>
      </c>
      <c r="BB278">
        <v>0</v>
      </c>
      <c r="BC278">
        <v>0</v>
      </c>
      <c r="BD27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278">
        <v>1</v>
      </c>
      <c r="BF278">
        <v>0</v>
      </c>
      <c r="BG278">
        <v>1</v>
      </c>
      <c r="BH278">
        <v>1</v>
      </c>
      <c r="BI278">
        <v>1</v>
      </c>
      <c r="BJ278">
        <v>3</v>
      </c>
      <c r="BK278">
        <v>0</v>
      </c>
      <c r="BL278">
        <v>2</v>
      </c>
      <c r="BM278">
        <v>1</v>
      </c>
      <c r="BN278">
        <v>3</v>
      </c>
      <c r="BO278">
        <v>1</v>
      </c>
      <c r="BP278">
        <v>1</v>
      </c>
      <c r="BQ278">
        <v>0</v>
      </c>
      <c r="BR278">
        <v>0</v>
      </c>
      <c r="BS278">
        <v>1</v>
      </c>
      <c r="BT278">
        <v>0</v>
      </c>
      <c r="BU278">
        <v>1</v>
      </c>
      <c r="BV278">
        <v>0</v>
      </c>
      <c r="BW278">
        <v>0</v>
      </c>
      <c r="BX278">
        <v>2</v>
      </c>
      <c r="BY278">
        <f>_2022___Atividade_física__sintomas_de_ansiedade_e_depressão_e_qualidade_de_vida_e[[#This Row],[_18]]</f>
        <v>0</v>
      </c>
      <c r="BZ278">
        <v>0</v>
      </c>
      <c r="CA278">
        <v>1</v>
      </c>
      <c r="CB278" s="1">
        <f>SUM(BE278:BV278,_2022___Atividade_física__sintomas_de_ansiedade_e_depressão_e_qualidade_de_vida_e[[#This Row],[18 considerar essa]:[_20]])</f>
        <v>18</v>
      </c>
      <c r="CC278">
        <v>3</v>
      </c>
      <c r="CD278">
        <v>3</v>
      </c>
      <c r="CE278">
        <v>3</v>
      </c>
      <c r="CF278">
        <v>3</v>
      </c>
      <c r="CG278">
        <v>3</v>
      </c>
      <c r="CH278">
        <v>3</v>
      </c>
      <c r="CI278">
        <v>3</v>
      </c>
      <c r="CJ278">
        <v>3</v>
      </c>
      <c r="CK278">
        <v>3</v>
      </c>
      <c r="CL278">
        <v>3</v>
      </c>
      <c r="CM278">
        <v>3</v>
      </c>
      <c r="CN278">
        <v>3</v>
      </c>
      <c r="CO278">
        <v>2</v>
      </c>
      <c r="CP278">
        <v>2</v>
      </c>
      <c r="CQ278">
        <v>2</v>
      </c>
      <c r="CR278">
        <v>2</v>
      </c>
      <c r="CS278">
        <v>2</v>
      </c>
      <c r="CT278">
        <v>2</v>
      </c>
      <c r="CU278">
        <v>2</v>
      </c>
      <c r="CV278">
        <v>2</v>
      </c>
      <c r="CW278">
        <v>3</v>
      </c>
      <c r="CX278">
        <v>1</v>
      </c>
      <c r="CY278">
        <v>4</v>
      </c>
      <c r="CZ278">
        <v>5</v>
      </c>
      <c r="DA278">
        <v>4</v>
      </c>
      <c r="DB278">
        <v>3</v>
      </c>
      <c r="DC278">
        <v>4</v>
      </c>
      <c r="DD278">
        <v>3</v>
      </c>
      <c r="DE278">
        <v>6</v>
      </c>
      <c r="DF278">
        <v>4</v>
      </c>
      <c r="DG278">
        <v>5</v>
      </c>
      <c r="DH278">
        <v>5</v>
      </c>
      <c r="DI278">
        <v>5</v>
      </c>
      <c r="DJ278">
        <v>3</v>
      </c>
      <c r="DK278">
        <v>3</v>
      </c>
      <c r="DL278">
        <v>3</v>
      </c>
      <c r="DM278">
        <f>IF(CC278=1,5,IF(CC278=2,4.4,IF(CC278=3,3.4,IF(CC278=4,2,IF(CC278=5,1,IF(CC278&gt;5,"Inválido",0))))))</f>
        <v>3.4</v>
      </c>
      <c r="DN278">
        <f>IF(CD278&gt;5,"Inválido",CD278)</f>
        <v>3</v>
      </c>
      <c r="DO278" s="7">
        <f>IF(CE278&gt;3,"Inválido",CE278)</f>
        <v>3</v>
      </c>
      <c r="DP278" s="7">
        <f>IF(CF278&gt;3,"Inválido",CF278)</f>
        <v>3</v>
      </c>
      <c r="DQ278" s="6">
        <f>IF(CG278&gt;3,"Inválido",CG278)</f>
        <v>3</v>
      </c>
      <c r="DR278" s="6">
        <f>IF(CH278&gt;3,"Inválido",CH278)</f>
        <v>3</v>
      </c>
      <c r="DS278" s="6">
        <f>IF(CI278&gt;3,"Inválido",CI278)</f>
        <v>3</v>
      </c>
      <c r="DT278" s="6">
        <f>IF(CJ278&gt;3,"Inválido",CJ278)</f>
        <v>3</v>
      </c>
      <c r="DU278" s="6">
        <f>IF(CK278&gt;3,"Inválido",CK278)</f>
        <v>3</v>
      </c>
      <c r="DV278" s="6">
        <f>IF(CL278&gt;3,"Inválido",CL278)</f>
        <v>3</v>
      </c>
      <c r="DW278" s="6">
        <f>IF(CM278&gt;3,"Inválido",CM278)</f>
        <v>3</v>
      </c>
      <c r="DX278" s="6">
        <f>IF(CN278&gt;3,"Inválido",CN278)</f>
        <v>3</v>
      </c>
      <c r="DY278" s="8">
        <f>IF(CO278&gt;5, "INVALIDO",CO278)</f>
        <v>2</v>
      </c>
      <c r="DZ278" s="8">
        <f>IF(CP278&gt;5, "INVALIDO",CP278)</f>
        <v>2</v>
      </c>
      <c r="EA278" s="8">
        <f>IF(CQ278&gt;5, "INVALIDO",CQ278)</f>
        <v>2</v>
      </c>
      <c r="EB278" s="8">
        <f>IF(CR278&gt;5, "INVALIDO",CR278)</f>
        <v>2</v>
      </c>
      <c r="EC278" s="7">
        <f>IF(CR278&gt;5, "INVALIDO",CR278)</f>
        <v>2</v>
      </c>
      <c r="ED27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7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8">
        <f>IF(CC278=1,5,IF(CC278=2,4,IF(CC278=3,3,IF(CC278=4,2,IF(CC278=5,1,IF(CC278&gt;5,"Inválido",0))))))</f>
        <v>3</v>
      </c>
      <c r="EG278">
        <f>IF(CW278=1,6,IF(CW278=2,5.4,IF(CW278=3,4.2,IF(CW278=4,3.1,IF(CW278=5,2.2,IF(CW278=6,1,IF(CW278&gt;6,"Inválido",0)))))))</f>
        <v>4.2</v>
      </c>
      <c r="EH278">
        <f>IF(AND(CX278=1,CW278=1),6,IF(AND(CX278=1,CW278&lt;7),5,IF(AND(CX278&gt;1,CW278=1),"Inválido",IF(AND(CX278=2,CW278&lt;7),4,IF(AND(CX278=3,CW278&lt;7),3,IF(AND(CX278=4,CW278&lt;7),2,IF(AND(CX278=5,CW278&lt;7),1,0)))))))</f>
        <v>5</v>
      </c>
      <c r="EI278">
        <f>IF(CV278=1,6,IF(CV278=2,5,IF(CV278=3,3,IF(CV278=4,3,IF(CV278=5,2,IF(CV278=6,1,IF(CV278&gt;6,"iNVÁLIDO",0)))))))</f>
        <v>5</v>
      </c>
      <c r="EJ278" s="7">
        <f>IF(CZ278&gt;6,"Inválido",CZ278)</f>
        <v>5</v>
      </c>
      <c r="EK278" s="7">
        <f>IF(DA278&gt;6,"Inválido",DA278)</f>
        <v>4</v>
      </c>
      <c r="EL278">
        <f>IF(DB278=1,6,IF(DB278=2,5,IF(DB278=3,3,IF(DB278=4,3,IF(DB278=5,2,IF(DB278=6,1,IF(DB278&gt;6,"iNVÁLIDO",0)))))))</f>
        <v>3</v>
      </c>
      <c r="EM278">
        <f>IF(DC278=1,6,IF(DC278=2,5,IF(DC278=3,3,IF(DC278=4,3,IF(DC278=5,2,IF(DC278=6,1,IF(DC278&gt;6,"iNVÁLIDO",0)))))))</f>
        <v>3</v>
      </c>
      <c r="EN278" s="7">
        <f>IF(DD278&gt;6,"Inválido",DD278)</f>
        <v>3</v>
      </c>
      <c r="EO278">
        <f>IF(DE278&gt;6,"Inválido",DE278)</f>
        <v>6</v>
      </c>
      <c r="EP278">
        <f>IF(DF278=1,6,IF(DF278=2,5,IF(DF278=3,3,IF(DF278=4,3,IF(DF278=5,2,IF(DF278=6,1,IF(DF278&gt;6,"iNVÁLIDO",0)))))))</f>
        <v>3</v>
      </c>
      <c r="EQ278" s="7">
        <f>IF(DG278&gt;6,"Inválido",DG278)</f>
        <v>5</v>
      </c>
      <c r="ER278">
        <f>IF(DH278&gt;5,"Inválido",DH278)</f>
        <v>5</v>
      </c>
      <c r="ES278">
        <f>IF(DI278&gt;5,"Inválido",DI278)</f>
        <v>5</v>
      </c>
      <c r="ET278">
        <f>IF(DJ278=1,5,IF(DJ278=2,4,IF(DJ278=3,3,IF(DJ278=4,2,IF(DJ278=5,1,IF(DJ278&gt;5,"Inválido",0))))))</f>
        <v>3</v>
      </c>
      <c r="EU278">
        <f>IF(DK278&gt;5,"Inválido",DK278)</f>
        <v>3</v>
      </c>
      <c r="EV278">
        <f>IF(DL278=1,5,IF(DL278=2,4,IF(DL278=3,3,IF(DL278=4,2,IF(DL278=5,1,IF(DL278&gt;5,"Inválido",0))))))</f>
        <v>3</v>
      </c>
      <c r="EW278" s="7">
        <f>SUM(DO278,DP278,DQ278,DR278,DS278,DT278,DU278,DV278,DW278,DX278)</f>
        <v>30</v>
      </c>
      <c r="EX278" s="7">
        <f>(EW278-10)/20*100</f>
        <v>100</v>
      </c>
      <c r="EY278">
        <f>SUM(DY278,DZ278,EA278,EB278)</f>
        <v>8</v>
      </c>
      <c r="EZ278">
        <f>(_2022___Atividade_física__sintomas_de_ansiedade_e_depressão_e_qualidade_de_vida_e[[#This Row],[Aspecto físico]]-4)/4*100</f>
        <v>100</v>
      </c>
      <c r="FA278">
        <f>SUM(EG278,EH278)</f>
        <v>9.1999999999999993</v>
      </c>
      <c r="FB278">
        <f>(FA278-2)/10*100</f>
        <v>72</v>
      </c>
      <c r="FC278">
        <f>SUM(DM278,ES278,ET278,EU278,EV278)</f>
        <v>17.399999999999999</v>
      </c>
      <c r="FD278" s="7">
        <f>(FC278-5)/20*100</f>
        <v>61.999999999999986</v>
      </c>
      <c r="FE278">
        <f>SUM(EI278,EM278,EO278,EQ278)</f>
        <v>19</v>
      </c>
      <c r="FF278" s="7">
        <f>(FE278-4)/20*100</f>
        <v>75</v>
      </c>
      <c r="FG278">
        <f>SUM(EF278,ER278)</f>
        <v>8</v>
      </c>
      <c r="FH278">
        <f>(FG278-2)/8*100</f>
        <v>75</v>
      </c>
      <c r="FI278">
        <f>SUM(EC278,ED278,EE278)</f>
        <v>6</v>
      </c>
      <c r="FJ278" s="7">
        <f>(FI278-3)/3*100</f>
        <v>100</v>
      </c>
      <c r="FK278">
        <f>SUM(EJ278,EK278,EL278,EN278,EP278)</f>
        <v>18</v>
      </c>
      <c r="FL278">
        <f>(FK278-5)/25*100</f>
        <v>52</v>
      </c>
      <c r="FM278">
        <f t="shared" si="12"/>
        <v>3</v>
      </c>
      <c r="FN278" s="7">
        <f t="shared" si="13"/>
        <v>83.5</v>
      </c>
      <c r="FO278" s="7">
        <f t="shared" si="14"/>
        <v>75.5</v>
      </c>
    </row>
    <row r="279" spans="1:171" ht="15" thickBot="1" x14ac:dyDescent="0.35">
      <c r="A279" t="s">
        <v>731</v>
      </c>
      <c r="B279" t="s">
        <v>732</v>
      </c>
      <c r="C279" t="s">
        <v>68</v>
      </c>
      <c r="D279" s="5">
        <v>34282</v>
      </c>
      <c r="E279" s="5">
        <v>44682</v>
      </c>
      <c r="F279" s="1">
        <f>DATEDIF(D278,E278,"Y")</f>
        <v>32</v>
      </c>
      <c r="G279">
        <v>1</v>
      </c>
      <c r="H279">
        <v>3</v>
      </c>
      <c r="I279" t="s">
        <v>381</v>
      </c>
      <c r="J279">
        <v>5</v>
      </c>
      <c r="K279">
        <v>2</v>
      </c>
      <c r="L279" t="s">
        <v>733</v>
      </c>
      <c r="M279" s="1">
        <v>2</v>
      </c>
      <c r="N279">
        <v>1</v>
      </c>
      <c r="O279">
        <v>1</v>
      </c>
      <c r="P279">
        <v>1</v>
      </c>
      <c r="Q279" s="16">
        <v>3</v>
      </c>
      <c r="R279">
        <v>1</v>
      </c>
      <c r="S279">
        <v>1</v>
      </c>
      <c r="T279">
        <v>2</v>
      </c>
      <c r="U279" t="s">
        <v>86</v>
      </c>
      <c r="V279">
        <v>5</v>
      </c>
      <c r="W279">
        <v>59</v>
      </c>
      <c r="X27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295</v>
      </c>
      <c r="Y279">
        <v>1</v>
      </c>
      <c r="Z279">
        <v>20</v>
      </c>
      <c r="AA27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v>
      </c>
      <c r="AB279">
        <v>0</v>
      </c>
      <c r="AC279">
        <v>0</v>
      </c>
      <c r="AD27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9">
        <v>4</v>
      </c>
      <c r="AF279">
        <v>4</v>
      </c>
      <c r="AG279" s="1">
        <f>AVERAGE(_2022___Atividade_física__sintomas_de_ansiedade_e_depressão_e_qualidade_de_vida_e[[#This Row],[a.	Quantas horas no total você gasta sentado durante um dia de semana? ]:[b.	Quantas horas no total você gasta sentado durante um dia de fim de semana?]])</f>
        <v>4</v>
      </c>
      <c r="AH279" s="1">
        <f>_2022___Atividade_física__sintomas_de_ansiedade_e_depressão_e_qualidade_de_vida_e[[#This Row],[AFV por semana]]+_2022___Atividade_física__sintomas_de_ansiedade_e_depressão_e_qualidade_de_vida_e[[#This Row],[Média AFM na semana]]</f>
        <v>20</v>
      </c>
      <c r="AI279">
        <v>0</v>
      </c>
      <c r="AJ279">
        <v>1</v>
      </c>
      <c r="AK279">
        <v>0</v>
      </c>
      <c r="AL279">
        <v>1</v>
      </c>
      <c r="AM279">
        <v>1</v>
      </c>
      <c r="AN279">
        <v>0</v>
      </c>
      <c r="AO279">
        <v>0</v>
      </c>
      <c r="AP279">
        <v>0</v>
      </c>
      <c r="AQ279">
        <v>0</v>
      </c>
      <c r="AR279">
        <v>1</v>
      </c>
      <c r="AS279">
        <v>0</v>
      </c>
      <c r="AT279">
        <v>0</v>
      </c>
      <c r="AU279">
        <v>0</v>
      </c>
      <c r="AV279">
        <v>1</v>
      </c>
      <c r="AW279">
        <v>0</v>
      </c>
      <c r="AX279">
        <v>0</v>
      </c>
      <c r="AY279">
        <v>0</v>
      </c>
      <c r="AZ279">
        <v>0</v>
      </c>
      <c r="BA279">
        <v>0</v>
      </c>
      <c r="BB279">
        <v>0</v>
      </c>
      <c r="BC279">
        <v>0</v>
      </c>
      <c r="BD27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79">
        <v>0</v>
      </c>
      <c r="BF279">
        <v>0</v>
      </c>
      <c r="BG279">
        <v>0</v>
      </c>
      <c r="BH279">
        <v>1</v>
      </c>
      <c r="BI279">
        <v>0</v>
      </c>
      <c r="BJ279">
        <v>0</v>
      </c>
      <c r="BK279">
        <v>0</v>
      </c>
      <c r="BL279">
        <v>1</v>
      </c>
      <c r="BM279">
        <v>0</v>
      </c>
      <c r="BN279">
        <v>0</v>
      </c>
      <c r="BO279">
        <v>0</v>
      </c>
      <c r="BP279">
        <v>1</v>
      </c>
      <c r="BQ279">
        <v>0</v>
      </c>
      <c r="BR279">
        <v>0</v>
      </c>
      <c r="BS279">
        <v>0</v>
      </c>
      <c r="BT279">
        <v>0</v>
      </c>
      <c r="BU279">
        <v>1</v>
      </c>
      <c r="BV279">
        <v>0</v>
      </c>
      <c r="BW279">
        <v>0</v>
      </c>
      <c r="BX279">
        <v>1</v>
      </c>
      <c r="BY279">
        <v>0</v>
      </c>
      <c r="BZ279">
        <v>0</v>
      </c>
      <c r="CA279">
        <v>0</v>
      </c>
      <c r="CB279" s="1">
        <f>SUM(BE279:BV279,_2022___Atividade_física__sintomas_de_ansiedade_e_depressão_e_qualidade_de_vida_e[[#This Row],[18 considerar essa]:[_20]])</f>
        <v>4</v>
      </c>
      <c r="CC279">
        <v>2</v>
      </c>
      <c r="CD279">
        <v>3</v>
      </c>
      <c r="CE279">
        <v>2</v>
      </c>
      <c r="CF279">
        <v>3</v>
      </c>
      <c r="CG279">
        <v>3</v>
      </c>
      <c r="CH279">
        <v>3</v>
      </c>
      <c r="CI279">
        <v>3</v>
      </c>
      <c r="CJ279">
        <v>3</v>
      </c>
      <c r="CK279">
        <v>3</v>
      </c>
      <c r="CL279">
        <v>3</v>
      </c>
      <c r="CM279">
        <v>3</v>
      </c>
      <c r="CN279">
        <v>3</v>
      </c>
      <c r="CO279">
        <v>2</v>
      </c>
      <c r="CP279">
        <v>2</v>
      </c>
      <c r="CQ279">
        <v>2</v>
      </c>
      <c r="CR279">
        <v>2</v>
      </c>
      <c r="CS279">
        <v>2</v>
      </c>
      <c r="CT279">
        <v>2</v>
      </c>
      <c r="CU279">
        <v>2</v>
      </c>
      <c r="CV279">
        <v>1</v>
      </c>
      <c r="CW279">
        <v>1</v>
      </c>
      <c r="CX279">
        <v>1</v>
      </c>
      <c r="CY279">
        <v>3</v>
      </c>
      <c r="CZ279">
        <v>5</v>
      </c>
      <c r="DA279">
        <v>5</v>
      </c>
      <c r="DB279">
        <v>2</v>
      </c>
      <c r="DC279">
        <v>2</v>
      </c>
      <c r="DD279">
        <v>5</v>
      </c>
      <c r="DE279">
        <v>5</v>
      </c>
      <c r="DF279">
        <v>2</v>
      </c>
      <c r="DG279">
        <v>4</v>
      </c>
      <c r="DH279">
        <v>3</v>
      </c>
      <c r="DI279">
        <v>5</v>
      </c>
      <c r="DJ279">
        <v>1</v>
      </c>
      <c r="DK279">
        <v>4</v>
      </c>
      <c r="DL279">
        <v>2</v>
      </c>
      <c r="DM279">
        <f>IF(CC279=1,5,IF(CC279=2,4.4,IF(CC279=3,3.4,IF(CC279=4,2,IF(CC279=5,1,IF(CC279&gt;5,"Inválido",0))))))</f>
        <v>4.4000000000000004</v>
      </c>
      <c r="DN279">
        <f>IF(CD279&gt;5,"Inválido",CD279)</f>
        <v>3</v>
      </c>
      <c r="DO279" s="7">
        <f>IF(CE279&gt;3,"Inválido",CE279)</f>
        <v>2</v>
      </c>
      <c r="DP279" s="7">
        <f>IF(CF279&gt;3,"Inválido",CF279)</f>
        <v>3</v>
      </c>
      <c r="DQ279" s="6">
        <f>IF(CG279&gt;3,"Inválido",CG279)</f>
        <v>3</v>
      </c>
      <c r="DR279" s="6">
        <f>IF(CH279&gt;3,"Inválido",CH279)</f>
        <v>3</v>
      </c>
      <c r="DS279" s="6">
        <f>IF(CI279&gt;3,"Inválido",CI279)</f>
        <v>3</v>
      </c>
      <c r="DT279" s="6">
        <f>IF(CJ279&gt;3,"Inválido",CJ279)</f>
        <v>3</v>
      </c>
      <c r="DU279" s="6">
        <f>IF(CK279&gt;3,"Inválido",CK279)</f>
        <v>3</v>
      </c>
      <c r="DV279" s="6">
        <f>IF(CL279&gt;3,"Inválido",CL279)</f>
        <v>3</v>
      </c>
      <c r="DW279" s="6">
        <f>IF(CM279&gt;3,"Inválido",CM279)</f>
        <v>3</v>
      </c>
      <c r="DX279" s="6">
        <f>IF(CN279&gt;3,"Inválido",CN279)</f>
        <v>3</v>
      </c>
      <c r="DY279" s="8">
        <f>IF(CO279&gt;5, "INVALIDO",CO279)</f>
        <v>2</v>
      </c>
      <c r="DZ279" s="8">
        <f>IF(CP279&gt;5, "INVALIDO",CP279)</f>
        <v>2</v>
      </c>
      <c r="EA279" s="8">
        <f>IF(CQ279&gt;5, "INVALIDO",CQ279)</f>
        <v>2</v>
      </c>
      <c r="EB279" s="8">
        <f>IF(CR279&gt;5, "INVALIDO",CR279)</f>
        <v>2</v>
      </c>
      <c r="EC279" s="7">
        <f>IF(CR279&gt;5, "INVALIDO",CR279)</f>
        <v>2</v>
      </c>
      <c r="ED27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7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9">
        <f>IF(CC279=1,5,IF(CC279=2,4,IF(CC279=3,3,IF(CC279=4,2,IF(CC279=5,1,IF(CC279&gt;5,"Inválido",0))))))</f>
        <v>4</v>
      </c>
      <c r="EG279">
        <f>IF(CW279=1,6,IF(CW279=2,5.4,IF(CW279=3,4.2,IF(CW279=4,3.1,IF(CW279=5,2.2,IF(CW279=6,1,IF(CW279&gt;6,"Inválido",0)))))))</f>
        <v>6</v>
      </c>
      <c r="EH279">
        <f>IF(AND(CX279=1,CW279=1),6,IF(AND(CX279=1,CW279&lt;7),5,IF(AND(CX279&gt;1,CW279=1),"Inválido",IF(AND(CX279=2,CW279&lt;7),4,IF(AND(CX279=3,CW279&lt;7),3,IF(AND(CX279=4,CW279&lt;7),2,IF(AND(CX279=5,CW279&lt;7),1,0)))))))</f>
        <v>6</v>
      </c>
      <c r="EI279">
        <f>IF(CV279=1,6,IF(CV279=2,5,IF(CV279=3,3,IF(CV279=4,3,IF(CV279=5,2,IF(CV279=6,1,IF(CV279&gt;6,"iNVÁLIDO",0)))))))</f>
        <v>6</v>
      </c>
      <c r="EJ279" s="7">
        <f>IF(CZ279&gt;6,"Inválido",CZ279)</f>
        <v>5</v>
      </c>
      <c r="EK279" s="7">
        <f>IF(DA279&gt;6,"Inválido",DA279)</f>
        <v>5</v>
      </c>
      <c r="EL279">
        <f>IF(DB279=1,6,IF(DB279=2,5,IF(DB279=3,3,IF(DB279=4,3,IF(DB279=5,2,IF(DB279=6,1,IF(DB279&gt;6,"iNVÁLIDO",0)))))))</f>
        <v>5</v>
      </c>
      <c r="EM279">
        <f>IF(DC279=1,6,IF(DC279=2,5,IF(DC279=3,3,IF(DC279=4,3,IF(DC279=5,2,IF(DC279=6,1,IF(DC279&gt;6,"iNVÁLIDO",0)))))))</f>
        <v>5</v>
      </c>
      <c r="EN279" s="7">
        <f>IF(DD279&gt;6,"Inválido",DD279)</f>
        <v>5</v>
      </c>
      <c r="EO279">
        <f>IF(DE279&gt;6,"Inválido",DE279)</f>
        <v>5</v>
      </c>
      <c r="EP279">
        <f>IF(DF279=1,6,IF(DF279=2,5,IF(DF279=3,3,IF(DF279=4,3,IF(DF279=5,2,IF(DF279=6,1,IF(DF279&gt;6,"iNVÁLIDO",0)))))))</f>
        <v>5</v>
      </c>
      <c r="EQ279" s="7">
        <f>IF(DG279&gt;6,"Inválido",DG279)</f>
        <v>4</v>
      </c>
      <c r="ER279">
        <f>IF(DH279&gt;5,"Inválido",DH279)</f>
        <v>3</v>
      </c>
      <c r="ES279">
        <f>IF(DI279&gt;5,"Inválido",DI279)</f>
        <v>5</v>
      </c>
      <c r="ET279">
        <f>IF(DJ279=1,5,IF(DJ279=2,4,IF(DJ279=3,3,IF(DJ279=4,2,IF(DJ279=5,1,IF(DJ279&gt;5,"Inválido",0))))))</f>
        <v>5</v>
      </c>
      <c r="EU279">
        <f>IF(DK279&gt;5,"Inválido",DK279)</f>
        <v>4</v>
      </c>
      <c r="EV279">
        <f>IF(DL279=1,5,IF(DL279=2,4,IF(DL279=3,3,IF(DL279=4,2,IF(DL279=5,1,IF(DL279&gt;5,"Inválido",0))))))</f>
        <v>4</v>
      </c>
      <c r="EW279" s="7">
        <f>SUM(DO279,DP279,DQ279,DR279,DS279,DT279,DU279,DV279,DW279,DX279)</f>
        <v>29</v>
      </c>
      <c r="EX279" s="7">
        <f>(EW279-10)/20*100</f>
        <v>95</v>
      </c>
      <c r="EY279">
        <f>SUM(DY279,DZ279,EA279,EB279)</f>
        <v>8</v>
      </c>
      <c r="EZ279">
        <f>(_2022___Atividade_física__sintomas_de_ansiedade_e_depressão_e_qualidade_de_vida_e[[#This Row],[Aspecto físico]]-4)/4*100</f>
        <v>100</v>
      </c>
      <c r="FA279">
        <f>SUM(EG279,EH279)</f>
        <v>12</v>
      </c>
      <c r="FB279">
        <f>(FA279-2)/10*100</f>
        <v>100</v>
      </c>
      <c r="FC279">
        <f>SUM(DM279,ES279,ET279,EU279,EV279)</f>
        <v>22.4</v>
      </c>
      <c r="FD279" s="7">
        <f>(FC279-5)/20*100</f>
        <v>86.999999999999986</v>
      </c>
      <c r="FE279">
        <f>SUM(EI279,EM279,EO279,EQ279)</f>
        <v>20</v>
      </c>
      <c r="FF279" s="7">
        <f>(FE279-4)/20*100</f>
        <v>80</v>
      </c>
      <c r="FG279">
        <f>SUM(EF279,ER279)</f>
        <v>7</v>
      </c>
      <c r="FH279">
        <f>(FG279-2)/8*100</f>
        <v>62.5</v>
      </c>
      <c r="FI279">
        <f>SUM(EC279,ED279,EE279)</f>
        <v>6</v>
      </c>
      <c r="FJ279" s="7">
        <f>(FI279-3)/3*100</f>
        <v>100</v>
      </c>
      <c r="FK279">
        <f>SUM(EJ279,EK279,EL279,EN279,EP279)</f>
        <v>25</v>
      </c>
      <c r="FL279">
        <f>(FK279-5)/25*100</f>
        <v>80</v>
      </c>
      <c r="FM279">
        <f t="shared" si="12"/>
        <v>3</v>
      </c>
      <c r="FN279" s="7">
        <f t="shared" si="13"/>
        <v>95.5</v>
      </c>
      <c r="FO279" s="7">
        <f t="shared" si="14"/>
        <v>80.625</v>
      </c>
    </row>
    <row r="280" spans="1:171" ht="15" thickBot="1" x14ac:dyDescent="0.35">
      <c r="A280" t="s">
        <v>734</v>
      </c>
      <c r="B280" t="s">
        <v>735</v>
      </c>
      <c r="C280" t="s">
        <v>68</v>
      </c>
      <c r="D280" s="5">
        <v>29696</v>
      </c>
      <c r="E280" s="5">
        <v>44682</v>
      </c>
      <c r="F280" s="1">
        <f>DATEDIF(D279,E279,"Y")</f>
        <v>28</v>
      </c>
      <c r="G280">
        <v>1</v>
      </c>
      <c r="H280">
        <v>1</v>
      </c>
      <c r="I280" t="s">
        <v>276</v>
      </c>
      <c r="J280">
        <v>3</v>
      </c>
      <c r="K280">
        <v>3</v>
      </c>
      <c r="L280" t="s">
        <v>100</v>
      </c>
      <c r="M280" s="1">
        <v>1</v>
      </c>
      <c r="N280">
        <v>1</v>
      </c>
      <c r="O280">
        <v>1</v>
      </c>
      <c r="P280">
        <v>1</v>
      </c>
      <c r="Q280" s="16">
        <v>2</v>
      </c>
      <c r="R280">
        <v>1</v>
      </c>
      <c r="S280">
        <v>2</v>
      </c>
      <c r="T280">
        <v>2</v>
      </c>
      <c r="U280" t="s">
        <v>86</v>
      </c>
      <c r="V280">
        <v>4</v>
      </c>
      <c r="W280">
        <v>20</v>
      </c>
      <c r="X28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80</v>
      </c>
      <c r="Y280">
        <v>0</v>
      </c>
      <c r="Z280">
        <v>0</v>
      </c>
      <c r="AA28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80">
        <v>0</v>
      </c>
      <c r="AC280">
        <v>0</v>
      </c>
      <c r="AD28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0">
        <v>5</v>
      </c>
      <c r="AF280">
        <v>6</v>
      </c>
      <c r="AG280" s="1">
        <f>AVERAGE(_2022___Atividade_física__sintomas_de_ansiedade_e_depressão_e_qualidade_de_vida_e[[#This Row],[a.	Quantas horas no total você gasta sentado durante um dia de semana? ]:[b.	Quantas horas no total você gasta sentado durante um dia de fim de semana?]])</f>
        <v>5.5</v>
      </c>
      <c r="AH280" s="1">
        <f>_2022___Atividade_física__sintomas_de_ansiedade_e_depressão_e_qualidade_de_vida_e[[#This Row],[AFV por semana]]+_2022___Atividade_física__sintomas_de_ansiedade_e_depressão_e_qualidade_de_vida_e[[#This Row],[Média AFM na semana]]</f>
        <v>0</v>
      </c>
      <c r="AI280">
        <v>0</v>
      </c>
      <c r="AJ280">
        <v>2</v>
      </c>
      <c r="AK280">
        <v>0</v>
      </c>
      <c r="AL280">
        <v>0</v>
      </c>
      <c r="AM280">
        <v>0</v>
      </c>
      <c r="AN280">
        <v>0</v>
      </c>
      <c r="AO280">
        <v>0</v>
      </c>
      <c r="AP280">
        <v>0</v>
      </c>
      <c r="AQ280">
        <v>0</v>
      </c>
      <c r="AR280">
        <v>1</v>
      </c>
      <c r="AS280">
        <v>0</v>
      </c>
      <c r="AT280">
        <v>0</v>
      </c>
      <c r="AU280">
        <v>0</v>
      </c>
      <c r="AV280">
        <v>0</v>
      </c>
      <c r="AW280">
        <v>0</v>
      </c>
      <c r="AX280">
        <v>0</v>
      </c>
      <c r="AY280">
        <v>0</v>
      </c>
      <c r="AZ280">
        <v>1</v>
      </c>
      <c r="BA280">
        <v>0</v>
      </c>
      <c r="BB280">
        <v>0</v>
      </c>
      <c r="BC280">
        <v>0</v>
      </c>
      <c r="BD28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80">
        <v>0</v>
      </c>
      <c r="BF280">
        <v>0</v>
      </c>
      <c r="BG280">
        <v>0</v>
      </c>
      <c r="BH280">
        <v>0</v>
      </c>
      <c r="BI280">
        <v>0</v>
      </c>
      <c r="BJ280">
        <v>0</v>
      </c>
      <c r="BK280">
        <v>0</v>
      </c>
      <c r="BL280">
        <v>0</v>
      </c>
      <c r="BM280">
        <v>0</v>
      </c>
      <c r="BN280">
        <v>0</v>
      </c>
      <c r="BO280">
        <v>0</v>
      </c>
      <c r="BP280">
        <v>0</v>
      </c>
      <c r="BQ280">
        <v>0</v>
      </c>
      <c r="BR280">
        <v>0</v>
      </c>
      <c r="BS280">
        <v>0</v>
      </c>
      <c r="BT280">
        <v>0</v>
      </c>
      <c r="BU280">
        <v>0</v>
      </c>
      <c r="BV280">
        <v>0</v>
      </c>
      <c r="BW280">
        <v>0</v>
      </c>
      <c r="BX280">
        <v>2</v>
      </c>
      <c r="BY280">
        <f>_2022___Atividade_física__sintomas_de_ansiedade_e_depressão_e_qualidade_de_vida_e[[#This Row],[_18]]</f>
        <v>0</v>
      </c>
      <c r="BZ280">
        <v>0</v>
      </c>
      <c r="CA280">
        <v>0</v>
      </c>
      <c r="CB280" s="1">
        <f>SUM(BE280:BV280,_2022___Atividade_física__sintomas_de_ansiedade_e_depressão_e_qualidade_de_vida_e[[#This Row],[18 considerar essa]:[_20]])</f>
        <v>0</v>
      </c>
      <c r="CC280">
        <v>3</v>
      </c>
      <c r="CD280">
        <v>4</v>
      </c>
      <c r="CE280">
        <v>2</v>
      </c>
      <c r="CF280">
        <v>3</v>
      </c>
      <c r="CG280">
        <v>3</v>
      </c>
      <c r="CH280">
        <v>3</v>
      </c>
      <c r="CI280">
        <v>3</v>
      </c>
      <c r="CJ280">
        <v>3</v>
      </c>
      <c r="CK280">
        <v>3</v>
      </c>
      <c r="CL280">
        <v>3</v>
      </c>
      <c r="CM280">
        <v>3</v>
      </c>
      <c r="CN280">
        <v>3</v>
      </c>
      <c r="CO280">
        <v>2</v>
      </c>
      <c r="CP280">
        <v>2</v>
      </c>
      <c r="CQ280">
        <v>2</v>
      </c>
      <c r="CR280">
        <v>2</v>
      </c>
      <c r="CS280">
        <v>2</v>
      </c>
      <c r="CT280">
        <v>2</v>
      </c>
      <c r="CU280">
        <v>2</v>
      </c>
      <c r="CV280">
        <v>1</v>
      </c>
      <c r="CW280">
        <v>1</v>
      </c>
      <c r="CX280">
        <v>1</v>
      </c>
      <c r="CY280">
        <v>2</v>
      </c>
      <c r="CZ280">
        <v>4</v>
      </c>
      <c r="DA280">
        <v>6</v>
      </c>
      <c r="DB280">
        <v>5</v>
      </c>
      <c r="DC280">
        <v>2</v>
      </c>
      <c r="DD280">
        <v>6</v>
      </c>
      <c r="DE280">
        <v>4</v>
      </c>
      <c r="DF280">
        <v>2</v>
      </c>
      <c r="DG280">
        <v>3</v>
      </c>
      <c r="DH280">
        <v>5</v>
      </c>
      <c r="DI280">
        <v>5</v>
      </c>
      <c r="DJ280">
        <v>1</v>
      </c>
      <c r="DK280">
        <v>5</v>
      </c>
      <c r="DL280">
        <v>1</v>
      </c>
      <c r="DM280">
        <f>IF(CC280=1,5,IF(CC280=2,4.4,IF(CC280=3,3.4,IF(CC280=4,2,IF(CC280=5,1,IF(CC280&gt;5,"Inválido",0))))))</f>
        <v>3.4</v>
      </c>
      <c r="DN280">
        <f>IF(CD280&gt;5,"Inválido",CD280)</f>
        <v>4</v>
      </c>
      <c r="DO280" s="7">
        <f>IF(CE280&gt;3,"Inválido",CE280)</f>
        <v>2</v>
      </c>
      <c r="DP280" s="7">
        <f>IF(CF280&gt;3,"Inválido",CF280)</f>
        <v>3</v>
      </c>
      <c r="DQ280" s="6">
        <f>IF(CG280&gt;3,"Inválido",CG280)</f>
        <v>3</v>
      </c>
      <c r="DR280" s="6">
        <f>IF(CH280&gt;3,"Inválido",CH280)</f>
        <v>3</v>
      </c>
      <c r="DS280" s="6">
        <f>IF(CI280&gt;3,"Inválido",CI280)</f>
        <v>3</v>
      </c>
      <c r="DT280" s="6">
        <f>IF(CJ280&gt;3,"Inválido",CJ280)</f>
        <v>3</v>
      </c>
      <c r="DU280" s="6">
        <f>IF(CK280&gt;3,"Inválido",CK280)</f>
        <v>3</v>
      </c>
      <c r="DV280" s="6">
        <f>IF(CL280&gt;3,"Inválido",CL280)</f>
        <v>3</v>
      </c>
      <c r="DW280" s="6">
        <f>IF(CM280&gt;3,"Inválido",CM280)</f>
        <v>3</v>
      </c>
      <c r="DX280" s="6">
        <f>IF(CN280&gt;3,"Inválido",CN280)</f>
        <v>3</v>
      </c>
      <c r="DY280" s="8">
        <f>IF(CO280&gt;5, "INVALIDO",CO280)</f>
        <v>2</v>
      </c>
      <c r="DZ280" s="8">
        <f>IF(CP280&gt;5, "INVALIDO",CP280)</f>
        <v>2</v>
      </c>
      <c r="EA280" s="8">
        <f>IF(CQ280&gt;5, "INVALIDO",CQ280)</f>
        <v>2</v>
      </c>
      <c r="EB280" s="8">
        <f>IF(CR280&gt;5, "INVALIDO",CR280)</f>
        <v>2</v>
      </c>
      <c r="EC280" s="7">
        <f>IF(CR280&gt;5, "INVALIDO",CR280)</f>
        <v>2</v>
      </c>
      <c r="ED28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8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0">
        <f>IF(CC280=1,5,IF(CC280=2,4,IF(CC280=3,3,IF(CC280=4,2,IF(CC280=5,1,IF(CC280&gt;5,"Inválido",0))))))</f>
        <v>3</v>
      </c>
      <c r="EG280">
        <f>IF(CW280=1,6,IF(CW280=2,5.4,IF(CW280=3,4.2,IF(CW280=4,3.1,IF(CW280=5,2.2,IF(CW280=6,1,IF(CW280&gt;6,"Inválido",0)))))))</f>
        <v>6</v>
      </c>
      <c r="EH280">
        <f>IF(AND(CX280=1,CW280=1),6,IF(AND(CX280=1,CW280&lt;7),5,IF(AND(CX280&gt;1,CW280=1),"Inválido",IF(AND(CX280=2,CW280&lt;7),4,IF(AND(CX280=3,CW280&lt;7),3,IF(AND(CX280=4,CW280&lt;7),2,IF(AND(CX280=5,CW280&lt;7),1,0)))))))</f>
        <v>6</v>
      </c>
      <c r="EI280">
        <f>IF(CV280=1,6,IF(CV280=2,5,IF(CV280=3,3,IF(CV280=4,3,IF(CV280=5,2,IF(CV280=6,1,IF(CV280&gt;6,"iNVÁLIDO",0)))))))</f>
        <v>6</v>
      </c>
      <c r="EJ280" s="7">
        <f>IF(CZ280&gt;6,"Inválido",CZ280)</f>
        <v>4</v>
      </c>
      <c r="EK280" s="7">
        <f>IF(DA280&gt;6,"Inválido",DA280)</f>
        <v>6</v>
      </c>
      <c r="EL280">
        <f>IF(DB280=1,6,IF(DB280=2,5,IF(DB280=3,3,IF(DB280=4,3,IF(DB280=5,2,IF(DB280=6,1,IF(DB280&gt;6,"iNVÁLIDO",0)))))))</f>
        <v>2</v>
      </c>
      <c r="EM280">
        <f>IF(DC280=1,6,IF(DC280=2,5,IF(DC280=3,3,IF(DC280=4,3,IF(DC280=5,2,IF(DC280=6,1,IF(DC280&gt;6,"iNVÁLIDO",0)))))))</f>
        <v>5</v>
      </c>
      <c r="EN280" s="7">
        <f>IF(DD280&gt;6,"Inválido",DD280)</f>
        <v>6</v>
      </c>
      <c r="EO280">
        <f>IF(DE280&gt;6,"Inválido",DE280)</f>
        <v>4</v>
      </c>
      <c r="EP280">
        <f>IF(DF280=1,6,IF(DF280=2,5,IF(DF280=3,3,IF(DF280=4,3,IF(DF280=5,2,IF(DF280=6,1,IF(DF280&gt;6,"iNVÁLIDO",0)))))))</f>
        <v>5</v>
      </c>
      <c r="EQ280" s="7">
        <f>IF(DG280&gt;6,"Inválido",DG280)</f>
        <v>3</v>
      </c>
      <c r="ER280">
        <f>IF(DH280&gt;5,"Inválido",DH280)</f>
        <v>5</v>
      </c>
      <c r="ES280">
        <f>IF(DI280&gt;5,"Inválido",DI280)</f>
        <v>5</v>
      </c>
      <c r="ET280">
        <f>IF(DJ280=1,5,IF(DJ280=2,4,IF(DJ280=3,3,IF(DJ280=4,2,IF(DJ280=5,1,IF(DJ280&gt;5,"Inválido",0))))))</f>
        <v>5</v>
      </c>
      <c r="EU280">
        <f>IF(DK280&gt;5,"Inválido",DK280)</f>
        <v>5</v>
      </c>
      <c r="EV280">
        <f>IF(DL280=1,5,IF(DL280=2,4,IF(DL280=3,3,IF(DL280=4,2,IF(DL280=5,1,IF(DL280&gt;5,"Inválido",0))))))</f>
        <v>5</v>
      </c>
      <c r="EW280" s="7">
        <f>SUM(DO280,DP280,DQ280,DR280,DS280,DT280,DU280,DV280,DW280,DX280)</f>
        <v>29</v>
      </c>
      <c r="EX280" s="7">
        <f>(EW280-10)/20*100</f>
        <v>95</v>
      </c>
      <c r="EY280">
        <f>SUM(DY280,DZ280,EA280,EB280)</f>
        <v>8</v>
      </c>
      <c r="EZ280">
        <f>(_2022___Atividade_física__sintomas_de_ansiedade_e_depressão_e_qualidade_de_vida_e[[#This Row],[Aspecto físico]]-4)/4*100</f>
        <v>100</v>
      </c>
      <c r="FA280">
        <f>SUM(EG280,EH280)</f>
        <v>12</v>
      </c>
      <c r="FB280">
        <f>(FA280-2)/10*100</f>
        <v>100</v>
      </c>
      <c r="FC280">
        <f>SUM(DM280,ES280,ET280,EU280,EV280)</f>
        <v>23.4</v>
      </c>
      <c r="FD280" s="7">
        <f>(FC280-5)/20*100</f>
        <v>92</v>
      </c>
      <c r="FE280">
        <f>SUM(EI280,EM280,EO280,EQ280)</f>
        <v>18</v>
      </c>
      <c r="FF280" s="7">
        <f>(FE280-4)/20*100</f>
        <v>70</v>
      </c>
      <c r="FG280">
        <f>SUM(EF280,ER280)</f>
        <v>8</v>
      </c>
      <c r="FH280">
        <f>(FG280-2)/8*100</f>
        <v>75</v>
      </c>
      <c r="FI280">
        <f>SUM(EC280,ED280,EE280)</f>
        <v>6</v>
      </c>
      <c r="FJ280" s="7">
        <f>(FI280-3)/3*100</f>
        <v>100</v>
      </c>
      <c r="FK280">
        <f>SUM(EJ280,EK280,EL280,EN280,EP280)</f>
        <v>23</v>
      </c>
      <c r="FL280">
        <f>(FK280-5)/25*100</f>
        <v>72</v>
      </c>
      <c r="FM280">
        <f t="shared" si="12"/>
        <v>4</v>
      </c>
      <c r="FN280" s="7">
        <f t="shared" si="13"/>
        <v>96.75</v>
      </c>
      <c r="FO280" s="7">
        <f t="shared" si="14"/>
        <v>79.25</v>
      </c>
    </row>
    <row r="281" spans="1:171" ht="15" thickBot="1" x14ac:dyDescent="0.35">
      <c r="A281" t="s">
        <v>736</v>
      </c>
      <c r="B281" t="s">
        <v>737</v>
      </c>
      <c r="C281" t="s">
        <v>68</v>
      </c>
      <c r="D281" s="5">
        <v>33050</v>
      </c>
      <c r="E281" s="5">
        <v>44682</v>
      </c>
      <c r="F281" s="1">
        <f>DATEDIF(D280,E280,"Y")</f>
        <v>41</v>
      </c>
      <c r="G281">
        <v>2</v>
      </c>
      <c r="H281">
        <v>2</v>
      </c>
      <c r="I281" t="s">
        <v>162</v>
      </c>
      <c r="J281">
        <v>1</v>
      </c>
      <c r="K281">
        <v>2</v>
      </c>
      <c r="L281" t="s">
        <v>738</v>
      </c>
      <c r="M281" s="1">
        <v>2</v>
      </c>
      <c r="N281">
        <v>1</v>
      </c>
      <c r="O281">
        <v>5</v>
      </c>
      <c r="P281">
        <v>1</v>
      </c>
      <c r="Q281" s="16">
        <v>2</v>
      </c>
      <c r="R281">
        <v>2</v>
      </c>
      <c r="S281">
        <v>1</v>
      </c>
      <c r="T281">
        <v>1</v>
      </c>
      <c r="U281" t="s">
        <v>115</v>
      </c>
      <c r="V281">
        <v>3</v>
      </c>
      <c r="W281">
        <v>15</v>
      </c>
      <c r="X28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281">
        <v>3</v>
      </c>
      <c r="Z281">
        <v>39</v>
      </c>
      <c r="AA28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81">
        <v>3</v>
      </c>
      <c r="AC281">
        <v>39</v>
      </c>
      <c r="AD28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117</v>
      </c>
      <c r="AE281">
        <v>10</v>
      </c>
      <c r="AF281">
        <v>12</v>
      </c>
      <c r="AG281" s="1">
        <f>AVERAGE(_2022___Atividade_física__sintomas_de_ansiedade_e_depressão_e_qualidade_de_vida_e[[#This Row],[a.	Quantas horas no total você gasta sentado durante um dia de semana? ]:[b.	Quantas horas no total você gasta sentado durante um dia de fim de semana?]])</f>
        <v>11</v>
      </c>
      <c r="AH281" s="1">
        <f>_2022___Atividade_física__sintomas_de_ansiedade_e_depressão_e_qualidade_de_vida_e[[#This Row],[AFV por semana]]+_2022___Atividade_física__sintomas_de_ansiedade_e_depressão_e_qualidade_de_vida_e[[#This Row],[Média AFM na semana]]</f>
        <v>234</v>
      </c>
      <c r="AI281">
        <v>1</v>
      </c>
      <c r="AJ281">
        <v>3</v>
      </c>
      <c r="AK281">
        <v>0</v>
      </c>
      <c r="AL281">
        <v>2</v>
      </c>
      <c r="AM281">
        <v>2</v>
      </c>
      <c r="AN281">
        <v>1</v>
      </c>
      <c r="AO281">
        <v>1</v>
      </c>
      <c r="AP281">
        <v>1</v>
      </c>
      <c r="AQ281">
        <v>2</v>
      </c>
      <c r="AR281">
        <v>3</v>
      </c>
      <c r="AS281">
        <v>2</v>
      </c>
      <c r="AT281">
        <v>0</v>
      </c>
      <c r="AU281">
        <v>1</v>
      </c>
      <c r="AV281">
        <v>2</v>
      </c>
      <c r="AW281">
        <v>3</v>
      </c>
      <c r="AX281">
        <v>1</v>
      </c>
      <c r="AY281">
        <v>2</v>
      </c>
      <c r="AZ281">
        <v>0</v>
      </c>
      <c r="BA281">
        <v>0</v>
      </c>
      <c r="BB281">
        <v>0</v>
      </c>
      <c r="BC281">
        <v>0</v>
      </c>
      <c r="BD28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281">
        <v>1</v>
      </c>
      <c r="BF281">
        <v>1</v>
      </c>
      <c r="BG281">
        <v>1</v>
      </c>
      <c r="BH281">
        <v>2</v>
      </c>
      <c r="BI281">
        <v>2</v>
      </c>
      <c r="BJ281">
        <v>1</v>
      </c>
      <c r="BK281">
        <v>1</v>
      </c>
      <c r="BL281">
        <v>2</v>
      </c>
      <c r="BM281">
        <v>1</v>
      </c>
      <c r="BN281">
        <v>2</v>
      </c>
      <c r="BO281">
        <v>2</v>
      </c>
      <c r="BP281">
        <v>1</v>
      </c>
      <c r="BQ281">
        <v>1</v>
      </c>
      <c r="BR281">
        <v>1</v>
      </c>
      <c r="BS281">
        <v>2</v>
      </c>
      <c r="BT281">
        <v>2</v>
      </c>
      <c r="BU281">
        <v>2</v>
      </c>
      <c r="BV281">
        <v>1</v>
      </c>
      <c r="BW281">
        <v>0</v>
      </c>
      <c r="BX281">
        <v>1</v>
      </c>
      <c r="BY281">
        <v>0</v>
      </c>
      <c r="BZ281">
        <v>1</v>
      </c>
      <c r="CA281">
        <v>1</v>
      </c>
      <c r="CB281" s="1">
        <f>SUM(BE281:BV281,_2022___Atividade_física__sintomas_de_ansiedade_e_depressão_e_qualidade_de_vida_e[[#This Row],[18 considerar essa]:[_20]])</f>
        <v>28</v>
      </c>
      <c r="CC281">
        <v>3</v>
      </c>
      <c r="CD281">
        <v>3</v>
      </c>
      <c r="CE281">
        <v>2</v>
      </c>
      <c r="CF281">
        <v>3</v>
      </c>
      <c r="CG281">
        <v>3</v>
      </c>
      <c r="CH281">
        <v>1</v>
      </c>
      <c r="CI281">
        <v>2</v>
      </c>
      <c r="CJ281">
        <v>2</v>
      </c>
      <c r="CK281">
        <v>1</v>
      </c>
      <c r="CL281">
        <v>1</v>
      </c>
      <c r="CM281">
        <v>2</v>
      </c>
      <c r="CN281">
        <v>3</v>
      </c>
      <c r="CO281">
        <v>1</v>
      </c>
      <c r="CP281">
        <v>1</v>
      </c>
      <c r="CQ281">
        <v>1</v>
      </c>
      <c r="CR281">
        <v>1</v>
      </c>
      <c r="CS281">
        <v>1</v>
      </c>
      <c r="CT281">
        <v>1</v>
      </c>
      <c r="CU281">
        <v>1</v>
      </c>
      <c r="CV281">
        <v>3</v>
      </c>
      <c r="CW281">
        <v>5</v>
      </c>
      <c r="CX281">
        <v>4</v>
      </c>
      <c r="CY281">
        <v>5</v>
      </c>
      <c r="CZ281">
        <v>2</v>
      </c>
      <c r="DA281">
        <v>4</v>
      </c>
      <c r="DB281">
        <v>5</v>
      </c>
      <c r="DC281">
        <v>5</v>
      </c>
      <c r="DD281">
        <v>3</v>
      </c>
      <c r="DE281">
        <v>3</v>
      </c>
      <c r="DF281">
        <v>5</v>
      </c>
      <c r="DG281">
        <v>2</v>
      </c>
      <c r="DH281">
        <v>3</v>
      </c>
      <c r="DI281">
        <v>5</v>
      </c>
      <c r="DJ281">
        <v>4</v>
      </c>
      <c r="DK281">
        <v>5</v>
      </c>
      <c r="DL281">
        <v>5</v>
      </c>
      <c r="DM281">
        <f>IF(CC281=1,5,IF(CC281=2,4.4,IF(CC281=3,3.4,IF(CC281=4,2,IF(CC281=5,1,IF(CC281&gt;5,"Inválido",0))))))</f>
        <v>3.4</v>
      </c>
      <c r="DN281">
        <f>IF(CD281&gt;5,"Inválido",CD281)</f>
        <v>3</v>
      </c>
      <c r="DO281" s="7">
        <f>IF(CE281&gt;3,"Inválido",CE281)</f>
        <v>2</v>
      </c>
      <c r="DP281" s="7">
        <f>IF(CF281&gt;3,"Inválido",CF281)</f>
        <v>3</v>
      </c>
      <c r="DQ281" s="6">
        <f>IF(CG281&gt;3,"Inválido",CG281)</f>
        <v>3</v>
      </c>
      <c r="DR281" s="6">
        <f>IF(CH281&gt;3,"Inválido",CH281)</f>
        <v>1</v>
      </c>
      <c r="DS281" s="6">
        <f>IF(CI281&gt;3,"Inválido",CI281)</f>
        <v>2</v>
      </c>
      <c r="DT281" s="6">
        <f>IF(CJ281&gt;3,"Inválido",CJ281)</f>
        <v>2</v>
      </c>
      <c r="DU281" s="6">
        <f>IF(CK281&gt;3,"Inválido",CK281)</f>
        <v>1</v>
      </c>
      <c r="DV281" s="6">
        <f>IF(CL281&gt;3,"Inválido",CL281)</f>
        <v>1</v>
      </c>
      <c r="DW281" s="6">
        <f>IF(CM281&gt;3,"Inválido",CM281)</f>
        <v>2</v>
      </c>
      <c r="DX281" s="6">
        <f>IF(CN281&gt;3,"Inválido",CN281)</f>
        <v>3</v>
      </c>
      <c r="DY281" s="8">
        <f>IF(CO281&gt;5, "INVALIDO",CO281)</f>
        <v>1</v>
      </c>
      <c r="DZ281" s="8">
        <f>IF(CP281&gt;5, "INVALIDO",CP281)</f>
        <v>1</v>
      </c>
      <c r="EA281" s="8">
        <f>IF(CQ281&gt;5, "INVALIDO",CQ281)</f>
        <v>1</v>
      </c>
      <c r="EB281" s="8">
        <f>IF(CR281&gt;5, "INVALIDO",CR281)</f>
        <v>1</v>
      </c>
      <c r="EC281" s="7">
        <f>IF(CR281&gt;5, "INVALIDO",CR281)</f>
        <v>1</v>
      </c>
      <c r="ED28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81">
        <f>IF(CC281=1,5,IF(CC281=2,4,IF(CC281=3,3,IF(CC281=4,2,IF(CC281=5,1,IF(CC281&gt;5,"Inválido",0))))))</f>
        <v>3</v>
      </c>
      <c r="EG281">
        <f>IF(CW281=1,6,IF(CW281=2,5.4,IF(CW281=3,4.2,IF(CW281=4,3.1,IF(CW281=5,2.2,IF(CW281=6,1,IF(CW281&gt;6,"Inválido",0)))))))</f>
        <v>2.2000000000000002</v>
      </c>
      <c r="EH281">
        <f>IF(AND(CX281=1,CW281=1),6,IF(AND(CX281=1,CW281&lt;7),5,IF(AND(CX281&gt;1,CW281=1),"Inválido",IF(AND(CX281=2,CW281&lt;7),4,IF(AND(CX281=3,CW281&lt;7),3,IF(AND(CX281=4,CW281&lt;7),2,IF(AND(CX281=5,CW281&lt;7),1,0)))))))</f>
        <v>2</v>
      </c>
      <c r="EI281">
        <f>IF(CV281=1,6,IF(CV281=2,5,IF(CV281=3,3,IF(CV281=4,3,IF(CV281=5,2,IF(CV281=6,1,IF(CV281&gt;6,"iNVÁLIDO",0)))))))</f>
        <v>3</v>
      </c>
      <c r="EJ281" s="7">
        <f>IF(CZ281&gt;6,"Inválido",CZ281)</f>
        <v>2</v>
      </c>
      <c r="EK281" s="7">
        <f>IF(DA281&gt;6,"Inválido",DA281)</f>
        <v>4</v>
      </c>
      <c r="EL281">
        <f>IF(DB281=1,6,IF(DB281=2,5,IF(DB281=3,3,IF(DB281=4,3,IF(DB281=5,2,IF(DB281=6,1,IF(DB281&gt;6,"iNVÁLIDO",0)))))))</f>
        <v>2</v>
      </c>
      <c r="EM281">
        <f>IF(DC281=1,6,IF(DC281=2,5,IF(DC281=3,3,IF(DC281=4,3,IF(DC281=5,2,IF(DC281=6,1,IF(DC281&gt;6,"iNVÁLIDO",0)))))))</f>
        <v>2</v>
      </c>
      <c r="EN281" s="7">
        <f>IF(DD281&gt;6,"Inválido",DD281)</f>
        <v>3</v>
      </c>
      <c r="EO281">
        <f>IF(DE281&gt;6,"Inválido",DE281)</f>
        <v>3</v>
      </c>
      <c r="EP281">
        <f>IF(DF281=1,6,IF(DF281=2,5,IF(DF281=3,3,IF(DF281=4,3,IF(DF281=5,2,IF(DF281=6,1,IF(DF281&gt;6,"iNVÁLIDO",0)))))))</f>
        <v>2</v>
      </c>
      <c r="EQ281" s="7">
        <f>IF(DG281&gt;6,"Inválido",DG281)</f>
        <v>2</v>
      </c>
      <c r="ER281">
        <f>IF(DH281&gt;5,"Inválido",DH281)</f>
        <v>3</v>
      </c>
      <c r="ES281">
        <f>IF(DI281&gt;5,"Inválido",DI281)</f>
        <v>5</v>
      </c>
      <c r="ET281">
        <f>IF(DJ281=1,5,IF(DJ281=2,4,IF(DJ281=3,3,IF(DJ281=4,2,IF(DJ281=5,1,IF(DJ281&gt;5,"Inválido",0))))))</f>
        <v>2</v>
      </c>
      <c r="EU281">
        <f>IF(DK281&gt;5,"Inválido",DK281)</f>
        <v>5</v>
      </c>
      <c r="EV281">
        <f>IF(DL281=1,5,IF(DL281=2,4,IF(DL281=3,3,IF(DL281=4,2,IF(DL281=5,1,IF(DL281&gt;5,"Inválido",0))))))</f>
        <v>1</v>
      </c>
      <c r="EW281" s="7">
        <f>SUM(DO281,DP281,DQ281,DR281,DS281,DT281,DU281,DV281,DW281,DX281)</f>
        <v>20</v>
      </c>
      <c r="EX281" s="7">
        <f>(EW281-10)/20*100</f>
        <v>50</v>
      </c>
      <c r="EY281">
        <f>SUM(DY281,DZ281,EA281,EB281)</f>
        <v>4</v>
      </c>
      <c r="EZ281">
        <f>(_2022___Atividade_física__sintomas_de_ansiedade_e_depressão_e_qualidade_de_vida_e[[#This Row],[Aspecto físico]]-4)/4*100</f>
        <v>0</v>
      </c>
      <c r="FA281">
        <f>SUM(EG281,EH281)</f>
        <v>4.2</v>
      </c>
      <c r="FB281">
        <f>(FA281-2)/10*100</f>
        <v>22.000000000000004</v>
      </c>
      <c r="FC281">
        <f>SUM(DM281,ES281,ET281,EU281,EV281)</f>
        <v>16.399999999999999</v>
      </c>
      <c r="FD281" s="7">
        <f>(FC281-5)/20*100</f>
        <v>56.999999999999993</v>
      </c>
      <c r="FE281">
        <f>SUM(EI281,EM281,EO281,EQ281)</f>
        <v>10</v>
      </c>
      <c r="FF281" s="7">
        <f>(FE281-4)/20*100</f>
        <v>30</v>
      </c>
      <c r="FG281">
        <f>SUM(EF281,ER281)</f>
        <v>6</v>
      </c>
      <c r="FH281">
        <f>(FG281-2)/8*100</f>
        <v>50</v>
      </c>
      <c r="FI281">
        <f>SUM(EC281,ED281,EE281)</f>
        <v>3</v>
      </c>
      <c r="FJ281" s="7">
        <f>(FI281-3)/3*100</f>
        <v>0</v>
      </c>
      <c r="FK281">
        <f>SUM(EJ281,EK281,EL281,EN281,EP281)</f>
        <v>13</v>
      </c>
      <c r="FL281">
        <f>(FK281-5)/25*100</f>
        <v>32</v>
      </c>
      <c r="FM281">
        <f t="shared" si="12"/>
        <v>3</v>
      </c>
      <c r="FN281" s="7">
        <f t="shared" si="13"/>
        <v>32.25</v>
      </c>
      <c r="FO281" s="7">
        <f t="shared" si="14"/>
        <v>28</v>
      </c>
    </row>
    <row r="282" spans="1:171" ht="15" thickBot="1" x14ac:dyDescent="0.35">
      <c r="A282" t="s">
        <v>742</v>
      </c>
      <c r="B282" t="s">
        <v>743</v>
      </c>
      <c r="C282" t="s">
        <v>68</v>
      </c>
      <c r="D282" s="5">
        <v>31735</v>
      </c>
      <c r="E282" s="5">
        <v>44682</v>
      </c>
      <c r="F282" s="1">
        <f>DATEDIF(D281,E281,"Y")</f>
        <v>31</v>
      </c>
      <c r="G282">
        <v>2</v>
      </c>
      <c r="H282">
        <v>2</v>
      </c>
      <c r="I282" t="s">
        <v>312</v>
      </c>
      <c r="J282">
        <v>1</v>
      </c>
      <c r="K282">
        <v>1</v>
      </c>
      <c r="L282" t="s">
        <v>100</v>
      </c>
      <c r="M282" s="1">
        <v>1</v>
      </c>
      <c r="N282">
        <v>1</v>
      </c>
      <c r="O282">
        <v>3</v>
      </c>
      <c r="P282">
        <v>1</v>
      </c>
      <c r="Q282" s="16">
        <v>2</v>
      </c>
      <c r="R282">
        <v>2</v>
      </c>
      <c r="S282">
        <v>1</v>
      </c>
      <c r="T282">
        <v>2</v>
      </c>
      <c r="U282" t="s">
        <v>86</v>
      </c>
      <c r="V282">
        <v>5</v>
      </c>
      <c r="W282">
        <v>20</v>
      </c>
      <c r="X28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82">
        <v>2</v>
      </c>
      <c r="Z282">
        <v>20</v>
      </c>
      <c r="AA28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82">
        <v>3</v>
      </c>
      <c r="AC282">
        <v>20</v>
      </c>
      <c r="AD28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82">
        <v>3</v>
      </c>
      <c r="AF282">
        <v>3</v>
      </c>
      <c r="AG282" s="1">
        <f>AVERAGE(_2022___Atividade_física__sintomas_de_ansiedade_e_depressão_e_qualidade_de_vida_e[[#This Row],[a.	Quantas horas no total você gasta sentado durante um dia de semana? ]:[b.	Quantas horas no total você gasta sentado durante um dia de fim de semana?]])</f>
        <v>3</v>
      </c>
      <c r="AH282" s="1">
        <f>_2022___Atividade_física__sintomas_de_ansiedade_e_depressão_e_qualidade_de_vida_e[[#This Row],[AFV por semana]]+_2022___Atividade_física__sintomas_de_ansiedade_e_depressão_e_qualidade_de_vida_e[[#This Row],[Média AFM na semana]]</f>
        <v>100</v>
      </c>
      <c r="AI282">
        <v>0</v>
      </c>
      <c r="AJ282">
        <v>0</v>
      </c>
      <c r="AK282">
        <v>0</v>
      </c>
      <c r="AL282">
        <v>0</v>
      </c>
      <c r="AM282">
        <v>0</v>
      </c>
      <c r="AN282">
        <v>0</v>
      </c>
      <c r="AO282">
        <v>0</v>
      </c>
      <c r="AP282">
        <v>1</v>
      </c>
      <c r="AQ282">
        <v>0</v>
      </c>
      <c r="AR282">
        <v>2</v>
      </c>
      <c r="AS282">
        <v>0</v>
      </c>
      <c r="AT282">
        <v>0</v>
      </c>
      <c r="AU282">
        <v>0</v>
      </c>
      <c r="AV282">
        <v>0</v>
      </c>
      <c r="AW282">
        <v>0</v>
      </c>
      <c r="AX282">
        <v>1</v>
      </c>
      <c r="AY282">
        <v>1</v>
      </c>
      <c r="AZ282">
        <v>1</v>
      </c>
      <c r="BA282">
        <v>1</v>
      </c>
      <c r="BB282">
        <v>1</v>
      </c>
      <c r="BC282">
        <v>0</v>
      </c>
      <c r="BD28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282">
        <v>2</v>
      </c>
      <c r="BF282">
        <v>1</v>
      </c>
      <c r="BG282">
        <v>1</v>
      </c>
      <c r="BH282">
        <v>1</v>
      </c>
      <c r="BI282">
        <v>1</v>
      </c>
      <c r="BJ282">
        <v>1</v>
      </c>
      <c r="BK282">
        <v>1</v>
      </c>
      <c r="BL282">
        <v>2</v>
      </c>
      <c r="BM282">
        <v>0</v>
      </c>
      <c r="BN282">
        <v>1</v>
      </c>
      <c r="BO282">
        <v>1</v>
      </c>
      <c r="BP282">
        <v>1</v>
      </c>
      <c r="BQ282">
        <v>1</v>
      </c>
      <c r="BR282">
        <v>1</v>
      </c>
      <c r="BS282">
        <v>1</v>
      </c>
      <c r="BT282">
        <v>1</v>
      </c>
      <c r="BU282">
        <v>1</v>
      </c>
      <c r="BV282">
        <v>1</v>
      </c>
      <c r="BW282">
        <v>0</v>
      </c>
      <c r="BX282">
        <v>2</v>
      </c>
      <c r="BY282">
        <f>_2022___Atividade_física__sintomas_de_ansiedade_e_depressão_e_qualidade_de_vida_e[[#This Row],[_18]]</f>
        <v>0</v>
      </c>
      <c r="BZ282">
        <v>1</v>
      </c>
      <c r="CA282">
        <v>1</v>
      </c>
      <c r="CB282" s="1">
        <f>SUM(BE282:BV282,_2022___Atividade_física__sintomas_de_ansiedade_e_depressão_e_qualidade_de_vida_e[[#This Row],[18 considerar essa]:[_20]])</f>
        <v>21</v>
      </c>
      <c r="CC282">
        <v>3</v>
      </c>
      <c r="CD282">
        <v>2</v>
      </c>
      <c r="CE282">
        <v>2</v>
      </c>
      <c r="CF282">
        <v>2</v>
      </c>
      <c r="CG282">
        <v>2</v>
      </c>
      <c r="CH282">
        <v>2</v>
      </c>
      <c r="CI282">
        <v>2</v>
      </c>
      <c r="CJ282">
        <v>2</v>
      </c>
      <c r="CK282">
        <v>2</v>
      </c>
      <c r="CL282">
        <v>2</v>
      </c>
      <c r="CM282">
        <v>2</v>
      </c>
      <c r="CN282">
        <v>2</v>
      </c>
      <c r="CO282">
        <v>2</v>
      </c>
      <c r="CP282">
        <v>1</v>
      </c>
      <c r="CQ282">
        <v>1</v>
      </c>
      <c r="CR282">
        <v>1</v>
      </c>
      <c r="CS282">
        <v>2</v>
      </c>
      <c r="CT282">
        <v>1</v>
      </c>
      <c r="CU282">
        <v>1</v>
      </c>
      <c r="CV282">
        <v>3</v>
      </c>
      <c r="CW282">
        <v>3</v>
      </c>
      <c r="CX282">
        <v>2</v>
      </c>
      <c r="CY282">
        <v>3</v>
      </c>
      <c r="CZ282">
        <v>3</v>
      </c>
      <c r="DA282">
        <v>3</v>
      </c>
      <c r="DB282">
        <v>3</v>
      </c>
      <c r="DC282">
        <v>3</v>
      </c>
      <c r="DD282">
        <v>3</v>
      </c>
      <c r="DE282">
        <v>3</v>
      </c>
      <c r="DF282">
        <v>3</v>
      </c>
      <c r="DG282">
        <v>3</v>
      </c>
      <c r="DH282">
        <v>4</v>
      </c>
      <c r="DI282">
        <v>2</v>
      </c>
      <c r="DJ282">
        <v>3</v>
      </c>
      <c r="DK282">
        <v>2</v>
      </c>
      <c r="DL282">
        <v>2</v>
      </c>
      <c r="DM282">
        <f>IF(CC282=1,5,IF(CC282=2,4.4,IF(CC282=3,3.4,IF(CC282=4,2,IF(CC282=5,1,IF(CC282&gt;5,"Inválido",0))))))</f>
        <v>3.4</v>
      </c>
      <c r="DN282">
        <f>IF(CD282&gt;5,"Inválido",CD282)</f>
        <v>2</v>
      </c>
      <c r="DO282" s="7">
        <f>IF(CE282&gt;3,"Inválido",CE282)</f>
        <v>2</v>
      </c>
      <c r="DP282" s="7">
        <f>IF(CF282&gt;3,"Inválido",CF282)</f>
        <v>2</v>
      </c>
      <c r="DQ282" s="6">
        <f>IF(CG282&gt;3,"Inválido",CG282)</f>
        <v>2</v>
      </c>
      <c r="DR282" s="6">
        <f>IF(CH282&gt;3,"Inválido",CH282)</f>
        <v>2</v>
      </c>
      <c r="DS282" s="6">
        <f>IF(CI282&gt;3,"Inválido",CI282)</f>
        <v>2</v>
      </c>
      <c r="DT282" s="6">
        <f>IF(CJ282&gt;3,"Inválido",CJ282)</f>
        <v>2</v>
      </c>
      <c r="DU282" s="6">
        <f>IF(CK282&gt;3,"Inválido",CK282)</f>
        <v>2</v>
      </c>
      <c r="DV282" s="6">
        <f>IF(CL282&gt;3,"Inválido",CL282)</f>
        <v>2</v>
      </c>
      <c r="DW282" s="6">
        <f>IF(CM282&gt;3,"Inválido",CM282)</f>
        <v>2</v>
      </c>
      <c r="DX282" s="6">
        <f>IF(CN282&gt;3,"Inválido",CN282)</f>
        <v>2</v>
      </c>
      <c r="DY282" s="8">
        <f>IF(CO282&gt;5, "INVALIDO",CO282)</f>
        <v>2</v>
      </c>
      <c r="DZ282" s="8">
        <f>IF(CP282&gt;5, "INVALIDO",CP282)</f>
        <v>1</v>
      </c>
      <c r="EA282" s="8">
        <f>IF(CQ282&gt;5, "INVALIDO",CQ282)</f>
        <v>1</v>
      </c>
      <c r="EB282" s="8">
        <f>IF(CR282&gt;5, "INVALIDO",CR282)</f>
        <v>1</v>
      </c>
      <c r="EC282" s="7">
        <f>IF(CR282&gt;5, "INVALIDO",CR282)</f>
        <v>1</v>
      </c>
      <c r="ED28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82">
        <f>IF(CC282=1,5,IF(CC282=2,4,IF(CC282=3,3,IF(CC282=4,2,IF(CC282=5,1,IF(CC282&gt;5,"Inválido",0))))))</f>
        <v>3</v>
      </c>
      <c r="EG282">
        <f>IF(CW282=1,6,IF(CW282=2,5.4,IF(CW282=3,4.2,IF(CW282=4,3.1,IF(CW282=5,2.2,IF(CW282=6,1,IF(CW282&gt;6,"Inválido",0)))))))</f>
        <v>4.2</v>
      </c>
      <c r="EH282">
        <f>IF(AND(CX282=1,CW282=1),6,IF(AND(CX282=1,CW282&lt;7),5,IF(AND(CX282&gt;1,CW282=1),"Inválido",IF(AND(CX282=2,CW282&lt;7),4,IF(AND(CX282=3,CW282&lt;7),3,IF(AND(CX282=4,CW282&lt;7),2,IF(AND(CX282=5,CW282&lt;7),1,0)))))))</f>
        <v>4</v>
      </c>
      <c r="EI282">
        <f>IF(CV282=1,6,IF(CV282=2,5,IF(CV282=3,3,IF(CV282=4,3,IF(CV282=5,2,IF(CV282=6,1,IF(CV282&gt;6,"iNVÁLIDO",0)))))))</f>
        <v>3</v>
      </c>
      <c r="EJ282" s="7">
        <f>IF(CZ282&gt;6,"Inválido",CZ282)</f>
        <v>3</v>
      </c>
      <c r="EK282" s="7">
        <f>IF(DA282&gt;6,"Inválido",DA282)</f>
        <v>3</v>
      </c>
      <c r="EL282">
        <f>IF(DB282=1,6,IF(DB282=2,5,IF(DB282=3,3,IF(DB282=4,3,IF(DB282=5,2,IF(DB282=6,1,IF(DB282&gt;6,"iNVÁLIDO",0)))))))</f>
        <v>3</v>
      </c>
      <c r="EM282">
        <f>IF(DC282=1,6,IF(DC282=2,5,IF(DC282=3,3,IF(DC282=4,3,IF(DC282=5,2,IF(DC282=6,1,IF(DC282&gt;6,"iNVÁLIDO",0)))))))</f>
        <v>3</v>
      </c>
      <c r="EN282" s="7">
        <f>IF(DD282&gt;6,"Inválido",DD282)</f>
        <v>3</v>
      </c>
      <c r="EO282">
        <f>IF(DE282&gt;6,"Inválido",DE282)</f>
        <v>3</v>
      </c>
      <c r="EP282">
        <f>IF(DF282=1,6,IF(DF282=2,5,IF(DF282=3,3,IF(DF282=4,3,IF(DF282=5,2,IF(DF282=6,1,IF(DF282&gt;6,"iNVÁLIDO",0)))))))</f>
        <v>3</v>
      </c>
      <c r="EQ282" s="7">
        <f>IF(DG282&gt;6,"Inválido",DG282)</f>
        <v>3</v>
      </c>
      <c r="ER282">
        <f>IF(DH282&gt;5,"Inválido",DH282)</f>
        <v>4</v>
      </c>
      <c r="ES282">
        <f>IF(DI282&gt;5,"Inválido",DI282)</f>
        <v>2</v>
      </c>
      <c r="ET282">
        <f>IF(DJ282=1,5,IF(DJ282=2,4,IF(DJ282=3,3,IF(DJ282=4,2,IF(DJ282=5,1,IF(DJ282&gt;5,"Inválido",0))))))</f>
        <v>3</v>
      </c>
      <c r="EU282">
        <f>IF(DK282&gt;5,"Inválido",DK282)</f>
        <v>2</v>
      </c>
      <c r="EV282">
        <f>IF(DL282=1,5,IF(DL282=2,4,IF(DL282=3,3,IF(DL282=4,2,IF(DL282=5,1,IF(DL282&gt;5,"Inválido",0))))))</f>
        <v>4</v>
      </c>
      <c r="EW282" s="7">
        <f>SUM(DO282,DP282,DQ282,DR282,DS282,DT282,DU282,DV282,DW282,DX282)</f>
        <v>20</v>
      </c>
      <c r="EX282" s="7">
        <f>(EW282-10)/20*100</f>
        <v>50</v>
      </c>
      <c r="EY282">
        <f>SUM(DY282,DZ282,EA282,EB282)</f>
        <v>5</v>
      </c>
      <c r="EZ282">
        <f>(_2022___Atividade_física__sintomas_de_ansiedade_e_depressão_e_qualidade_de_vida_e[[#This Row],[Aspecto físico]]-4)/4*100</f>
        <v>25</v>
      </c>
      <c r="FA282">
        <f>SUM(EG282,EH282)</f>
        <v>8.1999999999999993</v>
      </c>
      <c r="FB282">
        <f>(FA282-2)/10*100</f>
        <v>61.999999999999986</v>
      </c>
      <c r="FC282">
        <f>SUM(DM282,ES282,ET282,EU282,EV282)</f>
        <v>14.4</v>
      </c>
      <c r="FD282" s="7">
        <f>(FC282-5)/20*100</f>
        <v>47</v>
      </c>
      <c r="FE282">
        <f>SUM(EI282,EM282,EO282,EQ282)</f>
        <v>12</v>
      </c>
      <c r="FF282" s="7">
        <f>(FE282-4)/20*100</f>
        <v>40</v>
      </c>
      <c r="FG282">
        <f>SUM(EF282,ER282)</f>
        <v>7</v>
      </c>
      <c r="FH282">
        <f>(FG282-2)/8*100</f>
        <v>62.5</v>
      </c>
      <c r="FI282">
        <f>SUM(EC282,ED282,EE282)</f>
        <v>3</v>
      </c>
      <c r="FJ282" s="7">
        <f>(FI282-3)/3*100</f>
        <v>0</v>
      </c>
      <c r="FK282">
        <f>SUM(EJ282,EK282,EL282,EN282,EP282)</f>
        <v>15</v>
      </c>
      <c r="FL282">
        <f>(FK282-5)/25*100</f>
        <v>40</v>
      </c>
      <c r="FM282">
        <f t="shared" si="12"/>
        <v>2</v>
      </c>
      <c r="FN282" s="7">
        <f t="shared" si="13"/>
        <v>46</v>
      </c>
      <c r="FO282" s="7">
        <f t="shared" si="14"/>
        <v>35.625</v>
      </c>
    </row>
    <row r="283" spans="1:171" ht="15" thickBot="1" x14ac:dyDescent="0.35">
      <c r="A283" t="s">
        <v>744</v>
      </c>
      <c r="B283" t="s">
        <v>745</v>
      </c>
      <c r="C283" t="s">
        <v>68</v>
      </c>
      <c r="D283" s="5">
        <v>37443</v>
      </c>
      <c r="E283" s="5">
        <v>44682</v>
      </c>
      <c r="F283" s="1">
        <f>DATEDIF(D282,E282,"Y")</f>
        <v>35</v>
      </c>
      <c r="G283">
        <v>2</v>
      </c>
      <c r="H283">
        <v>1</v>
      </c>
      <c r="I283" t="s">
        <v>269</v>
      </c>
      <c r="J283">
        <v>5</v>
      </c>
      <c r="K283">
        <v>1</v>
      </c>
      <c r="L283" t="s">
        <v>100</v>
      </c>
      <c r="M283" s="1">
        <v>1</v>
      </c>
      <c r="N283">
        <v>1</v>
      </c>
      <c r="O283">
        <v>5</v>
      </c>
      <c r="P283">
        <v>1</v>
      </c>
      <c r="Q283" s="16">
        <v>2</v>
      </c>
      <c r="R283">
        <v>2</v>
      </c>
      <c r="S283">
        <v>2</v>
      </c>
      <c r="T283">
        <v>2</v>
      </c>
      <c r="U283" t="s">
        <v>86</v>
      </c>
      <c r="V283">
        <v>0</v>
      </c>
      <c r="W283">
        <v>15</v>
      </c>
      <c r="X28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83">
        <v>2</v>
      </c>
      <c r="Z283">
        <v>29</v>
      </c>
      <c r="AA28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58</v>
      </c>
      <c r="AB283">
        <v>0</v>
      </c>
      <c r="AC283">
        <v>0</v>
      </c>
      <c r="AD28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3">
        <v>8</v>
      </c>
      <c r="AF283">
        <v>8</v>
      </c>
      <c r="AG283" s="1">
        <f>AVERAGE(_2022___Atividade_física__sintomas_de_ansiedade_e_depressão_e_qualidade_de_vida_e[[#This Row],[a.	Quantas horas no total você gasta sentado durante um dia de semana? ]:[b.	Quantas horas no total você gasta sentado durante um dia de fim de semana?]])</f>
        <v>8</v>
      </c>
      <c r="AH283" s="1">
        <f>_2022___Atividade_física__sintomas_de_ansiedade_e_depressão_e_qualidade_de_vida_e[[#This Row],[AFV por semana]]+_2022___Atividade_física__sintomas_de_ansiedade_e_depressão_e_qualidade_de_vida_e[[#This Row],[Média AFM na semana]]</f>
        <v>58</v>
      </c>
      <c r="AI283">
        <v>0</v>
      </c>
      <c r="AJ283">
        <v>1</v>
      </c>
      <c r="AK283">
        <v>0</v>
      </c>
      <c r="AL283">
        <v>1</v>
      </c>
      <c r="AM283">
        <v>0</v>
      </c>
      <c r="AN283">
        <v>0</v>
      </c>
      <c r="AO283">
        <v>1</v>
      </c>
      <c r="AP283">
        <v>1</v>
      </c>
      <c r="AQ283">
        <v>0</v>
      </c>
      <c r="AR283">
        <v>1</v>
      </c>
      <c r="AS283">
        <v>0</v>
      </c>
      <c r="AT283">
        <v>0</v>
      </c>
      <c r="AU283">
        <v>0</v>
      </c>
      <c r="AV283">
        <v>0</v>
      </c>
      <c r="AW283">
        <v>0</v>
      </c>
      <c r="AX283">
        <v>0</v>
      </c>
      <c r="AY283">
        <v>0</v>
      </c>
      <c r="AZ283">
        <v>0</v>
      </c>
      <c r="BA283">
        <v>1</v>
      </c>
      <c r="BB283">
        <v>0</v>
      </c>
      <c r="BC283">
        <v>0</v>
      </c>
      <c r="BD28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283">
        <v>1</v>
      </c>
      <c r="BF283">
        <v>0</v>
      </c>
      <c r="BG283">
        <v>0</v>
      </c>
      <c r="BH283">
        <v>0</v>
      </c>
      <c r="BI283">
        <v>0</v>
      </c>
      <c r="BJ283">
        <v>0</v>
      </c>
      <c r="BK283">
        <v>0</v>
      </c>
      <c r="BL283">
        <v>1</v>
      </c>
      <c r="BM283">
        <v>0</v>
      </c>
      <c r="BN283">
        <v>0</v>
      </c>
      <c r="BO283">
        <v>0</v>
      </c>
      <c r="BP283">
        <v>0</v>
      </c>
      <c r="BQ283">
        <v>0</v>
      </c>
      <c r="BR283">
        <v>0</v>
      </c>
      <c r="BS283">
        <v>1</v>
      </c>
      <c r="BT283">
        <v>1</v>
      </c>
      <c r="BU283">
        <v>1</v>
      </c>
      <c r="BV283">
        <v>0</v>
      </c>
      <c r="BW283">
        <v>0</v>
      </c>
      <c r="BX283">
        <v>1</v>
      </c>
      <c r="BY283">
        <v>0</v>
      </c>
      <c r="BZ283">
        <v>0</v>
      </c>
      <c r="CA283">
        <v>1</v>
      </c>
      <c r="CB283" s="1">
        <f>SUM(BE283:BV283,_2022___Atividade_física__sintomas_de_ansiedade_e_depressão_e_qualidade_de_vida_e[[#This Row],[18 considerar essa]:[_20]])</f>
        <v>6</v>
      </c>
      <c r="CC283">
        <v>2</v>
      </c>
      <c r="CD283">
        <v>2</v>
      </c>
      <c r="CE283">
        <v>2</v>
      </c>
      <c r="CF283">
        <v>3</v>
      </c>
      <c r="CG283">
        <v>3</v>
      </c>
      <c r="CH283">
        <v>2</v>
      </c>
      <c r="CI283">
        <v>3</v>
      </c>
      <c r="CJ283">
        <v>3</v>
      </c>
      <c r="CK283">
        <v>3</v>
      </c>
      <c r="CL283">
        <v>2</v>
      </c>
      <c r="CM283">
        <v>3</v>
      </c>
      <c r="CN283">
        <v>3</v>
      </c>
      <c r="CO283">
        <v>1</v>
      </c>
      <c r="CP283">
        <v>2</v>
      </c>
      <c r="CQ283">
        <v>2</v>
      </c>
      <c r="CR283">
        <v>2</v>
      </c>
      <c r="CS283">
        <v>2</v>
      </c>
      <c r="CT283">
        <v>2</v>
      </c>
      <c r="CU283">
        <v>2</v>
      </c>
      <c r="CV283">
        <v>2</v>
      </c>
      <c r="CW283">
        <v>2</v>
      </c>
      <c r="CX283">
        <v>1</v>
      </c>
      <c r="CY283">
        <v>3</v>
      </c>
      <c r="CZ283">
        <v>4</v>
      </c>
      <c r="DA283">
        <v>4</v>
      </c>
      <c r="DB283">
        <v>3</v>
      </c>
      <c r="DC283">
        <v>3</v>
      </c>
      <c r="DD283">
        <v>4</v>
      </c>
      <c r="DE283">
        <v>3</v>
      </c>
      <c r="DF283">
        <v>2</v>
      </c>
      <c r="DG283">
        <v>4</v>
      </c>
      <c r="DH283">
        <v>5</v>
      </c>
      <c r="DI283">
        <v>5</v>
      </c>
      <c r="DJ283">
        <v>5</v>
      </c>
      <c r="DK283">
        <v>5</v>
      </c>
      <c r="DL283">
        <v>4</v>
      </c>
      <c r="DM283">
        <f>IF(CC283=1,5,IF(CC283=2,4.4,IF(CC283=3,3.4,IF(CC283=4,2,IF(CC283=5,1,IF(CC283&gt;5,"Inválido",0))))))</f>
        <v>4.4000000000000004</v>
      </c>
      <c r="DN283">
        <f>IF(CD283&gt;5,"Inválido",CD283)</f>
        <v>2</v>
      </c>
      <c r="DO283" s="7">
        <f>IF(CE283&gt;3,"Inválido",CE283)</f>
        <v>2</v>
      </c>
      <c r="DP283" s="7">
        <f>IF(CF283&gt;3,"Inválido",CF283)</f>
        <v>3</v>
      </c>
      <c r="DQ283" s="6">
        <f>IF(CG283&gt;3,"Inválido",CG283)</f>
        <v>3</v>
      </c>
      <c r="DR283" s="6">
        <f>IF(CH283&gt;3,"Inválido",CH283)</f>
        <v>2</v>
      </c>
      <c r="DS283" s="6">
        <f>IF(CI283&gt;3,"Inválido",CI283)</f>
        <v>3</v>
      </c>
      <c r="DT283" s="6">
        <f>IF(CJ283&gt;3,"Inválido",CJ283)</f>
        <v>3</v>
      </c>
      <c r="DU283" s="6">
        <f>IF(CK283&gt;3,"Inválido",CK283)</f>
        <v>3</v>
      </c>
      <c r="DV283" s="6">
        <f>IF(CL283&gt;3,"Inválido",CL283)</f>
        <v>2</v>
      </c>
      <c r="DW283" s="6">
        <f>IF(CM283&gt;3,"Inválido",CM283)</f>
        <v>3</v>
      </c>
      <c r="DX283" s="6">
        <f>IF(CN283&gt;3,"Inválido",CN283)</f>
        <v>3</v>
      </c>
      <c r="DY283" s="8">
        <f>IF(CO283&gt;5, "INVALIDO",CO283)</f>
        <v>1</v>
      </c>
      <c r="DZ283" s="8">
        <f>IF(CP283&gt;5, "INVALIDO",CP283)</f>
        <v>2</v>
      </c>
      <c r="EA283" s="8">
        <f>IF(CQ283&gt;5, "INVALIDO",CQ283)</f>
        <v>2</v>
      </c>
      <c r="EB283" s="8">
        <f>IF(CR283&gt;5, "INVALIDO",CR283)</f>
        <v>2</v>
      </c>
      <c r="EC283" s="7">
        <f>IF(CR283&gt;5, "INVALIDO",CR283)</f>
        <v>2</v>
      </c>
      <c r="ED28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8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3">
        <f>IF(CC283=1,5,IF(CC283=2,4,IF(CC283=3,3,IF(CC283=4,2,IF(CC283=5,1,IF(CC283&gt;5,"Inválido",0))))))</f>
        <v>4</v>
      </c>
      <c r="EG283">
        <f>IF(CW283=1,6,IF(CW283=2,5.4,IF(CW283=3,4.2,IF(CW283=4,3.1,IF(CW283=5,2.2,IF(CW283=6,1,IF(CW283&gt;6,"Inválido",0)))))))</f>
        <v>5.4</v>
      </c>
      <c r="EH283">
        <f>IF(AND(CX283=1,CW283=1),6,IF(AND(CX283=1,CW283&lt;7),5,IF(AND(CX283&gt;1,CW283=1),"Inválido",IF(AND(CX283=2,CW283&lt;7),4,IF(AND(CX283=3,CW283&lt;7),3,IF(AND(CX283=4,CW283&lt;7),2,IF(AND(CX283=5,CW283&lt;7),1,0)))))))</f>
        <v>5</v>
      </c>
      <c r="EI283">
        <f>IF(CV283=1,6,IF(CV283=2,5,IF(CV283=3,3,IF(CV283=4,3,IF(CV283=5,2,IF(CV283=6,1,IF(CV283&gt;6,"iNVÁLIDO",0)))))))</f>
        <v>5</v>
      </c>
      <c r="EJ283" s="7">
        <f>IF(CZ283&gt;6,"Inválido",CZ283)</f>
        <v>4</v>
      </c>
      <c r="EK283" s="7">
        <f>IF(DA283&gt;6,"Inválido",DA283)</f>
        <v>4</v>
      </c>
      <c r="EL283">
        <f>IF(DB283=1,6,IF(DB283=2,5,IF(DB283=3,3,IF(DB283=4,3,IF(DB283=5,2,IF(DB283=6,1,IF(DB283&gt;6,"iNVÁLIDO",0)))))))</f>
        <v>3</v>
      </c>
      <c r="EM283">
        <f>IF(DC283=1,6,IF(DC283=2,5,IF(DC283=3,3,IF(DC283=4,3,IF(DC283=5,2,IF(DC283=6,1,IF(DC283&gt;6,"iNVÁLIDO",0)))))))</f>
        <v>3</v>
      </c>
      <c r="EN283" s="7">
        <f>IF(DD283&gt;6,"Inválido",DD283)</f>
        <v>4</v>
      </c>
      <c r="EO283">
        <f>IF(DE283&gt;6,"Inválido",DE283)</f>
        <v>3</v>
      </c>
      <c r="EP283">
        <f>IF(DF283=1,6,IF(DF283=2,5,IF(DF283=3,3,IF(DF283=4,3,IF(DF283=5,2,IF(DF283=6,1,IF(DF283&gt;6,"iNVÁLIDO",0)))))))</f>
        <v>5</v>
      </c>
      <c r="EQ283" s="7">
        <f>IF(DG283&gt;6,"Inválido",DG283)</f>
        <v>4</v>
      </c>
      <c r="ER283">
        <f>IF(DH283&gt;5,"Inválido",DH283)</f>
        <v>5</v>
      </c>
      <c r="ES283">
        <f>IF(DI283&gt;5,"Inválido",DI283)</f>
        <v>5</v>
      </c>
      <c r="ET283">
        <f>IF(DJ283=1,5,IF(DJ283=2,4,IF(DJ283=3,3,IF(DJ283=4,2,IF(DJ283=5,1,IF(DJ283&gt;5,"Inválido",0))))))</f>
        <v>1</v>
      </c>
      <c r="EU283">
        <f>IF(DK283&gt;5,"Inválido",DK283)</f>
        <v>5</v>
      </c>
      <c r="EV283">
        <f>IF(DL283=1,5,IF(DL283=2,4,IF(DL283=3,3,IF(DL283=4,2,IF(DL283=5,1,IF(DL283&gt;5,"Inválido",0))))))</f>
        <v>2</v>
      </c>
      <c r="EW283" s="7">
        <f>SUM(DO283,DP283,DQ283,DR283,DS283,DT283,DU283,DV283,DW283,DX283)</f>
        <v>27</v>
      </c>
      <c r="EX283" s="7">
        <f>(EW283-10)/20*100</f>
        <v>85</v>
      </c>
      <c r="EY283">
        <f>SUM(DY283,DZ283,EA283,EB283)</f>
        <v>7</v>
      </c>
      <c r="EZ283">
        <f>(_2022___Atividade_física__sintomas_de_ansiedade_e_depressão_e_qualidade_de_vida_e[[#This Row],[Aspecto físico]]-4)/4*100</f>
        <v>75</v>
      </c>
      <c r="FA283">
        <f>SUM(EG283,EH283)</f>
        <v>10.4</v>
      </c>
      <c r="FB283">
        <f>(FA283-2)/10*100</f>
        <v>84.000000000000014</v>
      </c>
      <c r="FC283">
        <f>SUM(DM283,ES283,ET283,EU283,EV283)</f>
        <v>17.399999999999999</v>
      </c>
      <c r="FD283" s="7">
        <f>(FC283-5)/20*100</f>
        <v>61.999999999999986</v>
      </c>
      <c r="FE283">
        <f>SUM(EI283,EM283,EO283,EQ283)</f>
        <v>15</v>
      </c>
      <c r="FF283" s="7">
        <f>(FE283-4)/20*100</f>
        <v>55.000000000000007</v>
      </c>
      <c r="FG283">
        <f>SUM(EF283,ER283)</f>
        <v>9</v>
      </c>
      <c r="FH283">
        <f>(FG283-2)/8*100</f>
        <v>87.5</v>
      </c>
      <c r="FI283">
        <f>SUM(EC283,ED283,EE283)</f>
        <v>6</v>
      </c>
      <c r="FJ283" s="7">
        <f>(FI283-3)/3*100</f>
        <v>100</v>
      </c>
      <c r="FK283">
        <f>SUM(EJ283,EK283,EL283,EN283,EP283)</f>
        <v>20</v>
      </c>
      <c r="FL283">
        <f>(FK283-5)/25*100</f>
        <v>60</v>
      </c>
      <c r="FM283">
        <f t="shared" si="12"/>
        <v>2</v>
      </c>
      <c r="FN283" s="7">
        <f t="shared" si="13"/>
        <v>76.5</v>
      </c>
      <c r="FO283" s="7">
        <f t="shared" si="14"/>
        <v>75.625</v>
      </c>
    </row>
    <row r="284" spans="1:171" ht="15" thickBot="1" x14ac:dyDescent="0.35">
      <c r="A284" t="s">
        <v>746</v>
      </c>
      <c r="B284" t="s">
        <v>747</v>
      </c>
      <c r="C284" t="s">
        <v>68</v>
      </c>
      <c r="D284" s="5">
        <v>36599</v>
      </c>
      <c r="E284" s="5">
        <v>44682</v>
      </c>
      <c r="F284" s="1">
        <f>DATEDIF(D283,E283,"Y")</f>
        <v>19</v>
      </c>
      <c r="G284">
        <v>2</v>
      </c>
      <c r="H284">
        <v>2</v>
      </c>
      <c r="I284" t="s">
        <v>92</v>
      </c>
      <c r="J284">
        <v>5</v>
      </c>
      <c r="K284">
        <v>2</v>
      </c>
      <c r="L284" t="s">
        <v>748</v>
      </c>
      <c r="M284" s="1">
        <v>2</v>
      </c>
      <c r="N284">
        <v>2</v>
      </c>
      <c r="O284">
        <v>2</v>
      </c>
      <c r="P284">
        <v>1</v>
      </c>
      <c r="Q284" s="16">
        <v>2</v>
      </c>
      <c r="R284">
        <v>2</v>
      </c>
      <c r="S284">
        <v>1</v>
      </c>
      <c r="T284">
        <v>2</v>
      </c>
      <c r="U284" t="s">
        <v>86</v>
      </c>
      <c r="V284">
        <v>3</v>
      </c>
      <c r="W284">
        <v>29</v>
      </c>
      <c r="X28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87</v>
      </c>
      <c r="Y284">
        <v>2</v>
      </c>
      <c r="Z284">
        <v>20</v>
      </c>
      <c r="AA28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84">
        <v>0</v>
      </c>
      <c r="AC284">
        <v>0</v>
      </c>
      <c r="AD28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4">
        <v>11</v>
      </c>
      <c r="AF284">
        <v>7</v>
      </c>
      <c r="AG284" s="1">
        <f>AVERAGE(_2022___Atividade_física__sintomas_de_ansiedade_e_depressão_e_qualidade_de_vida_e[[#This Row],[a.	Quantas horas no total você gasta sentado durante um dia de semana? ]:[b.	Quantas horas no total você gasta sentado durante um dia de fim de semana?]])</f>
        <v>9</v>
      </c>
      <c r="AH284" s="1">
        <f>_2022___Atividade_física__sintomas_de_ansiedade_e_depressão_e_qualidade_de_vida_e[[#This Row],[AFV por semana]]+_2022___Atividade_física__sintomas_de_ansiedade_e_depressão_e_qualidade_de_vida_e[[#This Row],[Média AFM na semana]]</f>
        <v>40</v>
      </c>
      <c r="AI284">
        <v>1</v>
      </c>
      <c r="AJ284">
        <v>1</v>
      </c>
      <c r="AK284">
        <v>0</v>
      </c>
      <c r="AL284">
        <v>2</v>
      </c>
      <c r="AM284">
        <v>3</v>
      </c>
      <c r="AN284">
        <v>1</v>
      </c>
      <c r="AO284">
        <v>2</v>
      </c>
      <c r="AP284">
        <v>0</v>
      </c>
      <c r="AQ284">
        <v>1</v>
      </c>
      <c r="AR284">
        <v>2</v>
      </c>
      <c r="AS284">
        <v>0</v>
      </c>
      <c r="AT284">
        <v>0</v>
      </c>
      <c r="AU284">
        <v>3</v>
      </c>
      <c r="AV284">
        <v>0</v>
      </c>
      <c r="AW284">
        <v>0</v>
      </c>
      <c r="AX284">
        <v>0</v>
      </c>
      <c r="AY284">
        <v>1</v>
      </c>
      <c r="AZ284">
        <v>2</v>
      </c>
      <c r="BA284">
        <v>0</v>
      </c>
      <c r="BB284">
        <v>0</v>
      </c>
      <c r="BC284">
        <v>1</v>
      </c>
      <c r="BD28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284">
        <v>2</v>
      </c>
      <c r="BF284">
        <v>0</v>
      </c>
      <c r="BG284">
        <v>0</v>
      </c>
      <c r="BH284">
        <v>2</v>
      </c>
      <c r="BI284">
        <v>1</v>
      </c>
      <c r="BJ284">
        <v>2</v>
      </c>
      <c r="BK284">
        <v>1</v>
      </c>
      <c r="BL284">
        <v>2</v>
      </c>
      <c r="BM284">
        <v>1</v>
      </c>
      <c r="BN284">
        <v>2</v>
      </c>
      <c r="BO284">
        <v>1</v>
      </c>
      <c r="BP284">
        <v>1</v>
      </c>
      <c r="BQ284">
        <v>2</v>
      </c>
      <c r="BR284">
        <v>2</v>
      </c>
      <c r="BS284">
        <v>2</v>
      </c>
      <c r="BT284">
        <v>0</v>
      </c>
      <c r="BU284">
        <v>2</v>
      </c>
      <c r="BV284">
        <v>0</v>
      </c>
      <c r="BW284">
        <v>0</v>
      </c>
      <c r="BX284">
        <v>2</v>
      </c>
      <c r="BY284">
        <f>_2022___Atividade_física__sintomas_de_ansiedade_e_depressão_e_qualidade_de_vida_e[[#This Row],[_18]]</f>
        <v>0</v>
      </c>
      <c r="BZ284">
        <v>3</v>
      </c>
      <c r="CA284">
        <v>0</v>
      </c>
      <c r="CB284" s="1">
        <f>SUM(BE284:BV284,_2022___Atividade_física__sintomas_de_ansiedade_e_depressão_e_qualidade_de_vida_e[[#This Row],[18 considerar essa]:[_20]])</f>
        <v>26</v>
      </c>
      <c r="CC284">
        <v>5</v>
      </c>
      <c r="CD284">
        <v>3</v>
      </c>
      <c r="CE284">
        <v>1</v>
      </c>
      <c r="CF284">
        <v>2</v>
      </c>
      <c r="CG284">
        <v>2</v>
      </c>
      <c r="CH284">
        <v>2</v>
      </c>
      <c r="CI284">
        <v>3</v>
      </c>
      <c r="CJ284">
        <v>3</v>
      </c>
      <c r="CK284">
        <v>3</v>
      </c>
      <c r="CL284">
        <v>2</v>
      </c>
      <c r="CM284">
        <v>2</v>
      </c>
      <c r="CN284">
        <v>3</v>
      </c>
      <c r="CO284">
        <v>1</v>
      </c>
      <c r="CP284">
        <v>1</v>
      </c>
      <c r="CQ284">
        <v>1</v>
      </c>
      <c r="CR284">
        <v>1</v>
      </c>
      <c r="CS284">
        <v>1</v>
      </c>
      <c r="CT284">
        <v>1</v>
      </c>
      <c r="CU284">
        <v>1</v>
      </c>
      <c r="CV284">
        <v>3</v>
      </c>
      <c r="CW284">
        <v>2</v>
      </c>
      <c r="CX284">
        <v>2</v>
      </c>
      <c r="CY284">
        <v>5</v>
      </c>
      <c r="CZ284">
        <v>3</v>
      </c>
      <c r="DA284">
        <v>3</v>
      </c>
      <c r="DB284">
        <v>4</v>
      </c>
      <c r="DC284">
        <v>6</v>
      </c>
      <c r="DD284">
        <v>5</v>
      </c>
      <c r="DE284">
        <v>2</v>
      </c>
      <c r="DF284">
        <v>4</v>
      </c>
      <c r="DG284">
        <v>2</v>
      </c>
      <c r="DH284">
        <v>3</v>
      </c>
      <c r="DI284">
        <v>3</v>
      </c>
      <c r="DJ284">
        <v>3</v>
      </c>
      <c r="DK284">
        <v>2</v>
      </c>
      <c r="DL284">
        <v>5</v>
      </c>
      <c r="DM284">
        <f>IF(CC284=1,5,IF(CC284=2,4.4,IF(CC284=3,3.4,IF(CC284=4,2,IF(CC284=5,1,IF(CC284&gt;5,"Inválido",0))))))</f>
        <v>1</v>
      </c>
      <c r="DN284">
        <f>IF(CD284&gt;5,"Inválido",CD284)</f>
        <v>3</v>
      </c>
      <c r="DO284" s="7">
        <f>IF(CE284&gt;3,"Inválido",CE284)</f>
        <v>1</v>
      </c>
      <c r="DP284" s="7">
        <f>IF(CF284&gt;3,"Inválido",CF284)</f>
        <v>2</v>
      </c>
      <c r="DQ284" s="6">
        <f>IF(CG284&gt;3,"Inválido",CG284)</f>
        <v>2</v>
      </c>
      <c r="DR284" s="6">
        <f>IF(CH284&gt;3,"Inválido",CH284)</f>
        <v>2</v>
      </c>
      <c r="DS284" s="6">
        <f>IF(CI284&gt;3,"Inválido",CI284)</f>
        <v>3</v>
      </c>
      <c r="DT284" s="6">
        <f>IF(CJ284&gt;3,"Inválido",CJ284)</f>
        <v>3</v>
      </c>
      <c r="DU284" s="6">
        <f>IF(CK284&gt;3,"Inválido",CK284)</f>
        <v>3</v>
      </c>
      <c r="DV284" s="6">
        <f>IF(CL284&gt;3,"Inválido",CL284)</f>
        <v>2</v>
      </c>
      <c r="DW284" s="6">
        <f>IF(CM284&gt;3,"Inválido",CM284)</f>
        <v>2</v>
      </c>
      <c r="DX284" s="6">
        <f>IF(CN284&gt;3,"Inválido",CN284)</f>
        <v>3</v>
      </c>
      <c r="DY284" s="8">
        <f>IF(CO284&gt;5, "INVALIDO",CO284)</f>
        <v>1</v>
      </c>
      <c r="DZ284" s="8">
        <f>IF(CP284&gt;5, "INVALIDO",CP284)</f>
        <v>1</v>
      </c>
      <c r="EA284" s="8">
        <f>IF(CQ284&gt;5, "INVALIDO",CQ284)</f>
        <v>1</v>
      </c>
      <c r="EB284" s="8">
        <f>IF(CR284&gt;5, "INVALIDO",CR284)</f>
        <v>1</v>
      </c>
      <c r="EC284" s="7">
        <f>IF(CR284&gt;5, "INVALIDO",CR284)</f>
        <v>1</v>
      </c>
      <c r="ED28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84">
        <f>IF(CC284=1,5,IF(CC284=2,4,IF(CC284=3,3,IF(CC284=4,2,IF(CC284=5,1,IF(CC284&gt;5,"Inválido",0))))))</f>
        <v>1</v>
      </c>
      <c r="EG284">
        <f>IF(CW284=1,6,IF(CW284=2,5.4,IF(CW284=3,4.2,IF(CW284=4,3.1,IF(CW284=5,2.2,IF(CW284=6,1,IF(CW284&gt;6,"Inválido",0)))))))</f>
        <v>5.4</v>
      </c>
      <c r="EH284">
        <f>IF(AND(CX284=1,CW284=1),6,IF(AND(CX284=1,CW284&lt;7),5,IF(AND(CX284&gt;1,CW284=1),"Inválido",IF(AND(CX284=2,CW284&lt;7),4,IF(AND(CX284=3,CW284&lt;7),3,IF(AND(CX284=4,CW284&lt;7),2,IF(AND(CX284=5,CW284&lt;7),1,0)))))))</f>
        <v>4</v>
      </c>
      <c r="EI284">
        <f>IF(CV284=1,6,IF(CV284=2,5,IF(CV284=3,3,IF(CV284=4,3,IF(CV284=5,2,IF(CV284=6,1,IF(CV284&gt;6,"iNVÁLIDO",0)))))))</f>
        <v>3</v>
      </c>
      <c r="EJ284" s="7">
        <f>IF(CZ284&gt;6,"Inválido",CZ284)</f>
        <v>3</v>
      </c>
      <c r="EK284" s="7">
        <f>IF(DA284&gt;6,"Inválido",DA284)</f>
        <v>3</v>
      </c>
      <c r="EL284">
        <f>IF(DB284=1,6,IF(DB284=2,5,IF(DB284=3,3,IF(DB284=4,3,IF(DB284=5,2,IF(DB284=6,1,IF(DB284&gt;6,"iNVÁLIDO",0)))))))</f>
        <v>3</v>
      </c>
      <c r="EM284">
        <f>IF(DC284=1,6,IF(DC284=2,5,IF(DC284=3,3,IF(DC284=4,3,IF(DC284=5,2,IF(DC284=6,1,IF(DC284&gt;6,"iNVÁLIDO",0)))))))</f>
        <v>1</v>
      </c>
      <c r="EN284" s="7">
        <f>IF(DD284&gt;6,"Inválido",DD284)</f>
        <v>5</v>
      </c>
      <c r="EO284">
        <f>IF(DE284&gt;6,"Inválido",DE284)</f>
        <v>2</v>
      </c>
      <c r="EP284">
        <f>IF(DF284=1,6,IF(DF284=2,5,IF(DF284=3,3,IF(DF284=4,3,IF(DF284=5,2,IF(DF284=6,1,IF(DF284&gt;6,"iNVÁLIDO",0)))))))</f>
        <v>3</v>
      </c>
      <c r="EQ284" s="7">
        <f>IF(DG284&gt;6,"Inválido",DG284)</f>
        <v>2</v>
      </c>
      <c r="ER284">
        <f>IF(DH284&gt;5,"Inválido",DH284)</f>
        <v>3</v>
      </c>
      <c r="ES284">
        <f>IF(DI284&gt;5,"Inválido",DI284)</f>
        <v>3</v>
      </c>
      <c r="ET284">
        <f>IF(DJ284=1,5,IF(DJ284=2,4,IF(DJ284=3,3,IF(DJ284=4,2,IF(DJ284=5,1,IF(DJ284&gt;5,"Inválido",0))))))</f>
        <v>3</v>
      </c>
      <c r="EU284">
        <f>IF(DK284&gt;5,"Inválido",DK284)</f>
        <v>2</v>
      </c>
      <c r="EV284">
        <f>IF(DL284=1,5,IF(DL284=2,4,IF(DL284=3,3,IF(DL284=4,2,IF(DL284=5,1,IF(DL284&gt;5,"Inválido",0))))))</f>
        <v>1</v>
      </c>
      <c r="EW284" s="7">
        <f>SUM(DO284,DP284,DQ284,DR284,DS284,DT284,DU284,DV284,DW284,DX284)</f>
        <v>23</v>
      </c>
      <c r="EX284" s="7">
        <f>(EW284-10)/20*100</f>
        <v>65</v>
      </c>
      <c r="EY284">
        <f>SUM(DY284,DZ284,EA284,EB284)</f>
        <v>4</v>
      </c>
      <c r="EZ284">
        <f>(_2022___Atividade_física__sintomas_de_ansiedade_e_depressão_e_qualidade_de_vida_e[[#This Row],[Aspecto físico]]-4)/4*100</f>
        <v>0</v>
      </c>
      <c r="FA284">
        <f>SUM(EG284,EH284)</f>
        <v>9.4</v>
      </c>
      <c r="FB284">
        <f>(FA284-2)/10*100</f>
        <v>74</v>
      </c>
      <c r="FC284">
        <f>SUM(DM284,ES284,ET284,EU284,EV284)</f>
        <v>10</v>
      </c>
      <c r="FD284" s="7">
        <f>(FC284-5)/20*100</f>
        <v>25</v>
      </c>
      <c r="FE284">
        <f>SUM(EI284,EM284,EO284,EQ284)</f>
        <v>8</v>
      </c>
      <c r="FF284" s="7">
        <f>(FE284-4)/20*100</f>
        <v>20</v>
      </c>
      <c r="FG284">
        <f>SUM(EF284,ER284)</f>
        <v>4</v>
      </c>
      <c r="FH284">
        <f>(FG284-2)/8*100</f>
        <v>25</v>
      </c>
      <c r="FI284">
        <f>SUM(EC284,ED284,EE284)</f>
        <v>3</v>
      </c>
      <c r="FJ284" s="7">
        <f>(FI284-3)/3*100</f>
        <v>0</v>
      </c>
      <c r="FK284">
        <f>SUM(EJ284,EK284,EL284,EN284,EP284)</f>
        <v>17</v>
      </c>
      <c r="FL284">
        <f>(FK284-5)/25*100</f>
        <v>48</v>
      </c>
      <c r="FM284">
        <f t="shared" si="12"/>
        <v>3</v>
      </c>
      <c r="FN284" s="7">
        <f t="shared" si="13"/>
        <v>41</v>
      </c>
      <c r="FO284" s="7">
        <f t="shared" si="14"/>
        <v>23.25</v>
      </c>
    </row>
    <row r="285" spans="1:171" ht="15" thickBot="1" x14ac:dyDescent="0.35">
      <c r="A285" t="s">
        <v>749</v>
      </c>
      <c r="B285" t="s">
        <v>750</v>
      </c>
      <c r="C285" t="s">
        <v>68</v>
      </c>
      <c r="D285" s="5">
        <v>25145</v>
      </c>
      <c r="E285" s="5">
        <v>44682</v>
      </c>
      <c r="F285" s="1">
        <f>DATEDIF(D284,E284,"Y")</f>
        <v>22</v>
      </c>
      <c r="G285">
        <v>2</v>
      </c>
      <c r="H285">
        <v>1</v>
      </c>
      <c r="I285" t="s">
        <v>204</v>
      </c>
      <c r="J285">
        <v>5</v>
      </c>
      <c r="K285">
        <v>2</v>
      </c>
      <c r="L285" t="s">
        <v>446</v>
      </c>
      <c r="M285" s="1">
        <v>2</v>
      </c>
      <c r="N285">
        <v>2</v>
      </c>
      <c r="O285">
        <v>1</v>
      </c>
      <c r="P285">
        <v>1</v>
      </c>
      <c r="Q285" s="16">
        <v>1</v>
      </c>
      <c r="R285">
        <v>2</v>
      </c>
      <c r="S285">
        <v>2</v>
      </c>
      <c r="T285">
        <v>2</v>
      </c>
      <c r="U285" t="s">
        <v>86</v>
      </c>
      <c r="V285">
        <v>0</v>
      </c>
      <c r="W285">
        <v>0</v>
      </c>
      <c r="X28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85">
        <v>0</v>
      </c>
      <c r="Z285">
        <v>0</v>
      </c>
      <c r="AA28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85">
        <v>0</v>
      </c>
      <c r="AC285">
        <v>0</v>
      </c>
      <c r="AD28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5">
        <v>11</v>
      </c>
      <c r="AF285">
        <v>11</v>
      </c>
      <c r="AG285" s="1">
        <f>AVERAGE(_2022___Atividade_física__sintomas_de_ansiedade_e_depressão_e_qualidade_de_vida_e[[#This Row],[a.	Quantas horas no total você gasta sentado durante um dia de semana? ]:[b.	Quantas horas no total você gasta sentado durante um dia de fim de semana?]])</f>
        <v>11</v>
      </c>
      <c r="AH285" s="1">
        <f>_2022___Atividade_física__sintomas_de_ansiedade_e_depressão_e_qualidade_de_vida_e[[#This Row],[AFV por semana]]+_2022___Atividade_física__sintomas_de_ansiedade_e_depressão_e_qualidade_de_vida_e[[#This Row],[Média AFM na semana]]</f>
        <v>0</v>
      </c>
      <c r="AI285">
        <v>1</v>
      </c>
      <c r="AJ285">
        <v>0</v>
      </c>
      <c r="AK285">
        <v>0</v>
      </c>
      <c r="AL285">
        <v>3</v>
      </c>
      <c r="AM285">
        <v>0</v>
      </c>
      <c r="AN285">
        <v>2</v>
      </c>
      <c r="AO285">
        <v>1</v>
      </c>
      <c r="AP285">
        <v>2</v>
      </c>
      <c r="AQ285">
        <v>1</v>
      </c>
      <c r="AR285">
        <v>3</v>
      </c>
      <c r="AS285">
        <v>3</v>
      </c>
      <c r="AT285">
        <v>3</v>
      </c>
      <c r="AU285">
        <v>3</v>
      </c>
      <c r="AV285">
        <v>3</v>
      </c>
      <c r="AW285">
        <v>0</v>
      </c>
      <c r="AX285">
        <v>0</v>
      </c>
      <c r="AY285">
        <v>0</v>
      </c>
      <c r="AZ285">
        <v>1</v>
      </c>
      <c r="BA285">
        <v>1</v>
      </c>
      <c r="BB285">
        <v>1</v>
      </c>
      <c r="BC285">
        <v>1</v>
      </c>
      <c r="BD28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285">
        <v>1</v>
      </c>
      <c r="BF285">
        <v>3</v>
      </c>
      <c r="BG285">
        <v>2</v>
      </c>
      <c r="BH285">
        <v>2</v>
      </c>
      <c r="BI285">
        <v>0</v>
      </c>
      <c r="BJ285">
        <v>0</v>
      </c>
      <c r="BK285">
        <v>0</v>
      </c>
      <c r="BL285">
        <v>1</v>
      </c>
      <c r="BM285">
        <v>0</v>
      </c>
      <c r="BN285">
        <v>0</v>
      </c>
      <c r="BO285">
        <v>1</v>
      </c>
      <c r="BP285">
        <v>2</v>
      </c>
      <c r="BQ285">
        <v>2</v>
      </c>
      <c r="BR285">
        <v>3</v>
      </c>
      <c r="BS285">
        <v>2</v>
      </c>
      <c r="BT285">
        <v>3</v>
      </c>
      <c r="BU285">
        <v>3</v>
      </c>
      <c r="BV285">
        <v>2</v>
      </c>
      <c r="BW285">
        <v>3</v>
      </c>
      <c r="BX285">
        <v>2</v>
      </c>
      <c r="BY285">
        <f>_2022___Atividade_física__sintomas_de_ansiedade_e_depressão_e_qualidade_de_vida_e[[#This Row],[_18]]</f>
        <v>3</v>
      </c>
      <c r="BZ285">
        <v>0</v>
      </c>
      <c r="CA285">
        <v>3</v>
      </c>
      <c r="CB285" s="1">
        <f>SUM(BE285:BV285,_2022___Atividade_física__sintomas_de_ansiedade_e_depressão_e_qualidade_de_vida_e[[#This Row],[18 considerar essa]:[_20]])</f>
        <v>33</v>
      </c>
      <c r="CC285">
        <v>2</v>
      </c>
      <c r="CD285">
        <v>2</v>
      </c>
      <c r="CE285">
        <v>2</v>
      </c>
      <c r="CF285">
        <v>2</v>
      </c>
      <c r="CG285">
        <v>2</v>
      </c>
      <c r="CH285">
        <v>2</v>
      </c>
      <c r="CI285">
        <v>3</v>
      </c>
      <c r="CJ285">
        <v>2</v>
      </c>
      <c r="CK285">
        <v>2</v>
      </c>
      <c r="CL285">
        <v>2</v>
      </c>
      <c r="CM285">
        <v>2</v>
      </c>
      <c r="CN285">
        <v>2</v>
      </c>
      <c r="CO285">
        <v>1</v>
      </c>
      <c r="CP285">
        <v>1</v>
      </c>
      <c r="CQ285">
        <v>1</v>
      </c>
      <c r="CR285">
        <v>1</v>
      </c>
      <c r="CS285">
        <v>1</v>
      </c>
      <c r="CT285">
        <v>1</v>
      </c>
      <c r="CU285">
        <v>1</v>
      </c>
      <c r="CV285">
        <v>5</v>
      </c>
      <c r="CW285">
        <v>1</v>
      </c>
      <c r="CX285">
        <v>1</v>
      </c>
      <c r="CY285">
        <v>6</v>
      </c>
      <c r="CZ285">
        <v>1</v>
      </c>
      <c r="DA285">
        <v>2</v>
      </c>
      <c r="DB285">
        <v>6</v>
      </c>
      <c r="DC285">
        <v>3</v>
      </c>
      <c r="DD285">
        <v>1</v>
      </c>
      <c r="DE285">
        <v>1</v>
      </c>
      <c r="DF285">
        <v>6</v>
      </c>
      <c r="DG285">
        <v>1</v>
      </c>
      <c r="DH285">
        <v>1</v>
      </c>
      <c r="DI285">
        <v>5</v>
      </c>
      <c r="DJ285">
        <v>2</v>
      </c>
      <c r="DK285">
        <v>5</v>
      </c>
      <c r="DL285">
        <v>1</v>
      </c>
      <c r="DM285">
        <f>IF(CC285=1,5,IF(CC285=2,4.4,IF(CC285=3,3.4,IF(CC285=4,2,IF(CC285=5,1,IF(CC285&gt;5,"Inválido",0))))))</f>
        <v>4.4000000000000004</v>
      </c>
      <c r="DN285">
        <f>IF(CD285&gt;5,"Inválido",CD285)</f>
        <v>2</v>
      </c>
      <c r="DO285" s="7">
        <f>IF(CE285&gt;3,"Inválido",CE285)</f>
        <v>2</v>
      </c>
      <c r="DP285" s="7">
        <f>IF(CF285&gt;3,"Inválido",CF285)</f>
        <v>2</v>
      </c>
      <c r="DQ285" s="6">
        <f>IF(CG285&gt;3,"Inválido",CG285)</f>
        <v>2</v>
      </c>
      <c r="DR285" s="6">
        <f>IF(CH285&gt;3,"Inválido",CH285)</f>
        <v>2</v>
      </c>
      <c r="DS285" s="6">
        <f>IF(CI285&gt;3,"Inválido",CI285)</f>
        <v>3</v>
      </c>
      <c r="DT285" s="6">
        <f>IF(CJ285&gt;3,"Inválido",CJ285)</f>
        <v>2</v>
      </c>
      <c r="DU285" s="6">
        <f>IF(CK285&gt;3,"Inválido",CK285)</f>
        <v>2</v>
      </c>
      <c r="DV285" s="6">
        <f>IF(CL285&gt;3,"Inválido",CL285)</f>
        <v>2</v>
      </c>
      <c r="DW285" s="6">
        <f>IF(CM285&gt;3,"Inválido",CM285)</f>
        <v>2</v>
      </c>
      <c r="DX285" s="6">
        <f>IF(CN285&gt;3,"Inválido",CN285)</f>
        <v>2</v>
      </c>
      <c r="DY285" s="8">
        <f>IF(CO285&gt;5, "INVALIDO",CO285)</f>
        <v>1</v>
      </c>
      <c r="DZ285" s="8">
        <f>IF(CP285&gt;5, "INVALIDO",CP285)</f>
        <v>1</v>
      </c>
      <c r="EA285" s="8">
        <f>IF(CQ285&gt;5, "INVALIDO",CQ285)</f>
        <v>1</v>
      </c>
      <c r="EB285" s="8">
        <f>IF(CR285&gt;5, "INVALIDO",CR285)</f>
        <v>1</v>
      </c>
      <c r="EC285" s="7">
        <f>IF(CR285&gt;5, "INVALIDO",CR285)</f>
        <v>1</v>
      </c>
      <c r="ED28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85">
        <f>IF(CC285=1,5,IF(CC285=2,4,IF(CC285=3,3,IF(CC285=4,2,IF(CC285=5,1,IF(CC285&gt;5,"Inválido",0))))))</f>
        <v>4</v>
      </c>
      <c r="EG285">
        <f>IF(CW285=1,6,IF(CW285=2,5.4,IF(CW285=3,4.2,IF(CW285=4,3.1,IF(CW285=5,2.2,IF(CW285=6,1,IF(CW285&gt;6,"Inválido",0)))))))</f>
        <v>6</v>
      </c>
      <c r="EH285">
        <f>IF(AND(CX285=1,CW285=1),6,IF(AND(CX285=1,CW285&lt;7),5,IF(AND(CX285&gt;1,CW285=1),"Inválido",IF(AND(CX285=2,CW285&lt;7),4,IF(AND(CX285=3,CW285&lt;7),3,IF(AND(CX285=4,CW285&lt;7),2,IF(AND(CX285=5,CW285&lt;7),1,0)))))))</f>
        <v>6</v>
      </c>
      <c r="EI285">
        <f>IF(CV285=1,6,IF(CV285=2,5,IF(CV285=3,3,IF(CV285=4,3,IF(CV285=5,2,IF(CV285=6,1,IF(CV285&gt;6,"iNVÁLIDO",0)))))))</f>
        <v>2</v>
      </c>
      <c r="EJ285" s="7">
        <f>IF(CZ285&gt;6,"Inválido",CZ285)</f>
        <v>1</v>
      </c>
      <c r="EK285" s="7">
        <f>IF(DA285&gt;6,"Inválido",DA285)</f>
        <v>2</v>
      </c>
      <c r="EL285">
        <f>IF(DB285=1,6,IF(DB285=2,5,IF(DB285=3,3,IF(DB285=4,3,IF(DB285=5,2,IF(DB285=6,1,IF(DB285&gt;6,"iNVÁLIDO",0)))))))</f>
        <v>1</v>
      </c>
      <c r="EM285">
        <f>IF(DC285=1,6,IF(DC285=2,5,IF(DC285=3,3,IF(DC285=4,3,IF(DC285=5,2,IF(DC285=6,1,IF(DC285&gt;6,"iNVÁLIDO",0)))))))</f>
        <v>3</v>
      </c>
      <c r="EN285" s="7">
        <f>IF(DD285&gt;6,"Inválido",DD285)</f>
        <v>1</v>
      </c>
      <c r="EO285">
        <f>IF(DE285&gt;6,"Inválido",DE285)</f>
        <v>1</v>
      </c>
      <c r="EP285">
        <f>IF(DF285=1,6,IF(DF285=2,5,IF(DF285=3,3,IF(DF285=4,3,IF(DF285=5,2,IF(DF285=6,1,IF(DF285&gt;6,"iNVÁLIDO",0)))))))</f>
        <v>1</v>
      </c>
      <c r="EQ285" s="7">
        <f>IF(DG285&gt;6,"Inválido",DG285)</f>
        <v>1</v>
      </c>
      <c r="ER285">
        <f>IF(DH285&gt;5,"Inválido",DH285)</f>
        <v>1</v>
      </c>
      <c r="ES285">
        <f>IF(DI285&gt;5,"Inválido",DI285)</f>
        <v>5</v>
      </c>
      <c r="ET285">
        <f>IF(DJ285=1,5,IF(DJ285=2,4,IF(DJ285=3,3,IF(DJ285=4,2,IF(DJ285=5,1,IF(DJ285&gt;5,"Inválido",0))))))</f>
        <v>4</v>
      </c>
      <c r="EU285">
        <f>IF(DK285&gt;5,"Inválido",DK285)</f>
        <v>5</v>
      </c>
      <c r="EV285">
        <f>IF(DL285=1,5,IF(DL285=2,4,IF(DL285=3,3,IF(DL285=4,2,IF(DL285=5,1,IF(DL285&gt;5,"Inválido",0))))))</f>
        <v>5</v>
      </c>
      <c r="EW285" s="7">
        <f>SUM(DO285,DP285,DQ285,DR285,DS285,DT285,DU285,DV285,DW285,DX285)</f>
        <v>21</v>
      </c>
      <c r="EX285" s="7">
        <f>(EW285-10)/20*100</f>
        <v>55.000000000000007</v>
      </c>
      <c r="EY285">
        <f>SUM(DY285,DZ285,EA285,EB285)</f>
        <v>4</v>
      </c>
      <c r="EZ285">
        <f>(_2022___Atividade_física__sintomas_de_ansiedade_e_depressão_e_qualidade_de_vida_e[[#This Row],[Aspecto físico]]-4)/4*100</f>
        <v>0</v>
      </c>
      <c r="FA285">
        <f>SUM(EG285,EH285)</f>
        <v>12</v>
      </c>
      <c r="FB285">
        <f>(FA285-2)/10*100</f>
        <v>100</v>
      </c>
      <c r="FC285">
        <f>SUM(DM285,ES285,ET285,EU285,EV285)</f>
        <v>23.4</v>
      </c>
      <c r="FD285" s="7">
        <f>(FC285-5)/20*100</f>
        <v>92</v>
      </c>
      <c r="FE285">
        <f>SUM(EI285,EM285,EO285,EQ285)</f>
        <v>7</v>
      </c>
      <c r="FF285" s="7">
        <f>(FE285-4)/20*100</f>
        <v>15</v>
      </c>
      <c r="FG285">
        <f>SUM(EF285,ER285)</f>
        <v>5</v>
      </c>
      <c r="FH285">
        <f>(FG285-2)/8*100</f>
        <v>37.5</v>
      </c>
      <c r="FI285">
        <f>SUM(EC285,ED285,EE285)</f>
        <v>3</v>
      </c>
      <c r="FJ285" s="7">
        <f>(FI285-3)/3*100</f>
        <v>0</v>
      </c>
      <c r="FK285">
        <f>SUM(EJ285,EK285,EL285,EN285,EP285)</f>
        <v>6</v>
      </c>
      <c r="FL285">
        <f>(FK285-5)/25*100</f>
        <v>4</v>
      </c>
      <c r="FM285">
        <f t="shared" si="12"/>
        <v>2</v>
      </c>
      <c r="FN285" s="7">
        <f t="shared" si="13"/>
        <v>61.75</v>
      </c>
      <c r="FO285" s="7">
        <f t="shared" si="14"/>
        <v>14.125</v>
      </c>
    </row>
    <row r="286" spans="1:171" ht="15" thickBot="1" x14ac:dyDescent="0.35">
      <c r="A286" t="s">
        <v>751</v>
      </c>
      <c r="B286" t="s">
        <v>752</v>
      </c>
      <c r="C286" t="s">
        <v>68</v>
      </c>
      <c r="D286" s="5">
        <v>36105</v>
      </c>
      <c r="E286" s="5">
        <v>44682</v>
      </c>
      <c r="F286" s="1">
        <f>DATEDIF(D285,E285,"Y")</f>
        <v>53</v>
      </c>
      <c r="G286">
        <v>2</v>
      </c>
      <c r="H286">
        <v>1</v>
      </c>
      <c r="I286" t="s">
        <v>108</v>
      </c>
      <c r="J286">
        <v>7</v>
      </c>
      <c r="K286">
        <v>1</v>
      </c>
      <c r="L286" t="s">
        <v>753</v>
      </c>
      <c r="M286" s="1">
        <v>2</v>
      </c>
      <c r="N286">
        <v>3</v>
      </c>
      <c r="O286">
        <v>1</v>
      </c>
      <c r="P286">
        <v>1</v>
      </c>
      <c r="Q286" s="16">
        <v>2</v>
      </c>
      <c r="R286">
        <v>1</v>
      </c>
      <c r="S286">
        <v>2</v>
      </c>
      <c r="T286">
        <v>2</v>
      </c>
      <c r="U286" t="s">
        <v>86</v>
      </c>
      <c r="V286">
        <v>5</v>
      </c>
      <c r="W286">
        <v>15</v>
      </c>
      <c r="X28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86">
        <v>3</v>
      </c>
      <c r="Z286">
        <v>20</v>
      </c>
      <c r="AA28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86">
        <v>0</v>
      </c>
      <c r="AC286">
        <v>0</v>
      </c>
      <c r="AD28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6">
        <v>16</v>
      </c>
      <c r="AF286">
        <v>11</v>
      </c>
      <c r="AG286" s="1">
        <f>AVERAGE(_2022___Atividade_física__sintomas_de_ansiedade_e_depressão_e_qualidade_de_vida_e[[#This Row],[a.	Quantas horas no total você gasta sentado durante um dia de semana? ]:[b.	Quantas horas no total você gasta sentado durante um dia de fim de semana?]])</f>
        <v>13.5</v>
      </c>
      <c r="AH286" s="1">
        <f>_2022___Atividade_física__sintomas_de_ansiedade_e_depressão_e_qualidade_de_vida_e[[#This Row],[AFV por semana]]+_2022___Atividade_física__sintomas_de_ansiedade_e_depressão_e_qualidade_de_vida_e[[#This Row],[Média AFM na semana]]</f>
        <v>60</v>
      </c>
      <c r="AI286">
        <v>2</v>
      </c>
      <c r="AJ286">
        <v>2</v>
      </c>
      <c r="AK286">
        <v>2</v>
      </c>
      <c r="AL286">
        <v>1</v>
      </c>
      <c r="AM286">
        <v>2</v>
      </c>
      <c r="AN286">
        <v>1</v>
      </c>
      <c r="AO286">
        <v>2</v>
      </c>
      <c r="AP286">
        <v>2</v>
      </c>
      <c r="AQ286">
        <v>1</v>
      </c>
      <c r="AR286">
        <v>3</v>
      </c>
      <c r="AS286">
        <v>0</v>
      </c>
      <c r="AT286">
        <v>2</v>
      </c>
      <c r="AU286">
        <v>2</v>
      </c>
      <c r="AV286">
        <v>2</v>
      </c>
      <c r="AW286">
        <v>0</v>
      </c>
      <c r="AX286">
        <v>0</v>
      </c>
      <c r="AY286">
        <v>2</v>
      </c>
      <c r="AZ286">
        <v>2</v>
      </c>
      <c r="BA286">
        <v>0</v>
      </c>
      <c r="BB286">
        <v>0</v>
      </c>
      <c r="BC286">
        <v>2</v>
      </c>
      <c r="BD28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86">
        <v>1</v>
      </c>
      <c r="BF286">
        <v>0</v>
      </c>
      <c r="BG286">
        <v>1</v>
      </c>
      <c r="BH286">
        <v>1</v>
      </c>
      <c r="BI286">
        <v>1</v>
      </c>
      <c r="BJ286">
        <v>0</v>
      </c>
      <c r="BK286">
        <v>1</v>
      </c>
      <c r="BL286">
        <v>2</v>
      </c>
      <c r="BM286">
        <v>0</v>
      </c>
      <c r="BN286">
        <v>1</v>
      </c>
      <c r="BO286">
        <v>1</v>
      </c>
      <c r="BP286">
        <v>1</v>
      </c>
      <c r="BQ286">
        <v>1</v>
      </c>
      <c r="BR286">
        <v>1</v>
      </c>
      <c r="BS286">
        <v>1</v>
      </c>
      <c r="BT286">
        <v>1</v>
      </c>
      <c r="BU286">
        <v>1</v>
      </c>
      <c r="BV286">
        <v>0</v>
      </c>
      <c r="BW286">
        <v>0</v>
      </c>
      <c r="BX286">
        <v>1</v>
      </c>
      <c r="BY286">
        <v>0</v>
      </c>
      <c r="BZ286">
        <v>0</v>
      </c>
      <c r="CA286">
        <v>0</v>
      </c>
      <c r="CB286" s="1">
        <f>SUM(BE286:BV286,_2022___Atividade_física__sintomas_de_ansiedade_e_depressão_e_qualidade_de_vida_e[[#This Row],[18 considerar essa]:[_20]])</f>
        <v>15</v>
      </c>
      <c r="CC286">
        <v>4</v>
      </c>
      <c r="CD286">
        <v>4</v>
      </c>
      <c r="CE286">
        <v>2</v>
      </c>
      <c r="CF286">
        <v>3</v>
      </c>
      <c r="CG286">
        <v>3</v>
      </c>
      <c r="CH286">
        <v>2</v>
      </c>
      <c r="CI286">
        <v>2</v>
      </c>
      <c r="CJ286">
        <v>3</v>
      </c>
      <c r="CK286">
        <v>2</v>
      </c>
      <c r="CL286">
        <v>2</v>
      </c>
      <c r="CM286">
        <v>2</v>
      </c>
      <c r="CN286">
        <v>3</v>
      </c>
      <c r="CO286">
        <v>2</v>
      </c>
      <c r="CP286">
        <v>1</v>
      </c>
      <c r="CQ286">
        <v>1</v>
      </c>
      <c r="CR286">
        <v>2</v>
      </c>
      <c r="CS286">
        <v>1</v>
      </c>
      <c r="CT286">
        <v>1</v>
      </c>
      <c r="CU286">
        <v>1</v>
      </c>
      <c r="CV286">
        <v>4</v>
      </c>
      <c r="CW286">
        <v>3</v>
      </c>
      <c r="CX286">
        <v>1</v>
      </c>
      <c r="CY286">
        <v>5</v>
      </c>
      <c r="CZ286">
        <v>3</v>
      </c>
      <c r="DA286">
        <v>3</v>
      </c>
      <c r="DB286">
        <v>5</v>
      </c>
      <c r="DC286">
        <v>5</v>
      </c>
      <c r="DD286">
        <v>3</v>
      </c>
      <c r="DE286">
        <v>3</v>
      </c>
      <c r="DF286">
        <v>5</v>
      </c>
      <c r="DG286">
        <v>3</v>
      </c>
      <c r="DH286">
        <v>4</v>
      </c>
      <c r="DI286">
        <v>2</v>
      </c>
      <c r="DJ286">
        <v>5</v>
      </c>
      <c r="DK286">
        <v>3</v>
      </c>
      <c r="DL286">
        <v>5</v>
      </c>
      <c r="DM286">
        <f>IF(CC286=1,5,IF(CC286=2,4.4,IF(CC286=3,3.4,IF(CC286=4,2,IF(CC286=5,1,IF(CC286&gt;5,"Inválido",0))))))</f>
        <v>2</v>
      </c>
      <c r="DN286">
        <f>IF(CD286&gt;5,"Inválido",CD286)</f>
        <v>4</v>
      </c>
      <c r="DO286" s="7">
        <f>IF(CE286&gt;3,"Inválido",CE286)</f>
        <v>2</v>
      </c>
      <c r="DP286" s="7">
        <f>IF(CF286&gt;3,"Inválido",CF286)</f>
        <v>3</v>
      </c>
      <c r="DQ286" s="6">
        <f>IF(CG286&gt;3,"Inválido",CG286)</f>
        <v>3</v>
      </c>
      <c r="DR286" s="6">
        <f>IF(CH286&gt;3,"Inválido",CH286)</f>
        <v>2</v>
      </c>
      <c r="DS286" s="6">
        <f>IF(CI286&gt;3,"Inválido",CI286)</f>
        <v>2</v>
      </c>
      <c r="DT286" s="6">
        <f>IF(CJ286&gt;3,"Inválido",CJ286)</f>
        <v>3</v>
      </c>
      <c r="DU286" s="6">
        <f>IF(CK286&gt;3,"Inválido",CK286)</f>
        <v>2</v>
      </c>
      <c r="DV286" s="6">
        <f>IF(CL286&gt;3,"Inválido",CL286)</f>
        <v>2</v>
      </c>
      <c r="DW286" s="6">
        <f>IF(CM286&gt;3,"Inválido",CM286)</f>
        <v>2</v>
      </c>
      <c r="DX286" s="6">
        <f>IF(CN286&gt;3,"Inválido",CN286)</f>
        <v>3</v>
      </c>
      <c r="DY286" s="8">
        <f>IF(CO286&gt;5, "INVALIDO",CO286)</f>
        <v>2</v>
      </c>
      <c r="DZ286" s="8">
        <f>IF(CP286&gt;5, "INVALIDO",CP286)</f>
        <v>1</v>
      </c>
      <c r="EA286" s="8">
        <f>IF(CQ286&gt;5, "INVALIDO",CQ286)</f>
        <v>1</v>
      </c>
      <c r="EB286" s="8">
        <f>IF(CR286&gt;5, "INVALIDO",CR286)</f>
        <v>2</v>
      </c>
      <c r="EC286" s="7">
        <f>IF(CR286&gt;5, "INVALIDO",CR286)</f>
        <v>2</v>
      </c>
      <c r="ED28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86">
        <f>IF(CC286=1,5,IF(CC286=2,4,IF(CC286=3,3,IF(CC286=4,2,IF(CC286=5,1,IF(CC286&gt;5,"Inválido",0))))))</f>
        <v>2</v>
      </c>
      <c r="EG286">
        <f>IF(CW286=1,6,IF(CW286=2,5.4,IF(CW286=3,4.2,IF(CW286=4,3.1,IF(CW286=5,2.2,IF(CW286=6,1,IF(CW286&gt;6,"Inválido",0)))))))</f>
        <v>4.2</v>
      </c>
      <c r="EH286">
        <f>IF(AND(CX286=1,CW286=1),6,IF(AND(CX286=1,CW286&lt;7),5,IF(AND(CX286&gt;1,CW286=1),"Inválido",IF(AND(CX286=2,CW286&lt;7),4,IF(AND(CX286=3,CW286&lt;7),3,IF(AND(CX286=4,CW286&lt;7),2,IF(AND(CX286=5,CW286&lt;7),1,0)))))))</f>
        <v>5</v>
      </c>
      <c r="EI286">
        <f>IF(CV286=1,6,IF(CV286=2,5,IF(CV286=3,3,IF(CV286=4,3,IF(CV286=5,2,IF(CV286=6,1,IF(CV286&gt;6,"iNVÁLIDO",0)))))))</f>
        <v>3</v>
      </c>
      <c r="EJ286" s="7">
        <f>IF(CZ286&gt;6,"Inválido",CZ286)</f>
        <v>3</v>
      </c>
      <c r="EK286" s="7">
        <f>IF(DA286&gt;6,"Inválido",DA286)</f>
        <v>3</v>
      </c>
      <c r="EL286">
        <f>IF(DB286=1,6,IF(DB286=2,5,IF(DB286=3,3,IF(DB286=4,3,IF(DB286=5,2,IF(DB286=6,1,IF(DB286&gt;6,"iNVÁLIDO",0)))))))</f>
        <v>2</v>
      </c>
      <c r="EM286">
        <f>IF(DC286=1,6,IF(DC286=2,5,IF(DC286=3,3,IF(DC286=4,3,IF(DC286=5,2,IF(DC286=6,1,IF(DC286&gt;6,"iNVÁLIDO",0)))))))</f>
        <v>2</v>
      </c>
      <c r="EN286" s="7">
        <f>IF(DD286&gt;6,"Inválido",DD286)</f>
        <v>3</v>
      </c>
      <c r="EO286">
        <f>IF(DE286&gt;6,"Inválido",DE286)</f>
        <v>3</v>
      </c>
      <c r="EP286">
        <f>IF(DF286=1,6,IF(DF286=2,5,IF(DF286=3,3,IF(DF286=4,3,IF(DF286=5,2,IF(DF286=6,1,IF(DF286&gt;6,"iNVÁLIDO",0)))))))</f>
        <v>2</v>
      </c>
      <c r="EQ286" s="7">
        <f>IF(DG286&gt;6,"Inválido",DG286)</f>
        <v>3</v>
      </c>
      <c r="ER286">
        <f>IF(DH286&gt;5,"Inválido",DH286)</f>
        <v>4</v>
      </c>
      <c r="ES286">
        <f>IF(DI286&gt;5,"Inválido",DI286)</f>
        <v>2</v>
      </c>
      <c r="ET286">
        <f>IF(DJ286=1,5,IF(DJ286=2,4,IF(DJ286=3,3,IF(DJ286=4,2,IF(DJ286=5,1,IF(DJ286&gt;5,"Inválido",0))))))</f>
        <v>1</v>
      </c>
      <c r="EU286">
        <f>IF(DK286&gt;5,"Inválido",DK286)</f>
        <v>3</v>
      </c>
      <c r="EV286">
        <f>IF(DL286=1,5,IF(DL286=2,4,IF(DL286=3,3,IF(DL286=4,2,IF(DL286=5,1,IF(DL286&gt;5,"Inválido",0))))))</f>
        <v>1</v>
      </c>
      <c r="EW286" s="7">
        <f>SUM(DO286,DP286,DQ286,DR286,DS286,DT286,DU286,DV286,DW286,DX286)</f>
        <v>24</v>
      </c>
      <c r="EX286" s="7">
        <f>(EW286-10)/20*100</f>
        <v>70</v>
      </c>
      <c r="EY286">
        <f>SUM(DY286,DZ286,EA286,EB286)</f>
        <v>6</v>
      </c>
      <c r="EZ286">
        <f>(_2022___Atividade_física__sintomas_de_ansiedade_e_depressão_e_qualidade_de_vida_e[[#This Row],[Aspecto físico]]-4)/4*100</f>
        <v>50</v>
      </c>
      <c r="FA286">
        <f>SUM(EG286,EH286)</f>
        <v>9.1999999999999993</v>
      </c>
      <c r="FB286">
        <f>(FA286-2)/10*100</f>
        <v>72</v>
      </c>
      <c r="FC286">
        <f>SUM(DM286,ES286,ET286,EU286,EV286)</f>
        <v>9</v>
      </c>
      <c r="FD286" s="7">
        <f>(FC286-5)/20*100</f>
        <v>20</v>
      </c>
      <c r="FE286">
        <f>SUM(EI286,EM286,EO286,EQ286)</f>
        <v>11</v>
      </c>
      <c r="FF286" s="7">
        <f>(FE286-4)/20*100</f>
        <v>35</v>
      </c>
      <c r="FG286">
        <f>SUM(EF286,ER286)</f>
        <v>6</v>
      </c>
      <c r="FH286">
        <f>(FG286-2)/8*100</f>
        <v>50</v>
      </c>
      <c r="FI286">
        <f>SUM(EC286,ED286,EE286)</f>
        <v>4</v>
      </c>
      <c r="FJ286" s="7">
        <f>(FI286-3)/3*100</f>
        <v>33.333333333333329</v>
      </c>
      <c r="FK286">
        <f>SUM(EJ286,EK286,EL286,EN286,EP286)</f>
        <v>13</v>
      </c>
      <c r="FL286">
        <f>(FK286-5)/25*100</f>
        <v>32</v>
      </c>
      <c r="FM286">
        <f t="shared" si="12"/>
        <v>4</v>
      </c>
      <c r="FN286" s="7">
        <f t="shared" si="13"/>
        <v>53</v>
      </c>
      <c r="FO286" s="7">
        <f t="shared" si="14"/>
        <v>37.583333333333329</v>
      </c>
    </row>
    <row r="287" spans="1:171" ht="15" thickBot="1" x14ac:dyDescent="0.35">
      <c r="A287" t="s">
        <v>754</v>
      </c>
      <c r="B287" t="s">
        <v>755</v>
      </c>
      <c r="C287" t="s">
        <v>68</v>
      </c>
      <c r="D287" s="5">
        <v>37594</v>
      </c>
      <c r="E287" s="5">
        <v>44682</v>
      </c>
      <c r="F287" s="1">
        <f>DATEDIF(D286,E286,"Y")</f>
        <v>23</v>
      </c>
      <c r="G287">
        <v>2</v>
      </c>
      <c r="H287">
        <v>2</v>
      </c>
      <c r="I287" t="s">
        <v>284</v>
      </c>
      <c r="J287">
        <v>1</v>
      </c>
      <c r="K287">
        <v>2</v>
      </c>
      <c r="L287" t="s">
        <v>100</v>
      </c>
      <c r="M287" s="1">
        <v>1</v>
      </c>
      <c r="N287">
        <v>2</v>
      </c>
      <c r="O287">
        <v>2</v>
      </c>
      <c r="P287">
        <v>1</v>
      </c>
      <c r="Q287" s="16">
        <v>2</v>
      </c>
      <c r="R287">
        <v>1</v>
      </c>
      <c r="S287">
        <v>2</v>
      </c>
      <c r="T287">
        <v>2</v>
      </c>
      <c r="U287" t="s">
        <v>86</v>
      </c>
      <c r="V287">
        <v>7</v>
      </c>
      <c r="W287">
        <v>60</v>
      </c>
      <c r="X28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287">
        <v>0</v>
      </c>
      <c r="Z287">
        <v>0</v>
      </c>
      <c r="AA28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87">
        <v>0</v>
      </c>
      <c r="AC287">
        <v>0</v>
      </c>
      <c r="AD28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7">
        <v>5</v>
      </c>
      <c r="AF287">
        <v>14</v>
      </c>
      <c r="AG287" s="1">
        <f>AVERAGE(_2022___Atividade_física__sintomas_de_ansiedade_e_depressão_e_qualidade_de_vida_e[[#This Row],[a.	Quantas horas no total você gasta sentado durante um dia de semana? ]:[b.	Quantas horas no total você gasta sentado durante um dia de fim de semana?]])</f>
        <v>9.5</v>
      </c>
      <c r="AH287" s="1">
        <f>_2022___Atividade_física__sintomas_de_ansiedade_e_depressão_e_qualidade_de_vida_e[[#This Row],[AFV por semana]]+_2022___Atividade_física__sintomas_de_ansiedade_e_depressão_e_qualidade_de_vida_e[[#This Row],[Média AFM na semana]]</f>
        <v>0</v>
      </c>
      <c r="AI287">
        <v>1</v>
      </c>
      <c r="AJ287">
        <v>2</v>
      </c>
      <c r="AK287">
        <v>0</v>
      </c>
      <c r="AL287">
        <v>2</v>
      </c>
      <c r="AM287">
        <v>3</v>
      </c>
      <c r="AN287">
        <v>0</v>
      </c>
      <c r="AO287">
        <v>2</v>
      </c>
      <c r="AP287">
        <v>0</v>
      </c>
      <c r="AQ287">
        <v>1</v>
      </c>
      <c r="AR287">
        <v>2</v>
      </c>
      <c r="AS287">
        <v>2</v>
      </c>
      <c r="AT287">
        <v>0</v>
      </c>
      <c r="AU287">
        <v>0</v>
      </c>
      <c r="AV287">
        <v>2</v>
      </c>
      <c r="AW287">
        <v>2</v>
      </c>
      <c r="AX287">
        <v>2</v>
      </c>
      <c r="AY287">
        <v>2</v>
      </c>
      <c r="AZ287">
        <v>2</v>
      </c>
      <c r="BA287">
        <v>0</v>
      </c>
      <c r="BB287">
        <v>0</v>
      </c>
      <c r="BC287">
        <v>2</v>
      </c>
      <c r="BD28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287">
        <v>1</v>
      </c>
      <c r="BF287">
        <v>0</v>
      </c>
      <c r="BG287">
        <v>2</v>
      </c>
      <c r="BH287">
        <v>1</v>
      </c>
      <c r="BI287">
        <v>1</v>
      </c>
      <c r="BJ287">
        <v>1</v>
      </c>
      <c r="BK287">
        <v>1</v>
      </c>
      <c r="BL287">
        <v>3</v>
      </c>
      <c r="BM287">
        <v>0</v>
      </c>
      <c r="BN287">
        <v>2</v>
      </c>
      <c r="BO287">
        <v>1</v>
      </c>
      <c r="BP287">
        <v>1</v>
      </c>
      <c r="BQ287">
        <v>2</v>
      </c>
      <c r="BR287">
        <v>3</v>
      </c>
      <c r="BS287">
        <v>1</v>
      </c>
      <c r="BT287">
        <v>1</v>
      </c>
      <c r="BU287">
        <v>1</v>
      </c>
      <c r="BV287">
        <v>2</v>
      </c>
      <c r="BW287">
        <v>2</v>
      </c>
      <c r="BX287">
        <v>1</v>
      </c>
      <c r="BY287">
        <v>0</v>
      </c>
      <c r="BZ287">
        <v>1</v>
      </c>
      <c r="CA287">
        <v>1</v>
      </c>
      <c r="CB287" s="1">
        <f>SUM(BE287:BV287,_2022___Atividade_física__sintomas_de_ansiedade_e_depressão_e_qualidade_de_vida_e[[#This Row],[18 considerar essa]:[_20]])</f>
        <v>26</v>
      </c>
      <c r="CC287">
        <v>3</v>
      </c>
      <c r="CD287">
        <v>3</v>
      </c>
      <c r="CE287">
        <v>2</v>
      </c>
      <c r="CF287">
        <v>3</v>
      </c>
      <c r="CG287">
        <v>3</v>
      </c>
      <c r="CH287">
        <v>3</v>
      </c>
      <c r="CI287">
        <v>3</v>
      </c>
      <c r="CJ287">
        <v>3</v>
      </c>
      <c r="CK287">
        <v>3</v>
      </c>
      <c r="CL287">
        <v>3</v>
      </c>
      <c r="CM287">
        <v>3</v>
      </c>
      <c r="CN287">
        <v>3</v>
      </c>
      <c r="CO287">
        <v>1</v>
      </c>
      <c r="CP287">
        <v>1</v>
      </c>
      <c r="CQ287">
        <v>1</v>
      </c>
      <c r="CR287">
        <v>1</v>
      </c>
      <c r="CS287">
        <v>1</v>
      </c>
      <c r="CT287">
        <v>1</v>
      </c>
      <c r="CU287">
        <v>2</v>
      </c>
      <c r="CV287">
        <v>4</v>
      </c>
      <c r="CW287">
        <v>3</v>
      </c>
      <c r="CX287">
        <v>2</v>
      </c>
      <c r="CY287">
        <v>6</v>
      </c>
      <c r="CZ287">
        <v>2</v>
      </c>
      <c r="DA287">
        <v>5</v>
      </c>
      <c r="DB287">
        <v>5</v>
      </c>
      <c r="DC287">
        <v>6</v>
      </c>
      <c r="DD287">
        <v>2</v>
      </c>
      <c r="DE287">
        <v>2</v>
      </c>
      <c r="DF287">
        <v>4</v>
      </c>
      <c r="DG287">
        <v>1</v>
      </c>
      <c r="DH287">
        <v>5</v>
      </c>
      <c r="DI287">
        <v>1</v>
      </c>
      <c r="DJ287">
        <v>5</v>
      </c>
      <c r="DK287">
        <v>2</v>
      </c>
      <c r="DL287">
        <v>3</v>
      </c>
      <c r="DM287">
        <f>IF(CC287=1,5,IF(CC287=2,4.4,IF(CC287=3,3.4,IF(CC287=4,2,IF(CC287=5,1,IF(CC287&gt;5,"Inválido",0))))))</f>
        <v>3.4</v>
      </c>
      <c r="DN287">
        <f>IF(CD287&gt;5,"Inválido",CD287)</f>
        <v>3</v>
      </c>
      <c r="DO287" s="7">
        <f>IF(CE287&gt;3,"Inválido",CE287)</f>
        <v>2</v>
      </c>
      <c r="DP287" s="7">
        <f>IF(CF287&gt;3,"Inválido",CF287)</f>
        <v>3</v>
      </c>
      <c r="DQ287" s="6">
        <f>IF(CG287&gt;3,"Inválido",CG287)</f>
        <v>3</v>
      </c>
      <c r="DR287" s="6">
        <f>IF(CH287&gt;3,"Inválido",CH287)</f>
        <v>3</v>
      </c>
      <c r="DS287" s="6">
        <f>IF(CI287&gt;3,"Inválido",CI287)</f>
        <v>3</v>
      </c>
      <c r="DT287" s="6">
        <f>IF(CJ287&gt;3,"Inválido",CJ287)</f>
        <v>3</v>
      </c>
      <c r="DU287" s="6">
        <f>IF(CK287&gt;3,"Inválido",CK287)</f>
        <v>3</v>
      </c>
      <c r="DV287" s="6">
        <f>IF(CL287&gt;3,"Inválido",CL287)</f>
        <v>3</v>
      </c>
      <c r="DW287" s="6">
        <f>IF(CM287&gt;3,"Inválido",CM287)</f>
        <v>3</v>
      </c>
      <c r="DX287" s="6">
        <f>IF(CN287&gt;3,"Inválido",CN287)</f>
        <v>3</v>
      </c>
      <c r="DY287" s="8">
        <f>IF(CO287&gt;5, "INVALIDO",CO287)</f>
        <v>1</v>
      </c>
      <c r="DZ287" s="8">
        <f>IF(CP287&gt;5, "INVALIDO",CP287)</f>
        <v>1</v>
      </c>
      <c r="EA287" s="8">
        <f>IF(CQ287&gt;5, "INVALIDO",CQ287)</f>
        <v>1</v>
      </c>
      <c r="EB287" s="8">
        <f>IF(CR287&gt;5, "INVALIDO",CR287)</f>
        <v>1</v>
      </c>
      <c r="EC287" s="7">
        <f>IF(CR287&gt;5, "INVALIDO",CR287)</f>
        <v>1</v>
      </c>
      <c r="ED28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7">
        <f>IF(CC287=1,5,IF(CC287=2,4,IF(CC287=3,3,IF(CC287=4,2,IF(CC287=5,1,IF(CC287&gt;5,"Inválido",0))))))</f>
        <v>3</v>
      </c>
      <c r="EG287">
        <f>IF(CW287=1,6,IF(CW287=2,5.4,IF(CW287=3,4.2,IF(CW287=4,3.1,IF(CW287=5,2.2,IF(CW287=6,1,IF(CW287&gt;6,"Inválido",0)))))))</f>
        <v>4.2</v>
      </c>
      <c r="EH287">
        <f>IF(AND(CX287=1,CW287=1),6,IF(AND(CX287=1,CW287&lt;7),5,IF(AND(CX287&gt;1,CW287=1),"Inválido",IF(AND(CX287=2,CW287&lt;7),4,IF(AND(CX287=3,CW287&lt;7),3,IF(AND(CX287=4,CW287&lt;7),2,IF(AND(CX287=5,CW287&lt;7),1,0)))))))</f>
        <v>4</v>
      </c>
      <c r="EI287">
        <f>IF(CV287=1,6,IF(CV287=2,5,IF(CV287=3,3,IF(CV287=4,3,IF(CV287=5,2,IF(CV287=6,1,IF(CV287&gt;6,"iNVÁLIDO",0)))))))</f>
        <v>3</v>
      </c>
      <c r="EJ287" s="7">
        <f>IF(CZ287&gt;6,"Inválido",CZ287)</f>
        <v>2</v>
      </c>
      <c r="EK287" s="7">
        <f>IF(DA287&gt;6,"Inválido",DA287)</f>
        <v>5</v>
      </c>
      <c r="EL287">
        <f>IF(DB287=1,6,IF(DB287=2,5,IF(DB287=3,3,IF(DB287=4,3,IF(DB287=5,2,IF(DB287=6,1,IF(DB287&gt;6,"iNVÁLIDO",0)))))))</f>
        <v>2</v>
      </c>
      <c r="EM287">
        <f>IF(DC287=1,6,IF(DC287=2,5,IF(DC287=3,3,IF(DC287=4,3,IF(DC287=5,2,IF(DC287=6,1,IF(DC287&gt;6,"iNVÁLIDO",0)))))))</f>
        <v>1</v>
      </c>
      <c r="EN287" s="7">
        <f>IF(DD287&gt;6,"Inválido",DD287)</f>
        <v>2</v>
      </c>
      <c r="EO287">
        <f>IF(DE287&gt;6,"Inválido",DE287)</f>
        <v>2</v>
      </c>
      <c r="EP287">
        <f>IF(DF287=1,6,IF(DF287=2,5,IF(DF287=3,3,IF(DF287=4,3,IF(DF287=5,2,IF(DF287=6,1,IF(DF287&gt;6,"iNVÁLIDO",0)))))))</f>
        <v>3</v>
      </c>
      <c r="EQ287" s="7">
        <f>IF(DG287&gt;6,"Inválido",DG287)</f>
        <v>1</v>
      </c>
      <c r="ER287">
        <f>IF(DH287&gt;5,"Inválido",DH287)</f>
        <v>5</v>
      </c>
      <c r="ES287">
        <f>IF(DI287&gt;5,"Inválido",DI287)</f>
        <v>1</v>
      </c>
      <c r="ET287">
        <f>IF(DJ287=1,5,IF(DJ287=2,4,IF(DJ287=3,3,IF(DJ287=4,2,IF(DJ287=5,1,IF(DJ287&gt;5,"Inválido",0))))))</f>
        <v>1</v>
      </c>
      <c r="EU287">
        <f>IF(DK287&gt;5,"Inválido",DK287)</f>
        <v>2</v>
      </c>
      <c r="EV287">
        <f>IF(DL287=1,5,IF(DL287=2,4,IF(DL287=3,3,IF(DL287=4,2,IF(DL287=5,1,IF(DL287&gt;5,"Inválido",0))))))</f>
        <v>3</v>
      </c>
      <c r="EW287" s="7">
        <f>SUM(DO287,DP287,DQ287,DR287,DS287,DT287,DU287,DV287,DW287,DX287)</f>
        <v>29</v>
      </c>
      <c r="EX287" s="7">
        <f>(EW287-10)/20*100</f>
        <v>95</v>
      </c>
      <c r="EY287">
        <f>SUM(DY287,DZ287,EA287,EB287)</f>
        <v>4</v>
      </c>
      <c r="EZ287">
        <f>(_2022___Atividade_física__sintomas_de_ansiedade_e_depressão_e_qualidade_de_vida_e[[#This Row],[Aspecto físico]]-4)/4*100</f>
        <v>0</v>
      </c>
      <c r="FA287">
        <f>SUM(EG287,EH287)</f>
        <v>8.1999999999999993</v>
      </c>
      <c r="FB287">
        <f>(FA287-2)/10*100</f>
        <v>61.999999999999986</v>
      </c>
      <c r="FC287">
        <f>SUM(DM287,ES287,ET287,EU287,EV287)</f>
        <v>10.4</v>
      </c>
      <c r="FD287" s="7">
        <f>(FC287-5)/20*100</f>
        <v>27</v>
      </c>
      <c r="FE287">
        <f>SUM(EI287,EM287,EO287,EQ287)</f>
        <v>7</v>
      </c>
      <c r="FF287" s="7">
        <f>(FE287-4)/20*100</f>
        <v>15</v>
      </c>
      <c r="FG287">
        <f>SUM(EF287,ER287)</f>
        <v>8</v>
      </c>
      <c r="FH287">
        <f>(FG287-2)/8*100</f>
        <v>75</v>
      </c>
      <c r="FI287">
        <f>SUM(EC287,ED287,EE287)</f>
        <v>4</v>
      </c>
      <c r="FJ287" s="7">
        <f>(FI287-3)/3*100</f>
        <v>33.333333333333329</v>
      </c>
      <c r="FK287">
        <f>SUM(EJ287,EK287,EL287,EN287,EP287)</f>
        <v>14</v>
      </c>
      <c r="FL287">
        <f>(FK287-5)/25*100</f>
        <v>36</v>
      </c>
      <c r="FM287">
        <f t="shared" si="12"/>
        <v>3</v>
      </c>
      <c r="FN287" s="7">
        <f t="shared" si="13"/>
        <v>46</v>
      </c>
      <c r="FO287" s="7">
        <f t="shared" si="14"/>
        <v>39.833333333333329</v>
      </c>
    </row>
    <row r="288" spans="1:171" ht="15" thickBot="1" x14ac:dyDescent="0.35">
      <c r="A288" t="s">
        <v>758</v>
      </c>
      <c r="B288" t="s">
        <v>759</v>
      </c>
      <c r="C288" t="s">
        <v>68</v>
      </c>
      <c r="D288" s="5">
        <v>25423</v>
      </c>
      <c r="E288" s="5">
        <v>44682</v>
      </c>
      <c r="F288" s="1">
        <f>DATEDIF(D287,E287,"Y")</f>
        <v>19</v>
      </c>
      <c r="G288">
        <v>1</v>
      </c>
      <c r="H288">
        <v>4</v>
      </c>
      <c r="I288" t="s">
        <v>209</v>
      </c>
      <c r="J288">
        <v>4</v>
      </c>
      <c r="K288">
        <v>2</v>
      </c>
      <c r="L288" t="s">
        <v>760</v>
      </c>
      <c r="M288" s="1">
        <v>2</v>
      </c>
      <c r="N288">
        <v>2</v>
      </c>
      <c r="O288">
        <v>3</v>
      </c>
      <c r="P288">
        <v>1</v>
      </c>
      <c r="Q288" s="16">
        <v>3</v>
      </c>
      <c r="R288">
        <v>2</v>
      </c>
      <c r="S288">
        <v>2</v>
      </c>
      <c r="T288">
        <v>2</v>
      </c>
      <c r="U288" t="s">
        <v>86</v>
      </c>
      <c r="V288">
        <v>0</v>
      </c>
      <c r="W288">
        <v>0</v>
      </c>
      <c r="X28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88">
        <v>0</v>
      </c>
      <c r="Z288">
        <v>0</v>
      </c>
      <c r="AA28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88">
        <v>0</v>
      </c>
      <c r="AC288">
        <v>0</v>
      </c>
      <c r="AD28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8">
        <v>1</v>
      </c>
      <c r="AF288">
        <v>2</v>
      </c>
      <c r="AG288" s="1">
        <f>AVERAGE(_2022___Atividade_física__sintomas_de_ansiedade_e_depressão_e_qualidade_de_vida_e[[#This Row],[a.	Quantas horas no total você gasta sentado durante um dia de semana? ]:[b.	Quantas horas no total você gasta sentado durante um dia de fim de semana?]])</f>
        <v>1.5</v>
      </c>
      <c r="AH288" s="1">
        <f>_2022___Atividade_física__sintomas_de_ansiedade_e_depressão_e_qualidade_de_vida_e[[#This Row],[AFV por semana]]+_2022___Atividade_física__sintomas_de_ansiedade_e_depressão_e_qualidade_de_vida_e[[#This Row],[Média AFM na semana]]</f>
        <v>0</v>
      </c>
      <c r="AI288">
        <v>3</v>
      </c>
      <c r="AJ288">
        <v>2</v>
      </c>
      <c r="AK288">
        <v>0</v>
      </c>
      <c r="AL288">
        <v>2</v>
      </c>
      <c r="AM288">
        <v>1</v>
      </c>
      <c r="AN288">
        <v>1</v>
      </c>
      <c r="AO288">
        <v>1</v>
      </c>
      <c r="AP288">
        <v>0</v>
      </c>
      <c r="AQ288">
        <v>0</v>
      </c>
      <c r="AR288">
        <v>2</v>
      </c>
      <c r="AS288">
        <v>0</v>
      </c>
      <c r="AT288">
        <v>0</v>
      </c>
      <c r="AU288">
        <v>0</v>
      </c>
      <c r="AV288">
        <v>0</v>
      </c>
      <c r="AW288">
        <v>0</v>
      </c>
      <c r="AX288">
        <v>2</v>
      </c>
      <c r="AY288">
        <v>0</v>
      </c>
      <c r="AZ288">
        <v>2</v>
      </c>
      <c r="BA288">
        <v>0</v>
      </c>
      <c r="BB288">
        <v>0</v>
      </c>
      <c r="BC288">
        <v>1</v>
      </c>
      <c r="BD28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17</v>
      </c>
      <c r="BE288">
        <v>1</v>
      </c>
      <c r="BF288">
        <v>0</v>
      </c>
      <c r="BG288">
        <v>1</v>
      </c>
      <c r="BH288">
        <v>1</v>
      </c>
      <c r="BI288">
        <v>1</v>
      </c>
      <c r="BJ288">
        <v>0</v>
      </c>
      <c r="BK288">
        <v>0</v>
      </c>
      <c r="BL288">
        <v>1</v>
      </c>
      <c r="BM288">
        <v>0</v>
      </c>
      <c r="BN288">
        <v>0</v>
      </c>
      <c r="BO288">
        <v>3</v>
      </c>
      <c r="BP288">
        <v>0</v>
      </c>
      <c r="BQ288">
        <v>1</v>
      </c>
      <c r="BR288">
        <v>0</v>
      </c>
      <c r="BS288">
        <v>3</v>
      </c>
      <c r="BT288">
        <v>0</v>
      </c>
      <c r="BU288">
        <v>2</v>
      </c>
      <c r="BV288">
        <v>0</v>
      </c>
      <c r="BW288">
        <v>0</v>
      </c>
      <c r="BX288">
        <v>2</v>
      </c>
      <c r="BY288">
        <f>_2022___Atividade_física__sintomas_de_ansiedade_e_depressão_e_qualidade_de_vida_e[[#This Row],[_18]]</f>
        <v>0</v>
      </c>
      <c r="BZ288">
        <v>3</v>
      </c>
      <c r="CA288">
        <v>0</v>
      </c>
      <c r="CB288" s="1">
        <f>SUM(BE288:BV288,_2022___Atividade_física__sintomas_de_ansiedade_e_depressão_e_qualidade_de_vida_e[[#This Row],[18 considerar essa]:[_20]])</f>
        <v>17</v>
      </c>
      <c r="CC288">
        <v>4</v>
      </c>
      <c r="CD288">
        <v>2</v>
      </c>
      <c r="CE288">
        <v>1</v>
      </c>
      <c r="CF288">
        <v>1</v>
      </c>
      <c r="CG288">
        <v>1</v>
      </c>
      <c r="CH288">
        <v>1</v>
      </c>
      <c r="CI288">
        <v>2</v>
      </c>
      <c r="CJ288">
        <v>2</v>
      </c>
      <c r="CK288">
        <v>1</v>
      </c>
      <c r="CL288">
        <v>1</v>
      </c>
      <c r="CM288">
        <v>1</v>
      </c>
      <c r="CN288">
        <v>2</v>
      </c>
      <c r="CO288">
        <v>1</v>
      </c>
      <c r="CP288">
        <v>1</v>
      </c>
      <c r="CQ288">
        <v>1</v>
      </c>
      <c r="CR288">
        <v>1</v>
      </c>
      <c r="CS288">
        <v>1</v>
      </c>
      <c r="CT288">
        <v>1</v>
      </c>
      <c r="CU288">
        <v>1</v>
      </c>
      <c r="CV288">
        <v>3</v>
      </c>
      <c r="CW288">
        <v>5</v>
      </c>
      <c r="CX288">
        <v>4</v>
      </c>
      <c r="CY288">
        <v>3</v>
      </c>
      <c r="CZ288">
        <v>3</v>
      </c>
      <c r="DA288">
        <v>3</v>
      </c>
      <c r="DB288">
        <v>3</v>
      </c>
      <c r="DC288">
        <v>2</v>
      </c>
      <c r="DD288">
        <v>3</v>
      </c>
      <c r="DE288">
        <v>3</v>
      </c>
      <c r="DF288">
        <v>3</v>
      </c>
      <c r="DG288">
        <v>2</v>
      </c>
      <c r="DH288">
        <v>3</v>
      </c>
      <c r="DI288">
        <v>1</v>
      </c>
      <c r="DJ288">
        <v>2</v>
      </c>
      <c r="DK288">
        <v>2</v>
      </c>
      <c r="DL288">
        <v>2</v>
      </c>
      <c r="DM288">
        <f>IF(CC288=1,5,IF(CC288=2,4.4,IF(CC288=3,3.4,IF(CC288=4,2,IF(CC288=5,1,IF(CC288&gt;5,"Inválido",0))))))</f>
        <v>2</v>
      </c>
      <c r="DN288">
        <f>IF(CD288&gt;5,"Inválido",CD288)</f>
        <v>2</v>
      </c>
      <c r="DO288" s="7">
        <f>IF(CE288&gt;3,"Inválido",CE288)</f>
        <v>1</v>
      </c>
      <c r="DP288" s="7">
        <f>IF(CF288&gt;3,"Inválido",CF288)</f>
        <v>1</v>
      </c>
      <c r="DQ288" s="6">
        <f>IF(CG288&gt;3,"Inválido",CG288)</f>
        <v>1</v>
      </c>
      <c r="DR288" s="6">
        <f>IF(CH288&gt;3,"Inválido",CH288)</f>
        <v>1</v>
      </c>
      <c r="DS288" s="6">
        <f>IF(CI288&gt;3,"Inválido",CI288)</f>
        <v>2</v>
      </c>
      <c r="DT288" s="6">
        <f>IF(CJ288&gt;3,"Inválido",CJ288)</f>
        <v>2</v>
      </c>
      <c r="DU288" s="6">
        <f>IF(CK288&gt;3,"Inválido",CK288)</f>
        <v>1</v>
      </c>
      <c r="DV288" s="6">
        <f>IF(CL288&gt;3,"Inválido",CL288)</f>
        <v>1</v>
      </c>
      <c r="DW288" s="6">
        <f>IF(CM288&gt;3,"Inválido",CM288)</f>
        <v>1</v>
      </c>
      <c r="DX288" s="6">
        <f>IF(CN288&gt;3,"Inválido",CN288)</f>
        <v>2</v>
      </c>
      <c r="DY288" s="8">
        <f>IF(CO288&gt;5, "INVALIDO",CO288)</f>
        <v>1</v>
      </c>
      <c r="DZ288" s="8">
        <f>IF(CP288&gt;5, "INVALIDO",CP288)</f>
        <v>1</v>
      </c>
      <c r="EA288" s="8">
        <f>IF(CQ288&gt;5, "INVALIDO",CQ288)</f>
        <v>1</v>
      </c>
      <c r="EB288" s="8">
        <f>IF(CR288&gt;5, "INVALIDO",CR288)</f>
        <v>1</v>
      </c>
      <c r="EC288" s="7">
        <f>IF(CR288&gt;5, "INVALIDO",CR288)</f>
        <v>1</v>
      </c>
      <c r="ED28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88">
        <f>IF(CC288=1,5,IF(CC288=2,4,IF(CC288=3,3,IF(CC288=4,2,IF(CC288=5,1,IF(CC288&gt;5,"Inválido",0))))))</f>
        <v>2</v>
      </c>
      <c r="EG288">
        <f>IF(CW288=1,6,IF(CW288=2,5.4,IF(CW288=3,4.2,IF(CW288=4,3.1,IF(CW288=5,2.2,IF(CW288=6,1,IF(CW288&gt;6,"Inválido",0)))))))</f>
        <v>2.2000000000000002</v>
      </c>
      <c r="EH288">
        <f>IF(AND(CX288=1,CW288=1),6,IF(AND(CX288=1,CW288&lt;7),5,IF(AND(CX288&gt;1,CW288=1),"Inválido",IF(AND(CX288=2,CW288&lt;7),4,IF(AND(CX288=3,CW288&lt;7),3,IF(AND(CX288=4,CW288&lt;7),2,IF(AND(CX288=5,CW288&lt;7),1,0)))))))</f>
        <v>2</v>
      </c>
      <c r="EI288">
        <f>IF(CV288=1,6,IF(CV288=2,5,IF(CV288=3,3,IF(CV288=4,3,IF(CV288=5,2,IF(CV288=6,1,IF(CV288&gt;6,"iNVÁLIDO",0)))))))</f>
        <v>3</v>
      </c>
      <c r="EJ288" s="7">
        <f>IF(CZ288&gt;6,"Inválido",CZ288)</f>
        <v>3</v>
      </c>
      <c r="EK288" s="7">
        <f>IF(DA288&gt;6,"Inválido",DA288)</f>
        <v>3</v>
      </c>
      <c r="EL288">
        <f>IF(DB288=1,6,IF(DB288=2,5,IF(DB288=3,3,IF(DB288=4,3,IF(DB288=5,2,IF(DB288=6,1,IF(DB288&gt;6,"iNVÁLIDO",0)))))))</f>
        <v>3</v>
      </c>
      <c r="EM288">
        <f>IF(DC288=1,6,IF(DC288=2,5,IF(DC288=3,3,IF(DC288=4,3,IF(DC288=5,2,IF(DC288=6,1,IF(DC288&gt;6,"iNVÁLIDO",0)))))))</f>
        <v>5</v>
      </c>
      <c r="EN288" s="7">
        <f>IF(DD288&gt;6,"Inválido",DD288)</f>
        <v>3</v>
      </c>
      <c r="EO288">
        <f>IF(DE288&gt;6,"Inválido",DE288)</f>
        <v>3</v>
      </c>
      <c r="EP288">
        <f>IF(DF288=1,6,IF(DF288=2,5,IF(DF288=3,3,IF(DF288=4,3,IF(DF288=5,2,IF(DF288=6,1,IF(DF288&gt;6,"iNVÁLIDO",0)))))))</f>
        <v>3</v>
      </c>
      <c r="EQ288" s="7">
        <f>IF(DG288&gt;6,"Inválido",DG288)</f>
        <v>2</v>
      </c>
      <c r="ER288">
        <f>IF(DH288&gt;5,"Inválido",DH288)</f>
        <v>3</v>
      </c>
      <c r="ES288">
        <f>IF(DI288&gt;5,"Inválido",DI288)</f>
        <v>1</v>
      </c>
      <c r="ET288">
        <f>IF(DJ288=1,5,IF(DJ288=2,4,IF(DJ288=3,3,IF(DJ288=4,2,IF(DJ288=5,1,IF(DJ288&gt;5,"Inválido",0))))))</f>
        <v>4</v>
      </c>
      <c r="EU288">
        <f>IF(DK288&gt;5,"Inválido",DK288)</f>
        <v>2</v>
      </c>
      <c r="EV288">
        <f>IF(DL288=1,5,IF(DL288=2,4,IF(DL288=3,3,IF(DL288=4,2,IF(DL288=5,1,IF(DL288&gt;5,"Inválido",0))))))</f>
        <v>4</v>
      </c>
      <c r="EW288" s="7">
        <f>SUM(DO288,DP288,DQ288,DR288,DS288,DT288,DU288,DV288,DW288,DX288)</f>
        <v>13</v>
      </c>
      <c r="EX288" s="7">
        <f>(EW288-10)/20*100</f>
        <v>15</v>
      </c>
      <c r="EY288">
        <f>SUM(DY288,DZ288,EA288,EB288)</f>
        <v>4</v>
      </c>
      <c r="EZ288">
        <f>(_2022___Atividade_física__sintomas_de_ansiedade_e_depressão_e_qualidade_de_vida_e[[#This Row],[Aspecto físico]]-4)/4*100</f>
        <v>0</v>
      </c>
      <c r="FA288">
        <f>SUM(EG288,EH288)</f>
        <v>4.2</v>
      </c>
      <c r="FB288">
        <f>(FA288-2)/10*100</f>
        <v>22.000000000000004</v>
      </c>
      <c r="FC288">
        <f>SUM(DM288,ES288,ET288,EU288,EV288)</f>
        <v>13</v>
      </c>
      <c r="FD288" s="7">
        <f>(FC288-5)/20*100</f>
        <v>40</v>
      </c>
      <c r="FE288">
        <f>SUM(EI288,EM288,EO288,EQ288)</f>
        <v>13</v>
      </c>
      <c r="FF288" s="7">
        <f>(FE288-4)/20*100</f>
        <v>45</v>
      </c>
      <c r="FG288">
        <f>SUM(EF288,ER288)</f>
        <v>5</v>
      </c>
      <c r="FH288">
        <f>(FG288-2)/8*100</f>
        <v>37.5</v>
      </c>
      <c r="FI288">
        <f>SUM(EC288,ED288,EE288)</f>
        <v>3</v>
      </c>
      <c r="FJ288" s="7">
        <f>(FI288-3)/3*100</f>
        <v>0</v>
      </c>
      <c r="FK288">
        <f>SUM(EJ288,EK288,EL288,EN288,EP288)</f>
        <v>15</v>
      </c>
      <c r="FL288">
        <f>(FK288-5)/25*100</f>
        <v>40</v>
      </c>
      <c r="FM288">
        <f t="shared" si="12"/>
        <v>2</v>
      </c>
      <c r="FN288" s="7">
        <f t="shared" si="13"/>
        <v>19.25</v>
      </c>
      <c r="FO288" s="7">
        <f t="shared" si="14"/>
        <v>30.625</v>
      </c>
    </row>
    <row r="289" spans="1:171" ht="15" thickBot="1" x14ac:dyDescent="0.35">
      <c r="A289" t="s">
        <v>761</v>
      </c>
      <c r="B289" t="s">
        <v>762</v>
      </c>
      <c r="C289" t="s">
        <v>68</v>
      </c>
      <c r="D289" s="5">
        <v>30096</v>
      </c>
      <c r="E289" s="5">
        <v>44682</v>
      </c>
      <c r="F289" s="1">
        <f>DATEDIF(D288,E288,"Y")</f>
        <v>52</v>
      </c>
      <c r="G289">
        <v>2</v>
      </c>
      <c r="H289">
        <v>4</v>
      </c>
      <c r="I289" t="s">
        <v>433</v>
      </c>
      <c r="J289">
        <v>1</v>
      </c>
      <c r="K289">
        <v>3</v>
      </c>
      <c r="L289" t="s">
        <v>763</v>
      </c>
      <c r="M289" s="1">
        <v>2</v>
      </c>
      <c r="N289">
        <v>2</v>
      </c>
      <c r="O289">
        <v>3</v>
      </c>
      <c r="P289">
        <v>1</v>
      </c>
      <c r="Q289" s="16">
        <v>2</v>
      </c>
      <c r="R289">
        <v>2</v>
      </c>
      <c r="S289">
        <v>1</v>
      </c>
      <c r="T289">
        <v>2</v>
      </c>
      <c r="U289" t="s">
        <v>86</v>
      </c>
      <c r="V289">
        <v>7</v>
      </c>
      <c r="W289">
        <v>20</v>
      </c>
      <c r="X28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289">
        <v>7</v>
      </c>
      <c r="Z289">
        <v>20</v>
      </c>
      <c r="AA28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140</v>
      </c>
      <c r="AB289">
        <v>0</v>
      </c>
      <c r="AC289">
        <v>15</v>
      </c>
      <c r="AD28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9">
        <v>7</v>
      </c>
      <c r="AF289">
        <v>1</v>
      </c>
      <c r="AG289" s="1">
        <f>AVERAGE(_2022___Atividade_física__sintomas_de_ansiedade_e_depressão_e_qualidade_de_vida_e[[#This Row],[a.	Quantas horas no total você gasta sentado durante um dia de semana? ]:[b.	Quantas horas no total você gasta sentado durante um dia de fim de semana?]])</f>
        <v>4</v>
      </c>
      <c r="AH289" s="1">
        <f>_2022___Atividade_física__sintomas_de_ansiedade_e_depressão_e_qualidade_de_vida_e[[#This Row],[AFV por semana]]+_2022___Atividade_física__sintomas_de_ansiedade_e_depressão_e_qualidade_de_vida_e[[#This Row],[Média AFM na semana]]</f>
        <v>140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289">
        <v>0</v>
      </c>
      <c r="BF289">
        <v>0</v>
      </c>
      <c r="BG289">
        <v>0</v>
      </c>
      <c r="BH289">
        <v>0</v>
      </c>
      <c r="BI289">
        <v>0</v>
      </c>
      <c r="BJ289">
        <v>0</v>
      </c>
      <c r="BK289">
        <v>0</v>
      </c>
      <c r="BL289">
        <v>0</v>
      </c>
      <c r="BM289">
        <v>0</v>
      </c>
      <c r="BN289">
        <v>0</v>
      </c>
      <c r="BO289">
        <v>0</v>
      </c>
      <c r="BP289">
        <v>0</v>
      </c>
      <c r="BQ289">
        <v>0</v>
      </c>
      <c r="BR289">
        <v>0</v>
      </c>
      <c r="BS289">
        <v>0</v>
      </c>
      <c r="BT289">
        <v>0</v>
      </c>
      <c r="BU289">
        <v>0</v>
      </c>
      <c r="BV289">
        <v>0</v>
      </c>
      <c r="BW289">
        <v>0</v>
      </c>
      <c r="BX289">
        <v>1</v>
      </c>
      <c r="BY289">
        <v>0</v>
      </c>
      <c r="BZ289">
        <v>0</v>
      </c>
      <c r="CA289">
        <v>0</v>
      </c>
      <c r="CB289" s="1">
        <f>SUM(BE289:BV289,_2022___Atividade_física__sintomas_de_ansiedade_e_depressão_e_qualidade_de_vida_e[[#This Row],[18 considerar essa]:[_20]])</f>
        <v>0</v>
      </c>
      <c r="CC289">
        <v>1</v>
      </c>
      <c r="CD289">
        <v>1</v>
      </c>
      <c r="CE289">
        <v>3</v>
      </c>
      <c r="CF289">
        <v>3</v>
      </c>
      <c r="CG289">
        <v>2</v>
      </c>
      <c r="CH289">
        <v>3</v>
      </c>
      <c r="CI289">
        <v>3</v>
      </c>
      <c r="CJ289">
        <v>3</v>
      </c>
      <c r="CK289">
        <v>3</v>
      </c>
      <c r="CL289">
        <v>3</v>
      </c>
      <c r="CM289">
        <v>3</v>
      </c>
      <c r="CN289">
        <v>3</v>
      </c>
      <c r="CO289">
        <v>2</v>
      </c>
      <c r="CP289">
        <v>2</v>
      </c>
      <c r="CQ289">
        <v>2</v>
      </c>
      <c r="CR289">
        <v>2</v>
      </c>
      <c r="CS289">
        <v>2</v>
      </c>
      <c r="CT289">
        <v>2</v>
      </c>
      <c r="CU289">
        <v>2</v>
      </c>
      <c r="CV289">
        <v>1</v>
      </c>
      <c r="CW289">
        <v>1</v>
      </c>
      <c r="CX289">
        <v>1</v>
      </c>
      <c r="CY289">
        <v>3</v>
      </c>
      <c r="CZ289">
        <v>3</v>
      </c>
      <c r="DA289">
        <v>3</v>
      </c>
      <c r="DB289">
        <v>3</v>
      </c>
      <c r="DC289">
        <v>3</v>
      </c>
      <c r="DD289">
        <v>3</v>
      </c>
      <c r="DE289">
        <v>3</v>
      </c>
      <c r="DF289">
        <v>3</v>
      </c>
      <c r="DG289">
        <v>3</v>
      </c>
      <c r="DH289">
        <v>5</v>
      </c>
      <c r="DI289">
        <v>2</v>
      </c>
      <c r="DJ289">
        <v>1</v>
      </c>
      <c r="DK289">
        <v>2</v>
      </c>
      <c r="DL289">
        <v>1</v>
      </c>
      <c r="DM289">
        <f>IF(CC289=1,5,IF(CC289=2,4.4,IF(CC289=3,3.4,IF(CC289=4,2,IF(CC289=5,1,IF(CC289&gt;5,"Inválido",0))))))</f>
        <v>5</v>
      </c>
      <c r="DN289">
        <f>IF(CD289&gt;5,"Inválido",CD289)</f>
        <v>1</v>
      </c>
      <c r="DO289" s="7">
        <f>IF(CE289&gt;3,"Inválido",CE289)</f>
        <v>3</v>
      </c>
      <c r="DP289" s="7">
        <f>IF(CF289&gt;3,"Inválido",CF289)</f>
        <v>3</v>
      </c>
      <c r="DQ289" s="6">
        <f>IF(CG289&gt;3,"Inválido",CG289)</f>
        <v>2</v>
      </c>
      <c r="DR289" s="6">
        <f>IF(CH289&gt;3,"Inválido",CH289)</f>
        <v>3</v>
      </c>
      <c r="DS289" s="6">
        <f>IF(CI289&gt;3,"Inválido",CI289)</f>
        <v>3</v>
      </c>
      <c r="DT289" s="6">
        <f>IF(CJ289&gt;3,"Inválido",CJ289)</f>
        <v>3</v>
      </c>
      <c r="DU289" s="6">
        <f>IF(CK289&gt;3,"Inválido",CK289)</f>
        <v>3</v>
      </c>
      <c r="DV289" s="6">
        <f>IF(CL289&gt;3,"Inválido",CL289)</f>
        <v>3</v>
      </c>
      <c r="DW289" s="6">
        <f>IF(CM289&gt;3,"Inválido",CM289)</f>
        <v>3</v>
      </c>
      <c r="DX289" s="6">
        <f>IF(CN289&gt;3,"Inválido",CN289)</f>
        <v>3</v>
      </c>
      <c r="DY289" s="8">
        <f>IF(CO289&gt;5, "INVALIDO",CO289)</f>
        <v>2</v>
      </c>
      <c r="DZ289" s="8">
        <f>IF(CP289&gt;5, "INVALIDO",CP289)</f>
        <v>2</v>
      </c>
      <c r="EA289" s="8">
        <f>IF(CQ289&gt;5, "INVALIDO",CQ289)</f>
        <v>2</v>
      </c>
      <c r="EB289" s="8">
        <f>IF(CR289&gt;5, "INVALIDO",CR289)</f>
        <v>2</v>
      </c>
      <c r="EC289" s="7">
        <f>IF(CR289&gt;5, "INVALIDO",CR289)</f>
        <v>2</v>
      </c>
      <c r="ED28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8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9">
        <f>IF(CC289=1,5,IF(CC289=2,4,IF(CC289=3,3,IF(CC289=4,2,IF(CC289=5,1,IF(CC289&gt;5,"Inválido",0))))))</f>
        <v>5</v>
      </c>
      <c r="EG289">
        <f>IF(CW289=1,6,IF(CW289=2,5.4,IF(CW289=3,4.2,IF(CW289=4,3.1,IF(CW289=5,2.2,IF(CW289=6,1,IF(CW289&gt;6,"Inválido",0)))))))</f>
        <v>6</v>
      </c>
      <c r="EH289">
        <f>IF(AND(CX289=1,CW289=1),6,IF(AND(CX289=1,CW289&lt;7),5,IF(AND(CX289&gt;1,CW289=1),"Inválido",IF(AND(CX289=2,CW289&lt;7),4,IF(AND(CX289=3,CW289&lt;7),3,IF(AND(CX289=4,CW289&lt;7),2,IF(AND(CX289=5,CW289&lt;7),1,0)))))))</f>
        <v>6</v>
      </c>
      <c r="EI289">
        <f>IF(CV289=1,6,IF(CV289=2,5,IF(CV289=3,3,IF(CV289=4,3,IF(CV289=5,2,IF(CV289=6,1,IF(CV289&gt;6,"iNVÁLIDO",0)))))))</f>
        <v>6</v>
      </c>
      <c r="EJ289" s="7">
        <f>IF(CZ289&gt;6,"Inválido",CZ289)</f>
        <v>3</v>
      </c>
      <c r="EK289" s="7">
        <f>IF(DA289&gt;6,"Inválido",DA289)</f>
        <v>3</v>
      </c>
      <c r="EL289">
        <f>IF(DB289=1,6,IF(DB289=2,5,IF(DB289=3,3,IF(DB289=4,3,IF(DB289=5,2,IF(DB289=6,1,IF(DB289&gt;6,"iNVÁLIDO",0)))))))</f>
        <v>3</v>
      </c>
      <c r="EM289">
        <f>IF(DC289=1,6,IF(DC289=2,5,IF(DC289=3,3,IF(DC289=4,3,IF(DC289=5,2,IF(DC289=6,1,IF(DC289&gt;6,"iNVÁLIDO",0)))))))</f>
        <v>3</v>
      </c>
      <c r="EN289" s="7">
        <f>IF(DD289&gt;6,"Inválido",DD289)</f>
        <v>3</v>
      </c>
      <c r="EO289">
        <f>IF(DE289&gt;6,"Inválido",DE289)</f>
        <v>3</v>
      </c>
      <c r="EP289">
        <f>IF(DF289=1,6,IF(DF289=2,5,IF(DF289=3,3,IF(DF289=4,3,IF(DF289=5,2,IF(DF289=6,1,IF(DF289&gt;6,"iNVÁLIDO",0)))))))</f>
        <v>3</v>
      </c>
      <c r="EQ289" s="7">
        <f>IF(DG289&gt;6,"Inválido",DG289)</f>
        <v>3</v>
      </c>
      <c r="ER289">
        <f>IF(DH289&gt;5,"Inválido",DH289)</f>
        <v>5</v>
      </c>
      <c r="ES289">
        <f>IF(DI289&gt;5,"Inválido",DI289)</f>
        <v>2</v>
      </c>
      <c r="ET289">
        <f>IF(DJ289=1,5,IF(DJ289=2,4,IF(DJ289=3,3,IF(DJ289=4,2,IF(DJ289=5,1,IF(DJ289&gt;5,"Inválido",0))))))</f>
        <v>5</v>
      </c>
      <c r="EU289">
        <f>IF(DK289&gt;5,"Inválido",DK289)</f>
        <v>2</v>
      </c>
      <c r="EV289">
        <f>IF(DL289=1,5,IF(DL289=2,4,IF(DL289=3,3,IF(DL289=4,2,IF(DL289=5,1,IF(DL289&gt;5,"Inválido",0))))))</f>
        <v>5</v>
      </c>
      <c r="EW289" s="7">
        <f>SUM(DO289,DP289,DQ289,DR289,DS289,DT289,DU289,DV289,DW289,DX289)</f>
        <v>29</v>
      </c>
      <c r="EX289" s="7">
        <f>(EW289-10)/20*100</f>
        <v>95</v>
      </c>
      <c r="EY289">
        <f>SUM(DY289,DZ289,EA289,EB289)</f>
        <v>8</v>
      </c>
      <c r="EZ289">
        <f>(_2022___Atividade_física__sintomas_de_ansiedade_e_depressão_e_qualidade_de_vida_e[[#This Row],[Aspecto físico]]-4)/4*100</f>
        <v>100</v>
      </c>
      <c r="FA289">
        <f>SUM(EG289,EH289)</f>
        <v>12</v>
      </c>
      <c r="FB289">
        <f>(FA289-2)/10*100</f>
        <v>100</v>
      </c>
      <c r="FC289">
        <f>SUM(DM289,ES289,ET289,EU289,EV289)</f>
        <v>19</v>
      </c>
      <c r="FD289" s="7">
        <f>(FC289-5)/20*100</f>
        <v>70</v>
      </c>
      <c r="FE289">
        <f>SUM(EI289,EM289,EO289,EQ289)</f>
        <v>15</v>
      </c>
      <c r="FF289" s="7">
        <f>(FE289-4)/20*100</f>
        <v>55.000000000000007</v>
      </c>
      <c r="FG289">
        <f>SUM(EF289,ER289)</f>
        <v>10</v>
      </c>
      <c r="FH289">
        <f>(FG289-2)/8*100</f>
        <v>100</v>
      </c>
      <c r="FI289">
        <f>SUM(EC289,ED289,EE289)</f>
        <v>6</v>
      </c>
      <c r="FJ289" s="7">
        <f>(FI289-3)/3*100</f>
        <v>100</v>
      </c>
      <c r="FK289">
        <f>SUM(EJ289,EK289,EL289,EN289,EP289)</f>
        <v>15</v>
      </c>
      <c r="FL289">
        <f>(FK289-5)/25*100</f>
        <v>40</v>
      </c>
      <c r="FM289">
        <f t="shared" si="12"/>
        <v>1</v>
      </c>
      <c r="FN289" s="7">
        <f t="shared" si="13"/>
        <v>91.25</v>
      </c>
      <c r="FO289" s="7">
        <f t="shared" si="14"/>
        <v>73.75</v>
      </c>
    </row>
    <row r="290" spans="1:171" ht="15" thickBot="1" x14ac:dyDescent="0.35">
      <c r="A290" t="s">
        <v>764</v>
      </c>
      <c r="B290" t="s">
        <v>765</v>
      </c>
      <c r="C290" t="s">
        <v>68</v>
      </c>
      <c r="D290" s="5">
        <v>24340</v>
      </c>
      <c r="E290" s="5">
        <v>44682</v>
      </c>
      <c r="F290" s="1">
        <f>DATEDIF(D289,E289,"Y")</f>
        <v>39</v>
      </c>
      <c r="G290">
        <v>2</v>
      </c>
      <c r="H290">
        <v>1</v>
      </c>
      <c r="I290" t="s">
        <v>138</v>
      </c>
      <c r="J290">
        <v>1</v>
      </c>
      <c r="K290">
        <v>1</v>
      </c>
      <c r="L290" t="s">
        <v>766</v>
      </c>
      <c r="M290" s="1">
        <v>2</v>
      </c>
      <c r="N290">
        <v>1</v>
      </c>
      <c r="O290">
        <v>1</v>
      </c>
      <c r="P290">
        <v>1</v>
      </c>
      <c r="Q290" s="16">
        <v>3</v>
      </c>
      <c r="R290">
        <v>1</v>
      </c>
      <c r="S290">
        <v>1</v>
      </c>
      <c r="T290">
        <v>1</v>
      </c>
      <c r="U290" t="s">
        <v>115</v>
      </c>
      <c r="V290">
        <v>3</v>
      </c>
      <c r="W290">
        <v>60</v>
      </c>
      <c r="X29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290">
        <v>3</v>
      </c>
      <c r="Z290">
        <v>60</v>
      </c>
      <c r="AA29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290">
        <v>3</v>
      </c>
      <c r="AC290">
        <v>60</v>
      </c>
      <c r="AD29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290">
        <v>3</v>
      </c>
      <c r="AF290">
        <v>5</v>
      </c>
      <c r="AG290" s="1">
        <f>AVERAGE(_2022___Atividade_física__sintomas_de_ansiedade_e_depressão_e_qualidade_de_vida_e[[#This Row],[a.	Quantas horas no total você gasta sentado durante um dia de semana? ]:[b.	Quantas horas no total você gasta sentado durante um dia de fim de semana?]])</f>
        <v>4</v>
      </c>
      <c r="AH290" s="1">
        <f>_2022___Atividade_física__sintomas_de_ansiedade_e_depressão_e_qualidade_de_vida_e[[#This Row],[AFV por semana]]+_2022___Atividade_física__sintomas_de_ansiedade_e_depressão_e_qualidade_de_vida_e[[#This Row],[Média AFM na semana]]</f>
        <v>360</v>
      </c>
      <c r="AI290">
        <v>0</v>
      </c>
      <c r="AJ290">
        <v>0</v>
      </c>
      <c r="AK290">
        <v>0</v>
      </c>
      <c r="AL290">
        <v>0</v>
      </c>
      <c r="AM290">
        <v>0</v>
      </c>
      <c r="AN290">
        <v>0</v>
      </c>
      <c r="AO290">
        <v>0</v>
      </c>
      <c r="AP290">
        <v>0</v>
      </c>
      <c r="AQ290">
        <v>0</v>
      </c>
      <c r="AR290">
        <v>0</v>
      </c>
      <c r="AS290">
        <v>0</v>
      </c>
      <c r="AT290">
        <v>0</v>
      </c>
      <c r="AU290">
        <v>0</v>
      </c>
      <c r="AV290">
        <v>0</v>
      </c>
      <c r="AW290">
        <v>0</v>
      </c>
      <c r="AX290">
        <v>0</v>
      </c>
      <c r="AY290">
        <v>0</v>
      </c>
      <c r="AZ290">
        <v>1</v>
      </c>
      <c r="BA290">
        <v>0</v>
      </c>
      <c r="BB290">
        <v>0</v>
      </c>
      <c r="BC290">
        <v>0</v>
      </c>
      <c r="BD29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290">
        <v>0</v>
      </c>
      <c r="BF290">
        <v>0</v>
      </c>
      <c r="BG290">
        <v>0</v>
      </c>
      <c r="BH290">
        <v>0</v>
      </c>
      <c r="BI290">
        <v>0</v>
      </c>
      <c r="BJ290">
        <v>0</v>
      </c>
      <c r="BK290">
        <v>0</v>
      </c>
      <c r="BL290">
        <v>0</v>
      </c>
      <c r="BM290">
        <v>0</v>
      </c>
      <c r="BN290">
        <v>0</v>
      </c>
      <c r="BO290">
        <v>0</v>
      </c>
      <c r="BP290">
        <v>0</v>
      </c>
      <c r="BQ290">
        <v>0</v>
      </c>
      <c r="BR290">
        <v>0</v>
      </c>
      <c r="BS290">
        <v>0</v>
      </c>
      <c r="BT290">
        <v>0</v>
      </c>
      <c r="BU290">
        <v>1</v>
      </c>
      <c r="BV290">
        <v>0</v>
      </c>
      <c r="BW290">
        <v>0</v>
      </c>
      <c r="BX290">
        <v>2</v>
      </c>
      <c r="BY290">
        <f>_2022___Atividade_física__sintomas_de_ansiedade_e_depressão_e_qualidade_de_vida_e[[#This Row],[_18]]</f>
        <v>0</v>
      </c>
      <c r="BZ290">
        <v>0</v>
      </c>
      <c r="CA290">
        <v>0</v>
      </c>
      <c r="CB290" s="1">
        <f>SUM(BE290:BV290,_2022___Atividade_física__sintomas_de_ansiedade_e_depressão_e_qualidade_de_vida_e[[#This Row],[18 considerar essa]:[_20]])</f>
        <v>1</v>
      </c>
      <c r="CC290">
        <v>2</v>
      </c>
      <c r="CD290">
        <v>1</v>
      </c>
      <c r="CE290">
        <v>3</v>
      </c>
      <c r="CF290">
        <v>3</v>
      </c>
      <c r="CG290">
        <v>3</v>
      </c>
      <c r="CH290">
        <v>3</v>
      </c>
      <c r="CI290">
        <v>3</v>
      </c>
      <c r="CJ290">
        <v>3</v>
      </c>
      <c r="CK290">
        <v>3</v>
      </c>
      <c r="CL290">
        <v>3</v>
      </c>
      <c r="CM290">
        <v>3</v>
      </c>
      <c r="CN290">
        <v>3</v>
      </c>
      <c r="CO290">
        <v>2</v>
      </c>
      <c r="CP290">
        <v>2</v>
      </c>
      <c r="CQ290">
        <v>2</v>
      </c>
      <c r="CR290">
        <v>2</v>
      </c>
      <c r="CS290">
        <v>2</v>
      </c>
      <c r="CT290">
        <v>2</v>
      </c>
      <c r="CU290">
        <v>2</v>
      </c>
      <c r="CV290">
        <v>1</v>
      </c>
      <c r="CW290">
        <v>2</v>
      </c>
      <c r="CX290">
        <v>1</v>
      </c>
      <c r="CY290">
        <v>2</v>
      </c>
      <c r="CZ290">
        <v>6</v>
      </c>
      <c r="DA290">
        <v>6</v>
      </c>
      <c r="DB290">
        <v>2</v>
      </c>
      <c r="DC290">
        <v>2</v>
      </c>
      <c r="DD290">
        <v>6</v>
      </c>
      <c r="DE290">
        <v>5</v>
      </c>
      <c r="DF290">
        <v>2</v>
      </c>
      <c r="DG290">
        <v>5</v>
      </c>
      <c r="DH290">
        <v>5</v>
      </c>
      <c r="DI290">
        <v>4</v>
      </c>
      <c r="DJ290">
        <v>1</v>
      </c>
      <c r="DK290">
        <v>5</v>
      </c>
      <c r="DL290">
        <v>2</v>
      </c>
      <c r="DM290">
        <f>IF(CC290=1,5,IF(CC290=2,4.4,IF(CC290=3,3.4,IF(CC290=4,2,IF(CC290=5,1,IF(CC290&gt;5,"Inválido",0))))))</f>
        <v>4.4000000000000004</v>
      </c>
      <c r="DN290">
        <f>IF(CD290&gt;5,"Inválido",CD290)</f>
        <v>1</v>
      </c>
      <c r="DO290" s="7">
        <f>IF(CE290&gt;3,"Inválido",CE290)</f>
        <v>3</v>
      </c>
      <c r="DP290" s="7">
        <f>IF(CF290&gt;3,"Inválido",CF290)</f>
        <v>3</v>
      </c>
      <c r="DQ290" s="6">
        <f>IF(CG290&gt;3,"Inválido",CG290)</f>
        <v>3</v>
      </c>
      <c r="DR290" s="6">
        <f>IF(CH290&gt;3,"Inválido",CH290)</f>
        <v>3</v>
      </c>
      <c r="DS290" s="6">
        <f>IF(CI290&gt;3,"Inválido",CI290)</f>
        <v>3</v>
      </c>
      <c r="DT290" s="6">
        <f>IF(CJ290&gt;3,"Inválido",CJ290)</f>
        <v>3</v>
      </c>
      <c r="DU290" s="6">
        <f>IF(CK290&gt;3,"Inválido",CK290)</f>
        <v>3</v>
      </c>
      <c r="DV290" s="6">
        <f>IF(CL290&gt;3,"Inválido",CL290)</f>
        <v>3</v>
      </c>
      <c r="DW290" s="6">
        <f>IF(CM290&gt;3,"Inválido",CM290)</f>
        <v>3</v>
      </c>
      <c r="DX290" s="6">
        <f>IF(CN290&gt;3,"Inválido",CN290)</f>
        <v>3</v>
      </c>
      <c r="DY290" s="8">
        <f>IF(CO290&gt;5, "INVALIDO",CO290)</f>
        <v>2</v>
      </c>
      <c r="DZ290" s="8">
        <f>IF(CP290&gt;5, "INVALIDO",CP290)</f>
        <v>2</v>
      </c>
      <c r="EA290" s="8">
        <f>IF(CQ290&gt;5, "INVALIDO",CQ290)</f>
        <v>2</v>
      </c>
      <c r="EB290" s="8">
        <f>IF(CR290&gt;5, "INVALIDO",CR290)</f>
        <v>2</v>
      </c>
      <c r="EC290" s="7">
        <f>IF(CR290&gt;5, "INVALIDO",CR290)</f>
        <v>2</v>
      </c>
      <c r="ED29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9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90">
        <f>IF(CC290=1,5,IF(CC290=2,4,IF(CC290=3,3,IF(CC290=4,2,IF(CC290=5,1,IF(CC290&gt;5,"Inválido",0))))))</f>
        <v>4</v>
      </c>
      <c r="EG290">
        <f>IF(CW290=1,6,IF(CW290=2,5.4,IF(CW290=3,4.2,IF(CW290=4,3.1,IF(CW290=5,2.2,IF(CW290=6,1,IF(CW290&gt;6,"Inválido",0)))))))</f>
        <v>5.4</v>
      </c>
      <c r="EH290">
        <f>IF(AND(CX290=1,CW290=1),6,IF(AND(CX290=1,CW290&lt;7),5,IF(AND(CX290&gt;1,CW290=1),"Inválido",IF(AND(CX290=2,CW290&lt;7),4,IF(AND(CX290=3,CW290&lt;7),3,IF(AND(CX290=4,CW290&lt;7),2,IF(AND(CX290=5,CW290&lt;7),1,0)))))))</f>
        <v>5</v>
      </c>
      <c r="EI290">
        <f>IF(CV290=1,6,IF(CV290=2,5,IF(CV290=3,3,IF(CV290=4,3,IF(CV290=5,2,IF(CV290=6,1,IF(CV290&gt;6,"iNVÁLIDO",0)))))))</f>
        <v>6</v>
      </c>
      <c r="EJ290" s="7">
        <f>IF(CZ290&gt;6,"Inválido",CZ290)</f>
        <v>6</v>
      </c>
      <c r="EK290" s="7">
        <f>IF(DA290&gt;6,"Inválido",DA290)</f>
        <v>6</v>
      </c>
      <c r="EL290">
        <f>IF(DB290=1,6,IF(DB290=2,5,IF(DB290=3,3,IF(DB290=4,3,IF(DB290=5,2,IF(DB290=6,1,IF(DB290&gt;6,"iNVÁLIDO",0)))))))</f>
        <v>5</v>
      </c>
      <c r="EM290">
        <f>IF(DC290=1,6,IF(DC290=2,5,IF(DC290=3,3,IF(DC290=4,3,IF(DC290=5,2,IF(DC290=6,1,IF(DC290&gt;6,"iNVÁLIDO",0)))))))</f>
        <v>5</v>
      </c>
      <c r="EN290" s="7">
        <f>IF(DD290&gt;6,"Inválido",DD290)</f>
        <v>6</v>
      </c>
      <c r="EO290">
        <f>IF(DE290&gt;6,"Inválido",DE290)</f>
        <v>5</v>
      </c>
      <c r="EP290">
        <f>IF(DF290=1,6,IF(DF290=2,5,IF(DF290=3,3,IF(DF290=4,3,IF(DF290=5,2,IF(DF290=6,1,IF(DF290&gt;6,"iNVÁLIDO",0)))))))</f>
        <v>5</v>
      </c>
      <c r="EQ290" s="7">
        <f>IF(DG290&gt;6,"Inválido",DG290)</f>
        <v>5</v>
      </c>
      <c r="ER290">
        <f>IF(DH290&gt;5,"Inválido",DH290)</f>
        <v>5</v>
      </c>
      <c r="ES290">
        <f>IF(DI290&gt;5,"Inválido",DI290)</f>
        <v>4</v>
      </c>
      <c r="ET290">
        <f>IF(DJ290=1,5,IF(DJ290=2,4,IF(DJ290=3,3,IF(DJ290=4,2,IF(DJ290=5,1,IF(DJ290&gt;5,"Inválido",0))))))</f>
        <v>5</v>
      </c>
      <c r="EU290">
        <f>IF(DK290&gt;5,"Inválido",DK290)</f>
        <v>5</v>
      </c>
      <c r="EV290">
        <f>IF(DL290=1,5,IF(DL290=2,4,IF(DL290=3,3,IF(DL290=4,2,IF(DL290=5,1,IF(DL290&gt;5,"Inválido",0))))))</f>
        <v>4</v>
      </c>
      <c r="EW290" s="7">
        <f>SUM(DO290,DP290,DQ290,DR290,DS290,DT290,DU290,DV290,DW290,DX290)</f>
        <v>30</v>
      </c>
      <c r="EX290" s="7">
        <f>(EW290-10)/20*100</f>
        <v>100</v>
      </c>
      <c r="EY290">
        <f>SUM(DY290,DZ290,EA290,EB290)</f>
        <v>8</v>
      </c>
      <c r="EZ290">
        <f>(_2022___Atividade_física__sintomas_de_ansiedade_e_depressão_e_qualidade_de_vida_e[[#This Row],[Aspecto físico]]-4)/4*100</f>
        <v>100</v>
      </c>
      <c r="FA290">
        <f>SUM(EG290,EH290)</f>
        <v>10.4</v>
      </c>
      <c r="FB290">
        <f>(FA290-2)/10*100</f>
        <v>84.000000000000014</v>
      </c>
      <c r="FC290">
        <f>SUM(DM290,ES290,ET290,EU290,EV290)</f>
        <v>22.4</v>
      </c>
      <c r="FD290" s="7">
        <f>(FC290-5)/20*100</f>
        <v>86.999999999999986</v>
      </c>
      <c r="FE290">
        <f>SUM(EI290,EM290,EO290,EQ290)</f>
        <v>21</v>
      </c>
      <c r="FF290" s="7">
        <f>(FE290-4)/20*100</f>
        <v>85</v>
      </c>
      <c r="FG290">
        <f>SUM(EF290,ER290)</f>
        <v>9</v>
      </c>
      <c r="FH290">
        <f>(FG290-2)/8*100</f>
        <v>87.5</v>
      </c>
      <c r="FI290">
        <f>SUM(EC290,ED290,EE290)</f>
        <v>6</v>
      </c>
      <c r="FJ290" s="7">
        <f>(FI290-3)/3*100</f>
        <v>100</v>
      </c>
      <c r="FK290">
        <f>SUM(EJ290,EK290,EL290,EN290,EP290)</f>
        <v>28</v>
      </c>
      <c r="FL290">
        <f>(FK290-5)/25*100</f>
        <v>92</v>
      </c>
      <c r="FM290">
        <f t="shared" si="12"/>
        <v>1</v>
      </c>
      <c r="FN290" s="7">
        <f t="shared" si="13"/>
        <v>92.75</v>
      </c>
      <c r="FO290" s="7">
        <f t="shared" si="14"/>
        <v>91.125</v>
      </c>
    </row>
    <row r="291" spans="1:171" ht="15" thickBot="1" x14ac:dyDescent="0.35">
      <c r="A291" t="s">
        <v>767</v>
      </c>
      <c r="B291" t="s">
        <v>768</v>
      </c>
      <c r="C291" t="s">
        <v>68</v>
      </c>
      <c r="D291" s="5">
        <v>36906</v>
      </c>
      <c r="E291" s="5">
        <v>44682</v>
      </c>
      <c r="F291" s="1">
        <f>DATEDIF(D290,E290,"Y")</f>
        <v>55</v>
      </c>
      <c r="G291">
        <v>2</v>
      </c>
      <c r="H291">
        <v>1</v>
      </c>
      <c r="I291" t="s">
        <v>108</v>
      </c>
      <c r="J291">
        <v>7</v>
      </c>
      <c r="K291">
        <v>2</v>
      </c>
      <c r="L291" t="s">
        <v>100</v>
      </c>
      <c r="M291" s="1">
        <v>1</v>
      </c>
      <c r="N291">
        <v>1</v>
      </c>
      <c r="O291">
        <v>3</v>
      </c>
      <c r="P291">
        <v>1</v>
      </c>
      <c r="Q291" s="16">
        <v>2</v>
      </c>
      <c r="R291">
        <v>2</v>
      </c>
      <c r="S291">
        <v>1</v>
      </c>
      <c r="T291">
        <v>1</v>
      </c>
      <c r="U291" t="s">
        <v>71</v>
      </c>
      <c r="V291">
        <v>6</v>
      </c>
      <c r="W291">
        <v>60</v>
      </c>
      <c r="X29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291">
        <v>6</v>
      </c>
      <c r="Z291">
        <v>49</v>
      </c>
      <c r="AA29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294</v>
      </c>
      <c r="AB291">
        <v>6</v>
      </c>
      <c r="AC291">
        <v>49</v>
      </c>
      <c r="AD29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294</v>
      </c>
      <c r="AE291">
        <v>9</v>
      </c>
      <c r="AF291">
        <v>20</v>
      </c>
      <c r="AG291" s="1">
        <f>AVERAGE(_2022___Atividade_física__sintomas_de_ansiedade_e_depressão_e_qualidade_de_vida_e[[#This Row],[a.	Quantas horas no total você gasta sentado durante um dia de semana? ]:[b.	Quantas horas no total você gasta sentado durante um dia de fim de semana?]])</f>
        <v>14.5</v>
      </c>
      <c r="AH291" s="1">
        <f>_2022___Atividade_física__sintomas_de_ansiedade_e_depressão_e_qualidade_de_vida_e[[#This Row],[AFV por semana]]+_2022___Atividade_física__sintomas_de_ansiedade_e_depressão_e_qualidade_de_vida_e[[#This Row],[Média AFM na semana]]</f>
        <v>588</v>
      </c>
      <c r="AI291">
        <v>1</v>
      </c>
      <c r="AJ291">
        <v>2</v>
      </c>
      <c r="AK291">
        <v>3</v>
      </c>
      <c r="AL291">
        <v>3</v>
      </c>
      <c r="AM291">
        <v>3</v>
      </c>
      <c r="AN291">
        <v>1</v>
      </c>
      <c r="AO291">
        <v>3</v>
      </c>
      <c r="AP291">
        <v>3</v>
      </c>
      <c r="AQ291">
        <v>1</v>
      </c>
      <c r="AR291">
        <v>2</v>
      </c>
      <c r="AS291">
        <v>0</v>
      </c>
      <c r="AT291">
        <v>0</v>
      </c>
      <c r="AU291">
        <v>0</v>
      </c>
      <c r="AV291">
        <v>2</v>
      </c>
      <c r="AW291">
        <v>1</v>
      </c>
      <c r="AX291">
        <v>3</v>
      </c>
      <c r="AY291">
        <v>3</v>
      </c>
      <c r="AZ291">
        <v>1</v>
      </c>
      <c r="BA291">
        <v>1</v>
      </c>
      <c r="BB291">
        <v>0</v>
      </c>
      <c r="BC291">
        <v>0</v>
      </c>
      <c r="BD29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291">
        <v>1</v>
      </c>
      <c r="BF291">
        <v>0</v>
      </c>
      <c r="BG291">
        <v>0</v>
      </c>
      <c r="BH291">
        <v>1</v>
      </c>
      <c r="BI291">
        <v>3</v>
      </c>
      <c r="BJ291">
        <v>0</v>
      </c>
      <c r="BK291">
        <v>1</v>
      </c>
      <c r="BL291">
        <v>0</v>
      </c>
      <c r="BM291">
        <v>0</v>
      </c>
      <c r="BN291">
        <v>1</v>
      </c>
      <c r="BO291">
        <v>1</v>
      </c>
      <c r="BP291">
        <v>2</v>
      </c>
      <c r="BQ291">
        <v>0</v>
      </c>
      <c r="BR291">
        <v>0</v>
      </c>
      <c r="BS291">
        <v>2</v>
      </c>
      <c r="BT291">
        <v>1</v>
      </c>
      <c r="BU291">
        <v>2</v>
      </c>
      <c r="BV291">
        <v>0</v>
      </c>
      <c r="BW291">
        <v>0</v>
      </c>
      <c r="BX291">
        <v>1</v>
      </c>
      <c r="BY291">
        <v>0</v>
      </c>
      <c r="BZ291">
        <v>0</v>
      </c>
      <c r="CA291">
        <v>0</v>
      </c>
      <c r="CB291" s="1">
        <f>SUM(BE291:BV291,_2022___Atividade_física__sintomas_de_ansiedade_e_depressão_e_qualidade_de_vida_e[[#This Row],[18 considerar essa]:[_20]])</f>
        <v>15</v>
      </c>
      <c r="CC291">
        <v>3</v>
      </c>
      <c r="CD291">
        <v>3</v>
      </c>
      <c r="CE291">
        <v>3</v>
      </c>
      <c r="CF291">
        <v>3</v>
      </c>
      <c r="CG291">
        <v>3</v>
      </c>
      <c r="CH291">
        <v>3</v>
      </c>
      <c r="CI291">
        <v>3</v>
      </c>
      <c r="CJ291">
        <v>2</v>
      </c>
      <c r="CK291">
        <v>3</v>
      </c>
      <c r="CL291">
        <v>2</v>
      </c>
      <c r="CM291">
        <v>2</v>
      </c>
      <c r="CN291">
        <v>3</v>
      </c>
      <c r="CO291">
        <v>2</v>
      </c>
      <c r="CP291">
        <v>2</v>
      </c>
      <c r="CQ291">
        <v>2</v>
      </c>
      <c r="CR291">
        <v>2</v>
      </c>
      <c r="CS291">
        <v>1</v>
      </c>
      <c r="CT291">
        <v>1</v>
      </c>
      <c r="CU291">
        <v>1</v>
      </c>
      <c r="CV291">
        <v>2</v>
      </c>
      <c r="CW291">
        <v>3</v>
      </c>
      <c r="CX291">
        <v>3</v>
      </c>
      <c r="CY291">
        <v>3</v>
      </c>
      <c r="CZ291">
        <v>1</v>
      </c>
      <c r="DA291">
        <v>4</v>
      </c>
      <c r="DB291">
        <v>5</v>
      </c>
      <c r="DC291">
        <v>6</v>
      </c>
      <c r="DD291">
        <v>5</v>
      </c>
      <c r="DE291">
        <v>1</v>
      </c>
      <c r="DF291">
        <v>2</v>
      </c>
      <c r="DG291">
        <v>2</v>
      </c>
      <c r="DH291">
        <v>3</v>
      </c>
      <c r="DI291">
        <v>1</v>
      </c>
      <c r="DJ291">
        <v>4</v>
      </c>
      <c r="DK291">
        <v>3</v>
      </c>
      <c r="DL291">
        <v>3</v>
      </c>
      <c r="DM291">
        <f>IF(CC291=1,5,IF(CC291=2,4.4,IF(CC291=3,3.4,IF(CC291=4,2,IF(CC291=5,1,IF(CC291&gt;5,"Inválido",0))))))</f>
        <v>3.4</v>
      </c>
      <c r="DN291">
        <f>IF(CD291&gt;5,"Inválido",CD291)</f>
        <v>3</v>
      </c>
      <c r="DO291" s="7">
        <f>IF(CE291&gt;3,"Inválido",CE291)</f>
        <v>3</v>
      </c>
      <c r="DP291" s="7">
        <f>IF(CF291&gt;3,"Inválido",CF291)</f>
        <v>3</v>
      </c>
      <c r="DQ291" s="6">
        <f>IF(CG291&gt;3,"Inválido",CG291)</f>
        <v>3</v>
      </c>
      <c r="DR291" s="6">
        <f>IF(CH291&gt;3,"Inválido",CH291)</f>
        <v>3</v>
      </c>
      <c r="DS291" s="6">
        <f>IF(CI291&gt;3,"Inválido",CI291)</f>
        <v>3</v>
      </c>
      <c r="DT291" s="6">
        <f>IF(CJ291&gt;3,"Inválido",CJ291)</f>
        <v>2</v>
      </c>
      <c r="DU291" s="6">
        <f>IF(CK291&gt;3,"Inválido",CK291)</f>
        <v>3</v>
      </c>
      <c r="DV291" s="6">
        <f>IF(CL291&gt;3,"Inválido",CL291)</f>
        <v>2</v>
      </c>
      <c r="DW291" s="6">
        <f>IF(CM291&gt;3,"Inválido",CM291)</f>
        <v>2</v>
      </c>
      <c r="DX291" s="6">
        <f>IF(CN291&gt;3,"Inválido",CN291)</f>
        <v>3</v>
      </c>
      <c r="DY291" s="8">
        <f>IF(CO291&gt;5, "INVALIDO",CO291)</f>
        <v>2</v>
      </c>
      <c r="DZ291" s="8">
        <f>IF(CP291&gt;5, "INVALIDO",CP291)</f>
        <v>2</v>
      </c>
      <c r="EA291" s="8">
        <f>IF(CQ291&gt;5, "INVALIDO",CQ291)</f>
        <v>2</v>
      </c>
      <c r="EB291" s="8">
        <f>IF(CR291&gt;5, "INVALIDO",CR291)</f>
        <v>2</v>
      </c>
      <c r="EC291" s="7">
        <f>IF(CR291&gt;5, "INVALIDO",CR291)</f>
        <v>2</v>
      </c>
      <c r="ED29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1">
        <f>IF(CC291=1,5,IF(CC291=2,4,IF(CC291=3,3,IF(CC291=4,2,IF(CC291=5,1,IF(CC291&gt;5,"Inválido",0))))))</f>
        <v>3</v>
      </c>
      <c r="EG291">
        <f>IF(CW291=1,6,IF(CW291=2,5.4,IF(CW291=3,4.2,IF(CW291=4,3.1,IF(CW291=5,2.2,IF(CW291=6,1,IF(CW291&gt;6,"Inválido",0)))))))</f>
        <v>4.2</v>
      </c>
      <c r="EH291">
        <f>IF(AND(CX291=1,CW291=1),6,IF(AND(CX291=1,CW291&lt;7),5,IF(AND(CX291&gt;1,CW291=1),"Inválido",IF(AND(CX291=2,CW291&lt;7),4,IF(AND(CX291=3,CW291&lt;7),3,IF(AND(CX291=4,CW291&lt;7),2,IF(AND(CX291=5,CW291&lt;7),1,0)))))))</f>
        <v>3</v>
      </c>
      <c r="EI291">
        <f>IF(CV291=1,6,IF(CV291=2,5,IF(CV291=3,3,IF(CV291=4,3,IF(CV291=5,2,IF(CV291=6,1,IF(CV291&gt;6,"iNVÁLIDO",0)))))))</f>
        <v>5</v>
      </c>
      <c r="EJ291" s="7">
        <f>IF(CZ291&gt;6,"Inválido",CZ291)</f>
        <v>1</v>
      </c>
      <c r="EK291" s="7">
        <f>IF(DA291&gt;6,"Inválido",DA291)</f>
        <v>4</v>
      </c>
      <c r="EL291">
        <f>IF(DB291=1,6,IF(DB291=2,5,IF(DB291=3,3,IF(DB291=4,3,IF(DB291=5,2,IF(DB291=6,1,IF(DB291&gt;6,"iNVÁLIDO",0)))))))</f>
        <v>2</v>
      </c>
      <c r="EM291">
        <f>IF(DC291=1,6,IF(DC291=2,5,IF(DC291=3,3,IF(DC291=4,3,IF(DC291=5,2,IF(DC291=6,1,IF(DC291&gt;6,"iNVÁLIDO",0)))))))</f>
        <v>1</v>
      </c>
      <c r="EN291" s="7">
        <f>IF(DD291&gt;6,"Inválido",DD291)</f>
        <v>5</v>
      </c>
      <c r="EO291">
        <f>IF(DE291&gt;6,"Inválido",DE291)</f>
        <v>1</v>
      </c>
      <c r="EP291">
        <f>IF(DF291=1,6,IF(DF291=2,5,IF(DF291=3,3,IF(DF291=4,3,IF(DF291=5,2,IF(DF291=6,1,IF(DF291&gt;6,"iNVÁLIDO",0)))))))</f>
        <v>5</v>
      </c>
      <c r="EQ291" s="7">
        <f>IF(DG291&gt;6,"Inválido",DG291)</f>
        <v>2</v>
      </c>
      <c r="ER291">
        <f>IF(DH291&gt;5,"Inválido",DH291)</f>
        <v>3</v>
      </c>
      <c r="ES291">
        <f>IF(DI291&gt;5,"Inválido",DI291)</f>
        <v>1</v>
      </c>
      <c r="ET291">
        <f>IF(DJ291=1,5,IF(DJ291=2,4,IF(DJ291=3,3,IF(DJ291=4,2,IF(DJ291=5,1,IF(DJ291&gt;5,"Inválido",0))))))</f>
        <v>2</v>
      </c>
      <c r="EU291">
        <f>IF(DK291&gt;5,"Inválido",DK291)</f>
        <v>3</v>
      </c>
      <c r="EV291">
        <f>IF(DL291=1,5,IF(DL291=2,4,IF(DL291=3,3,IF(DL291=4,2,IF(DL291=5,1,IF(DL291&gt;5,"Inválido",0))))))</f>
        <v>3</v>
      </c>
      <c r="EW291" s="7">
        <f>SUM(DO291,DP291,DQ291,DR291,DS291,DT291,DU291,DV291,DW291,DX291)</f>
        <v>27</v>
      </c>
      <c r="EX291" s="7">
        <f>(EW291-10)/20*100</f>
        <v>85</v>
      </c>
      <c r="EY291">
        <f>SUM(DY291,DZ291,EA291,EB291)</f>
        <v>8</v>
      </c>
      <c r="EZ291">
        <f>(_2022___Atividade_física__sintomas_de_ansiedade_e_depressão_e_qualidade_de_vida_e[[#This Row],[Aspecto físico]]-4)/4*100</f>
        <v>100</v>
      </c>
      <c r="FA291">
        <f>SUM(EG291,EH291)</f>
        <v>7.2</v>
      </c>
      <c r="FB291">
        <f>(FA291-2)/10*100</f>
        <v>52</v>
      </c>
      <c r="FC291">
        <f>SUM(DM291,ES291,ET291,EU291,EV291)</f>
        <v>12.4</v>
      </c>
      <c r="FD291" s="7">
        <f>(FC291-5)/20*100</f>
        <v>37</v>
      </c>
      <c r="FE291">
        <f>SUM(EI291,EM291,EO291,EQ291)</f>
        <v>9</v>
      </c>
      <c r="FF291" s="7">
        <f>(FE291-4)/20*100</f>
        <v>25</v>
      </c>
      <c r="FG291">
        <f>SUM(EF291,ER291)</f>
        <v>6</v>
      </c>
      <c r="FH291">
        <f>(FG291-2)/8*100</f>
        <v>50</v>
      </c>
      <c r="FI291">
        <f>SUM(EC291,ED291,EE291)</f>
        <v>4</v>
      </c>
      <c r="FJ291" s="7">
        <f>(FI291-3)/3*100</f>
        <v>33.333333333333329</v>
      </c>
      <c r="FK291">
        <f>SUM(EJ291,EK291,EL291,EN291,EP291)</f>
        <v>17</v>
      </c>
      <c r="FL291">
        <f>(FK291-5)/25*100</f>
        <v>48</v>
      </c>
      <c r="FM291">
        <f t="shared" si="12"/>
        <v>3</v>
      </c>
      <c r="FN291" s="7">
        <f t="shared" si="13"/>
        <v>68.5</v>
      </c>
      <c r="FO291" s="7">
        <f t="shared" si="14"/>
        <v>39.083333333333329</v>
      </c>
    </row>
    <row r="292" spans="1:171" ht="15" thickBot="1" x14ac:dyDescent="0.35">
      <c r="A292" t="s">
        <v>772</v>
      </c>
      <c r="B292" t="s">
        <v>773</v>
      </c>
      <c r="C292" t="s">
        <v>68</v>
      </c>
      <c r="D292" s="5">
        <v>32105</v>
      </c>
      <c r="E292" s="5">
        <v>44682</v>
      </c>
      <c r="F292" s="1">
        <f>DATEDIF(D291,E291,"Y")</f>
        <v>21</v>
      </c>
      <c r="G292">
        <v>1</v>
      </c>
      <c r="H292">
        <v>4</v>
      </c>
      <c r="I292" t="s">
        <v>182</v>
      </c>
      <c r="J292">
        <v>12</v>
      </c>
      <c r="K292">
        <v>1</v>
      </c>
      <c r="L292" t="s">
        <v>1110</v>
      </c>
      <c r="M292" s="1">
        <v>2</v>
      </c>
      <c r="N292">
        <v>1</v>
      </c>
      <c r="O292">
        <v>3</v>
      </c>
      <c r="P292">
        <v>1</v>
      </c>
      <c r="Q292" s="16">
        <v>2</v>
      </c>
      <c r="R292">
        <v>2</v>
      </c>
      <c r="S292">
        <v>2</v>
      </c>
      <c r="T292">
        <v>1</v>
      </c>
      <c r="U292" t="s">
        <v>71</v>
      </c>
      <c r="V292">
        <v>0</v>
      </c>
      <c r="W292">
        <v>0</v>
      </c>
      <c r="X29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92">
        <v>0</v>
      </c>
      <c r="Z292">
        <v>0</v>
      </c>
      <c r="AA29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92">
        <v>0</v>
      </c>
      <c r="AC292">
        <v>0</v>
      </c>
      <c r="AD29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2">
        <v>14</v>
      </c>
      <c r="AF292">
        <v>5</v>
      </c>
      <c r="AG292" s="1">
        <f>AVERAGE(_2022___Atividade_física__sintomas_de_ansiedade_e_depressão_e_qualidade_de_vida_e[[#This Row],[a.	Quantas horas no total você gasta sentado durante um dia de semana? ]:[b.	Quantas horas no total você gasta sentado durante um dia de fim de semana?]])</f>
        <v>9.5</v>
      </c>
      <c r="AH292" s="1">
        <f>_2022___Atividade_física__sintomas_de_ansiedade_e_depressão_e_qualidade_de_vida_e[[#This Row],[AFV por semana]]+_2022___Atividade_física__sintomas_de_ansiedade_e_depressão_e_qualidade_de_vida_e[[#This Row],[Média AFM na semana]]</f>
        <v>0</v>
      </c>
      <c r="AI292">
        <v>1</v>
      </c>
      <c r="AJ292">
        <v>0</v>
      </c>
      <c r="AK292">
        <v>1</v>
      </c>
      <c r="AL292">
        <v>1</v>
      </c>
      <c r="AM292">
        <v>2</v>
      </c>
      <c r="AN292">
        <v>0</v>
      </c>
      <c r="AO292">
        <v>1</v>
      </c>
      <c r="AP292">
        <v>0</v>
      </c>
      <c r="AQ292">
        <v>0</v>
      </c>
      <c r="AR292">
        <v>1</v>
      </c>
      <c r="AS292">
        <v>1</v>
      </c>
      <c r="AT292">
        <v>0</v>
      </c>
      <c r="AU292">
        <v>0</v>
      </c>
      <c r="AV292">
        <v>1</v>
      </c>
      <c r="AW292">
        <v>0</v>
      </c>
      <c r="AX292">
        <v>1</v>
      </c>
      <c r="AY292">
        <v>0</v>
      </c>
      <c r="AZ292">
        <v>0</v>
      </c>
      <c r="BA292">
        <v>0</v>
      </c>
      <c r="BB292">
        <v>0</v>
      </c>
      <c r="BC292">
        <v>0</v>
      </c>
      <c r="BD29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10</v>
      </c>
      <c r="BE292">
        <v>1</v>
      </c>
      <c r="BF292">
        <v>1</v>
      </c>
      <c r="BG292">
        <v>1</v>
      </c>
      <c r="BH292">
        <v>1</v>
      </c>
      <c r="BI292">
        <v>1</v>
      </c>
      <c r="BJ292">
        <v>1</v>
      </c>
      <c r="BK292">
        <v>1</v>
      </c>
      <c r="BL292">
        <v>1</v>
      </c>
      <c r="BM292">
        <v>0</v>
      </c>
      <c r="BN292">
        <v>0</v>
      </c>
      <c r="BO292">
        <v>1</v>
      </c>
      <c r="BP292">
        <v>1</v>
      </c>
      <c r="BQ292">
        <v>1</v>
      </c>
      <c r="BR292">
        <v>1</v>
      </c>
      <c r="BS292">
        <v>1</v>
      </c>
      <c r="BT292">
        <v>1</v>
      </c>
      <c r="BU292">
        <v>0</v>
      </c>
      <c r="BV292">
        <v>1</v>
      </c>
      <c r="BW292">
        <v>1</v>
      </c>
      <c r="BX292">
        <v>2</v>
      </c>
      <c r="BY292">
        <f>_2022___Atividade_física__sintomas_de_ansiedade_e_depressão_e_qualidade_de_vida_e[[#This Row],[_18]]</f>
        <v>1</v>
      </c>
      <c r="BZ292">
        <v>0</v>
      </c>
      <c r="CA292">
        <v>1</v>
      </c>
      <c r="CB292" s="1">
        <f>SUM(BE292:BV292,_2022___Atividade_física__sintomas_de_ansiedade_e_depressão_e_qualidade_de_vida_e[[#This Row],[18 considerar essa]:[_20]])</f>
        <v>17</v>
      </c>
      <c r="CC292">
        <v>3</v>
      </c>
      <c r="CD292">
        <v>3</v>
      </c>
      <c r="CE292">
        <v>3</v>
      </c>
      <c r="CF292">
        <v>3</v>
      </c>
      <c r="CG292">
        <v>3</v>
      </c>
      <c r="CH292">
        <v>3</v>
      </c>
      <c r="CI292">
        <v>3</v>
      </c>
      <c r="CJ292">
        <v>3</v>
      </c>
      <c r="CK292">
        <v>3</v>
      </c>
      <c r="CL292">
        <v>3</v>
      </c>
      <c r="CM292">
        <v>3</v>
      </c>
      <c r="CN292">
        <v>3</v>
      </c>
      <c r="CO292">
        <v>1</v>
      </c>
      <c r="CP292">
        <v>1</v>
      </c>
      <c r="CQ292">
        <v>1</v>
      </c>
      <c r="CR292">
        <v>1</v>
      </c>
      <c r="CS292">
        <v>2</v>
      </c>
      <c r="CT292">
        <v>1</v>
      </c>
      <c r="CU292">
        <v>2</v>
      </c>
      <c r="CV292">
        <v>2</v>
      </c>
      <c r="CW292">
        <v>3</v>
      </c>
      <c r="CX292">
        <v>2</v>
      </c>
      <c r="CY292">
        <v>5</v>
      </c>
      <c r="CZ292">
        <v>3</v>
      </c>
      <c r="DA292">
        <v>3</v>
      </c>
      <c r="DB292">
        <v>4</v>
      </c>
      <c r="DC292">
        <v>5</v>
      </c>
      <c r="DD292">
        <v>4</v>
      </c>
      <c r="DE292">
        <v>3</v>
      </c>
      <c r="DF292">
        <v>5</v>
      </c>
      <c r="DG292">
        <v>4</v>
      </c>
      <c r="DH292">
        <v>3</v>
      </c>
      <c r="DI292">
        <v>4</v>
      </c>
      <c r="DJ292">
        <v>2</v>
      </c>
      <c r="DK292">
        <v>3</v>
      </c>
      <c r="DL292">
        <v>2</v>
      </c>
      <c r="DM292">
        <f>IF(CC292=1,5,IF(CC292=2,4.4,IF(CC292=3,3.4,IF(CC292=4,2,IF(CC292=5,1,IF(CC292&gt;5,"Inválido",0))))))</f>
        <v>3.4</v>
      </c>
      <c r="DN292">
        <f>IF(CD292&gt;5,"Inválido",CD292)</f>
        <v>3</v>
      </c>
      <c r="DO292" s="7">
        <f>IF(CE292&gt;3,"Inválido",CE292)</f>
        <v>3</v>
      </c>
      <c r="DP292" s="7">
        <f>IF(CF292&gt;3,"Inválido",CF292)</f>
        <v>3</v>
      </c>
      <c r="DQ292" s="6">
        <f>IF(CG292&gt;3,"Inválido",CG292)</f>
        <v>3</v>
      </c>
      <c r="DR292" s="6">
        <f>IF(CH292&gt;3,"Inválido",CH292)</f>
        <v>3</v>
      </c>
      <c r="DS292" s="6">
        <f>IF(CI292&gt;3,"Inválido",CI292)</f>
        <v>3</v>
      </c>
      <c r="DT292" s="6">
        <f>IF(CJ292&gt;3,"Inválido",CJ292)</f>
        <v>3</v>
      </c>
      <c r="DU292" s="6">
        <f>IF(CK292&gt;3,"Inválido",CK292)</f>
        <v>3</v>
      </c>
      <c r="DV292" s="6">
        <f>IF(CL292&gt;3,"Inválido",CL292)</f>
        <v>3</v>
      </c>
      <c r="DW292" s="6">
        <f>IF(CM292&gt;3,"Inválido",CM292)</f>
        <v>3</v>
      </c>
      <c r="DX292" s="6">
        <f>IF(CN292&gt;3,"Inválido",CN292)</f>
        <v>3</v>
      </c>
      <c r="DY292" s="8">
        <f>IF(CO292&gt;5, "INVALIDO",CO292)</f>
        <v>1</v>
      </c>
      <c r="DZ292" s="8">
        <f>IF(CP292&gt;5, "INVALIDO",CP292)</f>
        <v>1</v>
      </c>
      <c r="EA292" s="8">
        <f>IF(CQ292&gt;5, "INVALIDO",CQ292)</f>
        <v>1</v>
      </c>
      <c r="EB292" s="8">
        <f>IF(CR292&gt;5, "INVALIDO",CR292)</f>
        <v>1</v>
      </c>
      <c r="EC292" s="7">
        <f>IF(CR292&gt;5, "INVALIDO",CR292)</f>
        <v>1</v>
      </c>
      <c r="ED29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92">
        <f>IF(CC292=1,5,IF(CC292=2,4,IF(CC292=3,3,IF(CC292=4,2,IF(CC292=5,1,IF(CC292&gt;5,"Inválido",0))))))</f>
        <v>3</v>
      </c>
      <c r="EG292">
        <f>IF(CW292=1,6,IF(CW292=2,5.4,IF(CW292=3,4.2,IF(CW292=4,3.1,IF(CW292=5,2.2,IF(CW292=6,1,IF(CW292&gt;6,"Inválido",0)))))))</f>
        <v>4.2</v>
      </c>
      <c r="EH292">
        <f>IF(AND(CX292=1,CW292=1),6,IF(AND(CX292=1,CW292&lt;7),5,IF(AND(CX292&gt;1,CW292=1),"Inválido",IF(AND(CX292=2,CW292&lt;7),4,IF(AND(CX292=3,CW292&lt;7),3,IF(AND(CX292=4,CW292&lt;7),2,IF(AND(CX292=5,CW292&lt;7),1,0)))))))</f>
        <v>4</v>
      </c>
      <c r="EI292">
        <f>IF(CV292=1,6,IF(CV292=2,5,IF(CV292=3,3,IF(CV292=4,3,IF(CV292=5,2,IF(CV292=6,1,IF(CV292&gt;6,"iNVÁLIDO",0)))))))</f>
        <v>5</v>
      </c>
      <c r="EJ292" s="7">
        <f>IF(CZ292&gt;6,"Inválido",CZ292)</f>
        <v>3</v>
      </c>
      <c r="EK292" s="7">
        <f>IF(DA292&gt;6,"Inválido",DA292)</f>
        <v>3</v>
      </c>
      <c r="EL292">
        <f>IF(DB292=1,6,IF(DB292=2,5,IF(DB292=3,3,IF(DB292=4,3,IF(DB292=5,2,IF(DB292=6,1,IF(DB292&gt;6,"iNVÁLIDO",0)))))))</f>
        <v>3</v>
      </c>
      <c r="EM292">
        <f>IF(DC292=1,6,IF(DC292=2,5,IF(DC292=3,3,IF(DC292=4,3,IF(DC292=5,2,IF(DC292=6,1,IF(DC292&gt;6,"iNVÁLIDO",0)))))))</f>
        <v>2</v>
      </c>
      <c r="EN292" s="7">
        <f>IF(DD292&gt;6,"Inválido",DD292)</f>
        <v>4</v>
      </c>
      <c r="EO292">
        <f>IF(DE292&gt;6,"Inválido",DE292)</f>
        <v>3</v>
      </c>
      <c r="EP292">
        <f>IF(DF292=1,6,IF(DF292=2,5,IF(DF292=3,3,IF(DF292=4,3,IF(DF292=5,2,IF(DF292=6,1,IF(DF292&gt;6,"iNVÁLIDO",0)))))))</f>
        <v>2</v>
      </c>
      <c r="EQ292" s="7">
        <f>IF(DG292&gt;6,"Inválido",DG292)</f>
        <v>4</v>
      </c>
      <c r="ER292">
        <f>IF(DH292&gt;5,"Inválido",DH292)</f>
        <v>3</v>
      </c>
      <c r="ES292">
        <f>IF(DI292&gt;5,"Inválido",DI292)</f>
        <v>4</v>
      </c>
      <c r="ET292">
        <f>IF(DJ292=1,5,IF(DJ292=2,4,IF(DJ292=3,3,IF(DJ292=4,2,IF(DJ292=5,1,IF(DJ292&gt;5,"Inválido",0))))))</f>
        <v>4</v>
      </c>
      <c r="EU292">
        <f>IF(DK292&gt;5,"Inválido",DK292)</f>
        <v>3</v>
      </c>
      <c r="EV292">
        <f>IF(DL292=1,5,IF(DL292=2,4,IF(DL292=3,3,IF(DL292=4,2,IF(DL292=5,1,IF(DL292&gt;5,"Inválido",0))))))</f>
        <v>4</v>
      </c>
      <c r="EW292" s="7">
        <f>SUM(DO292,DP292,DQ292,DR292,DS292,DT292,DU292,DV292,DW292,DX292)</f>
        <v>30</v>
      </c>
      <c r="EX292" s="7">
        <f>(EW292-10)/20*100</f>
        <v>100</v>
      </c>
      <c r="EY292">
        <f>SUM(DY292,DZ292,EA292,EB292)</f>
        <v>4</v>
      </c>
      <c r="EZ292">
        <f>(_2022___Atividade_física__sintomas_de_ansiedade_e_depressão_e_qualidade_de_vida_e[[#This Row],[Aspecto físico]]-4)/4*100</f>
        <v>0</v>
      </c>
      <c r="FA292">
        <f>SUM(EG292,EH292)</f>
        <v>8.1999999999999993</v>
      </c>
      <c r="FB292">
        <f>(FA292-2)/10*100</f>
        <v>61.999999999999986</v>
      </c>
      <c r="FC292">
        <f>SUM(DM292,ES292,ET292,EU292,EV292)</f>
        <v>18.399999999999999</v>
      </c>
      <c r="FD292" s="7">
        <f>(FC292-5)/20*100</f>
        <v>67</v>
      </c>
      <c r="FE292">
        <f>SUM(EI292,EM292,EO292,EQ292)</f>
        <v>14</v>
      </c>
      <c r="FF292" s="7">
        <f>(FE292-4)/20*100</f>
        <v>50</v>
      </c>
      <c r="FG292">
        <f>SUM(EF292,ER292)</f>
        <v>6</v>
      </c>
      <c r="FH292">
        <f>(FG292-2)/8*100</f>
        <v>50</v>
      </c>
      <c r="FI292">
        <f>SUM(EC292,ED292,EE292)</f>
        <v>4</v>
      </c>
      <c r="FJ292" s="7">
        <f>(FI292-3)/3*100</f>
        <v>33.333333333333329</v>
      </c>
      <c r="FK292">
        <f>SUM(EJ292,EK292,EL292,EN292,EP292)</f>
        <v>15</v>
      </c>
      <c r="FL292">
        <f>(FK292-5)/25*100</f>
        <v>40</v>
      </c>
      <c r="FM292">
        <f t="shared" si="12"/>
        <v>3</v>
      </c>
      <c r="FN292" s="7">
        <f t="shared" si="13"/>
        <v>57.25</v>
      </c>
      <c r="FO292" s="7">
        <f t="shared" si="14"/>
        <v>43.333333333333329</v>
      </c>
    </row>
    <row r="293" spans="1:171" ht="15" thickBot="1" x14ac:dyDescent="0.35">
      <c r="A293" t="s">
        <v>777</v>
      </c>
      <c r="B293" t="s">
        <v>778</v>
      </c>
      <c r="C293" t="s">
        <v>68</v>
      </c>
      <c r="D293" s="5">
        <v>37849</v>
      </c>
      <c r="E293" s="5">
        <v>44682</v>
      </c>
      <c r="F293" s="1">
        <f>DATEDIF(D292,E292,"Y")</f>
        <v>34</v>
      </c>
      <c r="G293">
        <v>2</v>
      </c>
      <c r="H293">
        <v>2</v>
      </c>
      <c r="I293" t="s">
        <v>131</v>
      </c>
      <c r="J293">
        <v>1</v>
      </c>
      <c r="K293">
        <v>1</v>
      </c>
      <c r="L293" t="s">
        <v>100</v>
      </c>
      <c r="M293" s="1">
        <v>1</v>
      </c>
      <c r="N293">
        <v>1</v>
      </c>
      <c r="O293">
        <v>1</v>
      </c>
      <c r="P293">
        <v>1</v>
      </c>
      <c r="Q293" s="16">
        <v>2</v>
      </c>
      <c r="R293">
        <v>2</v>
      </c>
      <c r="S293">
        <v>1</v>
      </c>
      <c r="T293">
        <v>2</v>
      </c>
      <c r="U293" t="s">
        <v>86</v>
      </c>
      <c r="V293">
        <v>1</v>
      </c>
      <c r="W293">
        <v>20</v>
      </c>
      <c r="X29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293">
        <v>3</v>
      </c>
      <c r="Z293">
        <v>15</v>
      </c>
      <c r="AA29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45</v>
      </c>
      <c r="AB293">
        <v>2</v>
      </c>
      <c r="AC293">
        <v>29</v>
      </c>
      <c r="AD29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58</v>
      </c>
      <c r="AE293">
        <v>6</v>
      </c>
      <c r="AF293">
        <v>7</v>
      </c>
      <c r="AG293" s="1">
        <f>AVERAGE(_2022___Atividade_física__sintomas_de_ansiedade_e_depressão_e_qualidade_de_vida_e[[#This Row],[a.	Quantas horas no total você gasta sentado durante um dia de semana? ]:[b.	Quantas horas no total você gasta sentado durante um dia de fim de semana?]])</f>
        <v>6.5</v>
      </c>
      <c r="AH293" s="1">
        <f>_2022___Atividade_física__sintomas_de_ansiedade_e_depressão_e_qualidade_de_vida_e[[#This Row],[AFV por semana]]+_2022___Atividade_física__sintomas_de_ansiedade_e_depressão_e_qualidade_de_vida_e[[#This Row],[Média AFM na semana]]</f>
        <v>103</v>
      </c>
      <c r="AI293">
        <v>0</v>
      </c>
      <c r="AJ293">
        <v>0</v>
      </c>
      <c r="AK293">
        <v>0</v>
      </c>
      <c r="AL293">
        <v>1</v>
      </c>
      <c r="AM293">
        <v>0</v>
      </c>
      <c r="AN293">
        <v>0</v>
      </c>
      <c r="AO293">
        <v>1</v>
      </c>
      <c r="AP293">
        <v>0</v>
      </c>
      <c r="AQ293">
        <v>0</v>
      </c>
      <c r="AR293">
        <v>0</v>
      </c>
      <c r="AS293">
        <v>0</v>
      </c>
      <c r="AT293">
        <v>0</v>
      </c>
      <c r="AU293">
        <v>0</v>
      </c>
      <c r="AV293">
        <v>0</v>
      </c>
      <c r="AW293">
        <v>1</v>
      </c>
      <c r="AX293">
        <v>0</v>
      </c>
      <c r="AY293">
        <v>0</v>
      </c>
      <c r="AZ293">
        <v>1</v>
      </c>
      <c r="BA293">
        <v>0</v>
      </c>
      <c r="BB293">
        <v>0</v>
      </c>
      <c r="BC293">
        <v>0</v>
      </c>
      <c r="BD29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93">
        <v>0</v>
      </c>
      <c r="BF293">
        <v>0</v>
      </c>
      <c r="BG293">
        <v>0</v>
      </c>
      <c r="BH293">
        <v>0</v>
      </c>
      <c r="BI293">
        <v>0</v>
      </c>
      <c r="BJ293">
        <v>0</v>
      </c>
      <c r="BK293">
        <v>0</v>
      </c>
      <c r="BL293">
        <v>0</v>
      </c>
      <c r="BM293">
        <v>0</v>
      </c>
      <c r="BN293">
        <v>0</v>
      </c>
      <c r="BO293">
        <v>3</v>
      </c>
      <c r="BP293">
        <v>0</v>
      </c>
      <c r="BQ293">
        <v>0</v>
      </c>
      <c r="BR293">
        <v>0</v>
      </c>
      <c r="BS293">
        <v>0</v>
      </c>
      <c r="BT293">
        <v>1</v>
      </c>
      <c r="BU293">
        <v>0</v>
      </c>
      <c r="BV293">
        <v>0</v>
      </c>
      <c r="BW293">
        <v>1</v>
      </c>
      <c r="BX293">
        <v>2</v>
      </c>
      <c r="BY293">
        <f>_2022___Atividade_física__sintomas_de_ansiedade_e_depressão_e_qualidade_de_vida_e[[#This Row],[_18]]</f>
        <v>1</v>
      </c>
      <c r="BZ293">
        <v>0</v>
      </c>
      <c r="CA293">
        <v>1</v>
      </c>
      <c r="CB293" s="1">
        <f>SUM(BE293:BV293,_2022___Atividade_física__sintomas_de_ansiedade_e_depressão_e_qualidade_de_vida_e[[#This Row],[18 considerar essa]:[_20]])</f>
        <v>6</v>
      </c>
      <c r="CC293">
        <v>2</v>
      </c>
      <c r="CD293">
        <v>1</v>
      </c>
      <c r="CE293">
        <v>3</v>
      </c>
      <c r="CF293">
        <v>3</v>
      </c>
      <c r="CG293">
        <v>3</v>
      </c>
      <c r="CH293">
        <v>3</v>
      </c>
      <c r="CI293">
        <v>3</v>
      </c>
      <c r="CJ293">
        <v>3</v>
      </c>
      <c r="CK293">
        <v>3</v>
      </c>
      <c r="CL293">
        <v>3</v>
      </c>
      <c r="CM293">
        <v>3</v>
      </c>
      <c r="CN293">
        <v>3</v>
      </c>
      <c r="CO293">
        <v>2</v>
      </c>
      <c r="CP293">
        <v>2</v>
      </c>
      <c r="CQ293">
        <v>1</v>
      </c>
      <c r="CR293">
        <v>2</v>
      </c>
      <c r="CS293">
        <v>2</v>
      </c>
      <c r="CT293">
        <v>2</v>
      </c>
      <c r="CU293">
        <v>2</v>
      </c>
      <c r="CV293">
        <v>1</v>
      </c>
      <c r="CW293">
        <v>1</v>
      </c>
      <c r="CX293">
        <v>1</v>
      </c>
      <c r="CY293">
        <v>1</v>
      </c>
      <c r="CZ293">
        <v>6</v>
      </c>
      <c r="DA293">
        <v>5</v>
      </c>
      <c r="DB293">
        <v>2</v>
      </c>
      <c r="DC293">
        <v>1</v>
      </c>
      <c r="DD293">
        <v>6</v>
      </c>
      <c r="DE293">
        <v>5</v>
      </c>
      <c r="DF293">
        <v>1</v>
      </c>
      <c r="DG293">
        <v>5</v>
      </c>
      <c r="DH293">
        <v>5</v>
      </c>
      <c r="DI293">
        <v>5</v>
      </c>
      <c r="DJ293">
        <v>3</v>
      </c>
      <c r="DK293">
        <v>5</v>
      </c>
      <c r="DL293">
        <v>1</v>
      </c>
      <c r="DM293">
        <f>IF(CC293=1,5,IF(CC293=2,4.4,IF(CC293=3,3.4,IF(CC293=4,2,IF(CC293=5,1,IF(CC293&gt;5,"Inválido",0))))))</f>
        <v>4.4000000000000004</v>
      </c>
      <c r="DN293">
        <f>IF(CD293&gt;5,"Inválido",CD293)</f>
        <v>1</v>
      </c>
      <c r="DO293" s="7">
        <f>IF(CE293&gt;3,"Inválido",CE293)</f>
        <v>3</v>
      </c>
      <c r="DP293" s="7">
        <f>IF(CF293&gt;3,"Inválido",CF293)</f>
        <v>3</v>
      </c>
      <c r="DQ293" s="6">
        <f>IF(CG293&gt;3,"Inválido",CG293)</f>
        <v>3</v>
      </c>
      <c r="DR293" s="6">
        <f>IF(CH293&gt;3,"Inválido",CH293)</f>
        <v>3</v>
      </c>
      <c r="DS293" s="6">
        <f>IF(CI293&gt;3,"Inválido",CI293)</f>
        <v>3</v>
      </c>
      <c r="DT293" s="6">
        <f>IF(CJ293&gt;3,"Inválido",CJ293)</f>
        <v>3</v>
      </c>
      <c r="DU293" s="6">
        <f>IF(CK293&gt;3,"Inválido",CK293)</f>
        <v>3</v>
      </c>
      <c r="DV293" s="6">
        <f>IF(CL293&gt;3,"Inválido",CL293)</f>
        <v>3</v>
      </c>
      <c r="DW293" s="6">
        <f>IF(CM293&gt;3,"Inválido",CM293)</f>
        <v>3</v>
      </c>
      <c r="DX293" s="6">
        <f>IF(CN293&gt;3,"Inválido",CN293)</f>
        <v>3</v>
      </c>
      <c r="DY293" s="8">
        <f>IF(CO293&gt;5, "INVALIDO",CO293)</f>
        <v>2</v>
      </c>
      <c r="DZ293" s="8">
        <f>IF(CP293&gt;5, "INVALIDO",CP293)</f>
        <v>2</v>
      </c>
      <c r="EA293" s="8">
        <f>IF(CQ293&gt;5, "INVALIDO",CQ293)</f>
        <v>1</v>
      </c>
      <c r="EB293" s="8">
        <f>IF(CR293&gt;5, "INVALIDO",CR293)</f>
        <v>2</v>
      </c>
      <c r="EC293" s="7">
        <f>IF(CR293&gt;5, "INVALIDO",CR293)</f>
        <v>2</v>
      </c>
      <c r="ED29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9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93">
        <f>IF(CC293=1,5,IF(CC293=2,4,IF(CC293=3,3,IF(CC293=4,2,IF(CC293=5,1,IF(CC293&gt;5,"Inválido",0))))))</f>
        <v>4</v>
      </c>
      <c r="EG293">
        <f>IF(CW293=1,6,IF(CW293=2,5.4,IF(CW293=3,4.2,IF(CW293=4,3.1,IF(CW293=5,2.2,IF(CW293=6,1,IF(CW293&gt;6,"Inválido",0)))))))</f>
        <v>6</v>
      </c>
      <c r="EH293">
        <f>IF(AND(CX293=1,CW293=1),6,IF(AND(CX293=1,CW293&lt;7),5,IF(AND(CX293&gt;1,CW293=1),"Inválido",IF(AND(CX293=2,CW293&lt;7),4,IF(AND(CX293=3,CW293&lt;7),3,IF(AND(CX293=4,CW293&lt;7),2,IF(AND(CX293=5,CW293&lt;7),1,0)))))))</f>
        <v>6</v>
      </c>
      <c r="EI293">
        <f>IF(CV293=1,6,IF(CV293=2,5,IF(CV293=3,3,IF(CV293=4,3,IF(CV293=5,2,IF(CV293=6,1,IF(CV293&gt;6,"iNVÁLIDO",0)))))))</f>
        <v>6</v>
      </c>
      <c r="EJ293" s="7">
        <f>IF(CZ293&gt;6,"Inválido",CZ293)</f>
        <v>6</v>
      </c>
      <c r="EK293" s="7">
        <f>IF(DA293&gt;6,"Inválido",DA293)</f>
        <v>5</v>
      </c>
      <c r="EL293">
        <f>IF(DB293=1,6,IF(DB293=2,5,IF(DB293=3,3,IF(DB293=4,3,IF(DB293=5,2,IF(DB293=6,1,IF(DB293&gt;6,"iNVÁLIDO",0)))))))</f>
        <v>5</v>
      </c>
      <c r="EM293">
        <f>IF(DC293=1,6,IF(DC293=2,5,IF(DC293=3,3,IF(DC293=4,3,IF(DC293=5,2,IF(DC293=6,1,IF(DC293&gt;6,"iNVÁLIDO",0)))))))</f>
        <v>6</v>
      </c>
      <c r="EN293" s="7">
        <f>IF(DD293&gt;6,"Inválido",DD293)</f>
        <v>6</v>
      </c>
      <c r="EO293">
        <f>IF(DE293&gt;6,"Inválido",DE293)</f>
        <v>5</v>
      </c>
      <c r="EP293">
        <f>IF(DF293=1,6,IF(DF293=2,5,IF(DF293=3,3,IF(DF293=4,3,IF(DF293=5,2,IF(DF293=6,1,IF(DF293&gt;6,"iNVÁLIDO",0)))))))</f>
        <v>6</v>
      </c>
      <c r="EQ293" s="7">
        <f>IF(DG293&gt;6,"Inválido",DG293)</f>
        <v>5</v>
      </c>
      <c r="ER293">
        <f>IF(DH293&gt;5,"Inválido",DH293)</f>
        <v>5</v>
      </c>
      <c r="ES293">
        <f>IF(DI293&gt;5,"Inválido",DI293)</f>
        <v>5</v>
      </c>
      <c r="ET293">
        <f>IF(DJ293=1,5,IF(DJ293=2,4,IF(DJ293=3,3,IF(DJ293=4,2,IF(DJ293=5,1,IF(DJ293&gt;5,"Inválido",0))))))</f>
        <v>3</v>
      </c>
      <c r="EU293">
        <f>IF(DK293&gt;5,"Inválido",DK293)</f>
        <v>5</v>
      </c>
      <c r="EV293">
        <f>IF(DL293=1,5,IF(DL293=2,4,IF(DL293=3,3,IF(DL293=4,2,IF(DL293=5,1,IF(DL293&gt;5,"Inválido",0))))))</f>
        <v>5</v>
      </c>
      <c r="EW293" s="7">
        <f>SUM(DO293,DP293,DQ293,DR293,DS293,DT293,DU293,DV293,DW293,DX293)</f>
        <v>30</v>
      </c>
      <c r="EX293" s="7">
        <f>(EW293-10)/20*100</f>
        <v>100</v>
      </c>
      <c r="EY293">
        <f>SUM(DY293,DZ293,EA293,EB293)</f>
        <v>7</v>
      </c>
      <c r="EZ293">
        <f>(_2022___Atividade_física__sintomas_de_ansiedade_e_depressão_e_qualidade_de_vida_e[[#This Row],[Aspecto físico]]-4)/4*100</f>
        <v>75</v>
      </c>
      <c r="FA293">
        <f>SUM(EG293,EH293)</f>
        <v>12</v>
      </c>
      <c r="FB293">
        <f>(FA293-2)/10*100</f>
        <v>100</v>
      </c>
      <c r="FC293">
        <f>SUM(DM293,ES293,ET293,EU293,EV293)</f>
        <v>22.4</v>
      </c>
      <c r="FD293" s="7">
        <f>(FC293-5)/20*100</f>
        <v>86.999999999999986</v>
      </c>
      <c r="FE293">
        <f>SUM(EI293,EM293,EO293,EQ293)</f>
        <v>22</v>
      </c>
      <c r="FF293" s="7">
        <f>(FE293-4)/20*100</f>
        <v>90</v>
      </c>
      <c r="FG293">
        <f>SUM(EF293,ER293)</f>
        <v>9</v>
      </c>
      <c r="FH293">
        <f>(FG293-2)/8*100</f>
        <v>87.5</v>
      </c>
      <c r="FI293">
        <f>SUM(EC293,ED293,EE293)</f>
        <v>6</v>
      </c>
      <c r="FJ293" s="7">
        <f>(FI293-3)/3*100</f>
        <v>100</v>
      </c>
      <c r="FK293">
        <f>SUM(EJ293,EK293,EL293,EN293,EP293)</f>
        <v>28</v>
      </c>
      <c r="FL293">
        <f>(FK293-5)/25*100</f>
        <v>92</v>
      </c>
      <c r="FM293">
        <f t="shared" si="12"/>
        <v>1</v>
      </c>
      <c r="FN293" s="7">
        <f t="shared" si="13"/>
        <v>90.5</v>
      </c>
      <c r="FO293" s="7">
        <f t="shared" si="14"/>
        <v>92.375</v>
      </c>
    </row>
    <row r="294" spans="1:171" ht="15" thickBot="1" x14ac:dyDescent="0.35">
      <c r="A294" t="s">
        <v>779</v>
      </c>
      <c r="B294" t="s">
        <v>780</v>
      </c>
      <c r="C294" t="s">
        <v>68</v>
      </c>
      <c r="D294" s="5">
        <v>36495</v>
      </c>
      <c r="E294" s="5">
        <v>44682</v>
      </c>
      <c r="F294" s="1">
        <f>DATEDIF(D293,E293,"Y")</f>
        <v>18</v>
      </c>
      <c r="G294">
        <v>2</v>
      </c>
      <c r="H294">
        <v>1</v>
      </c>
      <c r="I294" t="s">
        <v>125</v>
      </c>
      <c r="J294">
        <v>7</v>
      </c>
      <c r="K294">
        <v>2</v>
      </c>
      <c r="L294" t="s">
        <v>100</v>
      </c>
      <c r="M294" s="1">
        <v>1</v>
      </c>
      <c r="N294">
        <v>2</v>
      </c>
      <c r="O294">
        <v>1</v>
      </c>
      <c r="P294">
        <v>1</v>
      </c>
      <c r="Q294" s="16">
        <v>2</v>
      </c>
      <c r="R294">
        <v>2</v>
      </c>
      <c r="S294">
        <v>2</v>
      </c>
      <c r="T294">
        <v>2</v>
      </c>
      <c r="U294" t="s">
        <v>86</v>
      </c>
      <c r="V294">
        <v>6</v>
      </c>
      <c r="W294">
        <v>15</v>
      </c>
      <c r="X29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90</v>
      </c>
      <c r="Y294">
        <v>0</v>
      </c>
      <c r="Z294">
        <v>0</v>
      </c>
      <c r="AA29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94">
        <v>0</v>
      </c>
      <c r="AC294">
        <v>0</v>
      </c>
      <c r="AD29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4">
        <v>14</v>
      </c>
      <c r="AF294">
        <v>14</v>
      </c>
      <c r="AG294" s="1">
        <f>AVERAGE(_2022___Atividade_física__sintomas_de_ansiedade_e_depressão_e_qualidade_de_vida_e[[#This Row],[a.	Quantas horas no total você gasta sentado durante um dia de semana? ]:[b.	Quantas horas no total você gasta sentado durante um dia de fim de semana?]])</f>
        <v>14</v>
      </c>
      <c r="AH294" s="1">
        <f>_2022___Atividade_física__sintomas_de_ansiedade_e_depressão_e_qualidade_de_vida_e[[#This Row],[AFV por semana]]+_2022___Atividade_física__sintomas_de_ansiedade_e_depressão_e_qualidade_de_vida_e[[#This Row],[Média AFM na semana]]</f>
        <v>0</v>
      </c>
      <c r="AI294">
        <v>0</v>
      </c>
      <c r="AJ294">
        <v>0</v>
      </c>
      <c r="AK294">
        <v>0</v>
      </c>
      <c r="AL294">
        <v>1</v>
      </c>
      <c r="AM294">
        <v>1</v>
      </c>
      <c r="AN294">
        <v>0</v>
      </c>
      <c r="AO294">
        <v>0</v>
      </c>
      <c r="AP294">
        <v>0</v>
      </c>
      <c r="AQ294">
        <v>0</v>
      </c>
      <c r="AR294">
        <v>2</v>
      </c>
      <c r="AS294">
        <v>0</v>
      </c>
      <c r="AT294">
        <v>0</v>
      </c>
      <c r="AU294">
        <v>0</v>
      </c>
      <c r="AV294">
        <v>0</v>
      </c>
      <c r="AW294">
        <v>0</v>
      </c>
      <c r="AX294">
        <v>0</v>
      </c>
      <c r="AY294">
        <v>0</v>
      </c>
      <c r="AZ294">
        <v>0</v>
      </c>
      <c r="BA294">
        <v>0</v>
      </c>
      <c r="BB294">
        <v>0</v>
      </c>
      <c r="BC294">
        <v>0</v>
      </c>
      <c r="BD29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94">
        <v>0</v>
      </c>
      <c r="BF294">
        <v>0</v>
      </c>
      <c r="BG294">
        <v>0</v>
      </c>
      <c r="BH294">
        <v>1</v>
      </c>
      <c r="BI294">
        <v>1</v>
      </c>
      <c r="BJ294">
        <v>0</v>
      </c>
      <c r="BK294">
        <v>0</v>
      </c>
      <c r="BL294">
        <v>0</v>
      </c>
      <c r="BM294">
        <v>0</v>
      </c>
      <c r="BN294">
        <v>1</v>
      </c>
      <c r="BO294">
        <v>1</v>
      </c>
      <c r="BP294">
        <v>0</v>
      </c>
      <c r="BQ294">
        <v>1</v>
      </c>
      <c r="BR294">
        <v>0</v>
      </c>
      <c r="BS294">
        <v>1</v>
      </c>
      <c r="BT294">
        <v>1</v>
      </c>
      <c r="BU294">
        <v>1</v>
      </c>
      <c r="BV294">
        <v>1</v>
      </c>
      <c r="BW294">
        <v>0</v>
      </c>
      <c r="BX294">
        <v>2</v>
      </c>
      <c r="BY294">
        <f>_2022___Atividade_física__sintomas_de_ansiedade_e_depressão_e_qualidade_de_vida_e[[#This Row],[_18]]</f>
        <v>0</v>
      </c>
      <c r="BZ294">
        <v>1</v>
      </c>
      <c r="CA294">
        <v>1</v>
      </c>
      <c r="CB294" s="1">
        <f>SUM(BE294:BV294,_2022___Atividade_física__sintomas_de_ansiedade_e_depressão_e_qualidade_de_vida_e[[#This Row],[18 considerar essa]:[_20]])</f>
        <v>11</v>
      </c>
      <c r="CC294">
        <v>3</v>
      </c>
      <c r="CD294">
        <v>3</v>
      </c>
      <c r="CE294">
        <v>3</v>
      </c>
      <c r="CF294">
        <v>3</v>
      </c>
      <c r="CG294">
        <v>3</v>
      </c>
      <c r="CH294">
        <v>3</v>
      </c>
      <c r="CI294">
        <v>3</v>
      </c>
      <c r="CJ294">
        <v>3</v>
      </c>
      <c r="CK294">
        <v>3</v>
      </c>
      <c r="CL294">
        <v>3</v>
      </c>
      <c r="CM294">
        <v>3</v>
      </c>
      <c r="CN294">
        <v>3</v>
      </c>
      <c r="CO294">
        <v>1</v>
      </c>
      <c r="CP294">
        <v>1</v>
      </c>
      <c r="CQ294">
        <v>1</v>
      </c>
      <c r="CR294">
        <v>1</v>
      </c>
      <c r="CS294">
        <v>2</v>
      </c>
      <c r="CT294">
        <v>2</v>
      </c>
      <c r="CU294">
        <v>2</v>
      </c>
      <c r="CV294">
        <v>1</v>
      </c>
      <c r="CW294">
        <v>1</v>
      </c>
      <c r="CX294">
        <v>1</v>
      </c>
      <c r="CY294">
        <v>3</v>
      </c>
      <c r="CZ294">
        <v>2</v>
      </c>
      <c r="DA294">
        <v>6</v>
      </c>
      <c r="DB294">
        <v>3</v>
      </c>
      <c r="DC294">
        <v>4</v>
      </c>
      <c r="DD294">
        <v>6</v>
      </c>
      <c r="DE294">
        <v>5</v>
      </c>
      <c r="DF294">
        <v>3</v>
      </c>
      <c r="DG294">
        <v>2</v>
      </c>
      <c r="DH294">
        <v>5</v>
      </c>
      <c r="DI294">
        <v>5</v>
      </c>
      <c r="DJ294">
        <v>1</v>
      </c>
      <c r="DK294">
        <v>5</v>
      </c>
      <c r="DL294">
        <v>2</v>
      </c>
      <c r="DM294">
        <f>IF(CC294=1,5,IF(CC294=2,4.4,IF(CC294=3,3.4,IF(CC294=4,2,IF(CC294=5,1,IF(CC294&gt;5,"Inválido",0))))))</f>
        <v>3.4</v>
      </c>
      <c r="DN294">
        <f>IF(CD294&gt;5,"Inválido",CD294)</f>
        <v>3</v>
      </c>
      <c r="DO294" s="7">
        <f>IF(CE294&gt;3,"Inválido",CE294)</f>
        <v>3</v>
      </c>
      <c r="DP294" s="7">
        <f>IF(CF294&gt;3,"Inválido",CF294)</f>
        <v>3</v>
      </c>
      <c r="DQ294" s="6">
        <f>IF(CG294&gt;3,"Inválido",CG294)</f>
        <v>3</v>
      </c>
      <c r="DR294" s="6">
        <f>IF(CH294&gt;3,"Inválido",CH294)</f>
        <v>3</v>
      </c>
      <c r="DS294" s="6">
        <f>IF(CI294&gt;3,"Inválido",CI294)</f>
        <v>3</v>
      </c>
      <c r="DT294" s="6">
        <f>IF(CJ294&gt;3,"Inválido",CJ294)</f>
        <v>3</v>
      </c>
      <c r="DU294" s="6">
        <f>IF(CK294&gt;3,"Inválido",CK294)</f>
        <v>3</v>
      </c>
      <c r="DV294" s="6">
        <f>IF(CL294&gt;3,"Inválido",CL294)</f>
        <v>3</v>
      </c>
      <c r="DW294" s="6">
        <f>IF(CM294&gt;3,"Inválido",CM294)</f>
        <v>3</v>
      </c>
      <c r="DX294" s="6">
        <f>IF(CN294&gt;3,"Inválido",CN294)</f>
        <v>3</v>
      </c>
      <c r="DY294" s="8">
        <f>IF(CO294&gt;5, "INVALIDO",CO294)</f>
        <v>1</v>
      </c>
      <c r="DZ294" s="8">
        <f>IF(CP294&gt;5, "INVALIDO",CP294)</f>
        <v>1</v>
      </c>
      <c r="EA294" s="8">
        <f>IF(CQ294&gt;5, "INVALIDO",CQ294)</f>
        <v>1</v>
      </c>
      <c r="EB294" s="8">
        <f>IF(CR294&gt;5, "INVALIDO",CR294)</f>
        <v>1</v>
      </c>
      <c r="EC294" s="7">
        <f>IF(CR294&gt;5, "INVALIDO",CR294)</f>
        <v>1</v>
      </c>
      <c r="ED29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9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94">
        <f>IF(CC294=1,5,IF(CC294=2,4,IF(CC294=3,3,IF(CC294=4,2,IF(CC294=5,1,IF(CC294&gt;5,"Inválido",0))))))</f>
        <v>3</v>
      </c>
      <c r="EG294">
        <f>IF(CW294=1,6,IF(CW294=2,5.4,IF(CW294=3,4.2,IF(CW294=4,3.1,IF(CW294=5,2.2,IF(CW294=6,1,IF(CW294&gt;6,"Inválido",0)))))))</f>
        <v>6</v>
      </c>
      <c r="EH294">
        <f>IF(AND(CX294=1,CW294=1),6,IF(AND(CX294=1,CW294&lt;7),5,IF(AND(CX294&gt;1,CW294=1),"Inválido",IF(AND(CX294=2,CW294&lt;7),4,IF(AND(CX294=3,CW294&lt;7),3,IF(AND(CX294=4,CW294&lt;7),2,IF(AND(CX294=5,CW294&lt;7),1,0)))))))</f>
        <v>6</v>
      </c>
      <c r="EI294">
        <f>IF(CV294=1,6,IF(CV294=2,5,IF(CV294=3,3,IF(CV294=4,3,IF(CV294=5,2,IF(CV294=6,1,IF(CV294&gt;6,"iNVÁLIDO",0)))))))</f>
        <v>6</v>
      </c>
      <c r="EJ294" s="7">
        <f>IF(CZ294&gt;6,"Inválido",CZ294)</f>
        <v>2</v>
      </c>
      <c r="EK294" s="7">
        <f>IF(DA294&gt;6,"Inválido",DA294)</f>
        <v>6</v>
      </c>
      <c r="EL294">
        <f>IF(DB294=1,6,IF(DB294=2,5,IF(DB294=3,3,IF(DB294=4,3,IF(DB294=5,2,IF(DB294=6,1,IF(DB294&gt;6,"iNVÁLIDO",0)))))))</f>
        <v>3</v>
      </c>
      <c r="EM294">
        <f>IF(DC294=1,6,IF(DC294=2,5,IF(DC294=3,3,IF(DC294=4,3,IF(DC294=5,2,IF(DC294=6,1,IF(DC294&gt;6,"iNVÁLIDO",0)))))))</f>
        <v>3</v>
      </c>
      <c r="EN294" s="7">
        <f>IF(DD294&gt;6,"Inválido",DD294)</f>
        <v>6</v>
      </c>
      <c r="EO294">
        <f>IF(DE294&gt;6,"Inválido",DE294)</f>
        <v>5</v>
      </c>
      <c r="EP294">
        <f>IF(DF294=1,6,IF(DF294=2,5,IF(DF294=3,3,IF(DF294=4,3,IF(DF294=5,2,IF(DF294=6,1,IF(DF294&gt;6,"iNVÁLIDO",0)))))))</f>
        <v>3</v>
      </c>
      <c r="EQ294" s="7">
        <f>IF(DG294&gt;6,"Inválido",DG294)</f>
        <v>2</v>
      </c>
      <c r="ER294">
        <f>IF(DH294&gt;5,"Inválido",DH294)</f>
        <v>5</v>
      </c>
      <c r="ES294">
        <f>IF(DI294&gt;5,"Inválido",DI294)</f>
        <v>5</v>
      </c>
      <c r="ET294">
        <f>IF(DJ294=1,5,IF(DJ294=2,4,IF(DJ294=3,3,IF(DJ294=4,2,IF(DJ294=5,1,IF(DJ294&gt;5,"Inválido",0))))))</f>
        <v>5</v>
      </c>
      <c r="EU294">
        <f>IF(DK294&gt;5,"Inválido",DK294)</f>
        <v>5</v>
      </c>
      <c r="EV294">
        <f>IF(DL294=1,5,IF(DL294=2,4,IF(DL294=3,3,IF(DL294=4,2,IF(DL294=5,1,IF(DL294&gt;5,"Inválido",0))))))</f>
        <v>4</v>
      </c>
      <c r="EW294" s="7">
        <f>SUM(DO294,DP294,DQ294,DR294,DS294,DT294,DU294,DV294,DW294,DX294)</f>
        <v>30</v>
      </c>
      <c r="EX294" s="7">
        <f>(EW294-10)/20*100</f>
        <v>100</v>
      </c>
      <c r="EY294">
        <f>SUM(DY294,DZ294,EA294,EB294)</f>
        <v>4</v>
      </c>
      <c r="EZ294">
        <f>(_2022___Atividade_física__sintomas_de_ansiedade_e_depressão_e_qualidade_de_vida_e[[#This Row],[Aspecto físico]]-4)/4*100</f>
        <v>0</v>
      </c>
      <c r="FA294">
        <f>SUM(EG294,EH294)</f>
        <v>12</v>
      </c>
      <c r="FB294">
        <f>(FA294-2)/10*100</f>
        <v>100</v>
      </c>
      <c r="FC294">
        <f>SUM(DM294,ES294,ET294,EU294,EV294)</f>
        <v>22.4</v>
      </c>
      <c r="FD294" s="7">
        <f>(FC294-5)/20*100</f>
        <v>86.999999999999986</v>
      </c>
      <c r="FE294">
        <f>SUM(EI294,EM294,EO294,EQ294)</f>
        <v>16</v>
      </c>
      <c r="FF294" s="7">
        <f>(FE294-4)/20*100</f>
        <v>60</v>
      </c>
      <c r="FG294">
        <f>SUM(EF294,ER294)</f>
        <v>8</v>
      </c>
      <c r="FH294">
        <f>(FG294-2)/8*100</f>
        <v>75</v>
      </c>
      <c r="FI294">
        <f>SUM(EC294,ED294,EE294)</f>
        <v>5</v>
      </c>
      <c r="FJ294" s="7">
        <f>(FI294-3)/3*100</f>
        <v>66.666666666666657</v>
      </c>
      <c r="FK294">
        <f>SUM(EJ294,EK294,EL294,EN294,EP294)</f>
        <v>20</v>
      </c>
      <c r="FL294">
        <f>(FK294-5)/25*100</f>
        <v>60</v>
      </c>
      <c r="FM294">
        <f t="shared" si="12"/>
        <v>3</v>
      </c>
      <c r="FN294" s="7">
        <f t="shared" si="13"/>
        <v>71.75</v>
      </c>
      <c r="FO294" s="7">
        <f t="shared" si="14"/>
        <v>65.416666666666657</v>
      </c>
    </row>
    <row r="295" spans="1:171" ht="15" thickBot="1" x14ac:dyDescent="0.35">
      <c r="A295" t="s">
        <v>781</v>
      </c>
      <c r="B295" t="s">
        <v>782</v>
      </c>
      <c r="C295" t="s">
        <v>68</v>
      </c>
      <c r="D295" s="5">
        <v>29183</v>
      </c>
      <c r="E295" s="5">
        <v>44682</v>
      </c>
      <c r="F295" s="1">
        <f>DATEDIF(D294,E294,"Y")</f>
        <v>22</v>
      </c>
      <c r="G295">
        <v>2</v>
      </c>
      <c r="H295">
        <v>3</v>
      </c>
      <c r="I295" t="s">
        <v>783</v>
      </c>
      <c r="J295">
        <v>2</v>
      </c>
      <c r="K295">
        <v>2</v>
      </c>
      <c r="L295" t="s">
        <v>100</v>
      </c>
      <c r="M295" s="1">
        <v>1</v>
      </c>
      <c r="N295">
        <v>1</v>
      </c>
      <c r="O295">
        <v>3</v>
      </c>
      <c r="P295">
        <v>1</v>
      </c>
      <c r="Q295" s="16">
        <v>1</v>
      </c>
      <c r="R295">
        <v>1</v>
      </c>
      <c r="S295">
        <v>1</v>
      </c>
      <c r="T295">
        <v>1</v>
      </c>
      <c r="U295" t="s">
        <v>71</v>
      </c>
      <c r="V295">
        <v>7</v>
      </c>
      <c r="W295">
        <v>39</v>
      </c>
      <c r="X29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295">
        <v>3</v>
      </c>
      <c r="Z295">
        <v>49</v>
      </c>
      <c r="AA29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147</v>
      </c>
      <c r="AB295">
        <v>0</v>
      </c>
      <c r="AC295">
        <v>0</v>
      </c>
      <c r="AD29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5">
        <v>10</v>
      </c>
      <c r="AF295">
        <v>6</v>
      </c>
      <c r="AG295" s="1">
        <f>AVERAGE(_2022___Atividade_física__sintomas_de_ansiedade_e_depressão_e_qualidade_de_vida_e[[#This Row],[a.	Quantas horas no total você gasta sentado durante um dia de semana? ]:[b.	Quantas horas no total você gasta sentado durante um dia de fim de semana?]])</f>
        <v>8</v>
      </c>
      <c r="AH295" s="1">
        <f>_2022___Atividade_física__sintomas_de_ansiedade_e_depressão_e_qualidade_de_vida_e[[#This Row],[AFV por semana]]+_2022___Atividade_física__sintomas_de_ansiedade_e_depressão_e_qualidade_de_vida_e[[#This Row],[Média AFM na semana]]</f>
        <v>147</v>
      </c>
      <c r="AI295">
        <v>0</v>
      </c>
      <c r="AJ295">
        <v>1</v>
      </c>
      <c r="AK295">
        <v>0</v>
      </c>
      <c r="AL295">
        <v>1</v>
      </c>
      <c r="AM295">
        <v>1</v>
      </c>
      <c r="AN295">
        <v>0</v>
      </c>
      <c r="AO295">
        <v>0</v>
      </c>
      <c r="AP295">
        <v>0</v>
      </c>
      <c r="AQ295">
        <v>0</v>
      </c>
      <c r="AR295">
        <v>1</v>
      </c>
      <c r="AS295">
        <v>1</v>
      </c>
      <c r="AT295">
        <v>0</v>
      </c>
      <c r="AU295">
        <v>0</v>
      </c>
      <c r="AV295">
        <v>1</v>
      </c>
      <c r="AW295">
        <v>0</v>
      </c>
      <c r="AX295">
        <v>0</v>
      </c>
      <c r="AY295">
        <v>1</v>
      </c>
      <c r="AZ295">
        <v>1</v>
      </c>
      <c r="BA295">
        <v>1</v>
      </c>
      <c r="BB295">
        <v>0</v>
      </c>
      <c r="BC295">
        <v>0</v>
      </c>
      <c r="BD29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295">
        <v>0</v>
      </c>
      <c r="BF295">
        <v>0</v>
      </c>
      <c r="BG295">
        <v>0</v>
      </c>
      <c r="BH295">
        <v>0</v>
      </c>
      <c r="BI295">
        <v>0</v>
      </c>
      <c r="BJ295">
        <v>0</v>
      </c>
      <c r="BK295">
        <v>0</v>
      </c>
      <c r="BL295">
        <v>0</v>
      </c>
      <c r="BM295">
        <v>0</v>
      </c>
      <c r="BN295">
        <v>0</v>
      </c>
      <c r="BO295">
        <v>0</v>
      </c>
      <c r="BP295">
        <v>0</v>
      </c>
      <c r="BQ295">
        <v>0</v>
      </c>
      <c r="BR295">
        <v>0</v>
      </c>
      <c r="BS295">
        <v>0</v>
      </c>
      <c r="BT295">
        <v>0</v>
      </c>
      <c r="BU295">
        <v>0</v>
      </c>
      <c r="BV295">
        <v>0</v>
      </c>
      <c r="BW295">
        <v>1</v>
      </c>
      <c r="BX295">
        <v>1</v>
      </c>
      <c r="BY295">
        <v>0</v>
      </c>
      <c r="BZ295">
        <v>0</v>
      </c>
      <c r="CA295">
        <v>1</v>
      </c>
      <c r="CB295" s="1">
        <f>SUM(BE295:BV295,_2022___Atividade_física__sintomas_de_ansiedade_e_depressão_e_qualidade_de_vida_e[[#This Row],[18 considerar essa]:[_20]])</f>
        <v>1</v>
      </c>
      <c r="CC295">
        <v>2</v>
      </c>
      <c r="CD295">
        <v>2</v>
      </c>
      <c r="CE295">
        <v>1</v>
      </c>
      <c r="CF295">
        <v>3</v>
      </c>
      <c r="CG295">
        <v>3</v>
      </c>
      <c r="CH295">
        <v>2</v>
      </c>
      <c r="CI295">
        <v>2</v>
      </c>
      <c r="CJ295">
        <v>2</v>
      </c>
      <c r="CK295">
        <v>3</v>
      </c>
      <c r="CL295">
        <v>3</v>
      </c>
      <c r="CM295">
        <v>3</v>
      </c>
      <c r="CN295">
        <v>3</v>
      </c>
      <c r="CO295">
        <v>1</v>
      </c>
      <c r="CP295">
        <v>1</v>
      </c>
      <c r="CQ295">
        <v>1</v>
      </c>
      <c r="CR295">
        <v>2</v>
      </c>
      <c r="CS295">
        <v>1</v>
      </c>
      <c r="CT295">
        <v>1</v>
      </c>
      <c r="CU295">
        <v>2</v>
      </c>
      <c r="CV295">
        <v>2</v>
      </c>
      <c r="CW295">
        <v>2</v>
      </c>
      <c r="CX295">
        <v>1</v>
      </c>
      <c r="CY295">
        <v>2</v>
      </c>
      <c r="CZ295">
        <v>4</v>
      </c>
      <c r="DA295">
        <v>6</v>
      </c>
      <c r="DB295">
        <v>4</v>
      </c>
      <c r="DC295">
        <v>4</v>
      </c>
      <c r="DD295">
        <v>4</v>
      </c>
      <c r="DE295">
        <v>4</v>
      </c>
      <c r="DF295">
        <v>1</v>
      </c>
      <c r="DG295">
        <v>4</v>
      </c>
      <c r="DH295">
        <v>5</v>
      </c>
      <c r="DI295">
        <v>2</v>
      </c>
      <c r="DJ295">
        <v>2</v>
      </c>
      <c r="DK295">
        <v>5</v>
      </c>
      <c r="DL295">
        <v>2</v>
      </c>
      <c r="DM295">
        <f>IF(CC295=1,5,IF(CC295=2,4.4,IF(CC295=3,3.4,IF(CC295=4,2,IF(CC295=5,1,IF(CC295&gt;5,"Inválido",0))))))</f>
        <v>4.4000000000000004</v>
      </c>
      <c r="DN295">
        <f>IF(CD295&gt;5,"Inválido",CD295)</f>
        <v>2</v>
      </c>
      <c r="DO295" s="7">
        <f>IF(CE295&gt;3,"Inválido",CE295)</f>
        <v>1</v>
      </c>
      <c r="DP295" s="7">
        <f>IF(CF295&gt;3,"Inválido",CF295)</f>
        <v>3</v>
      </c>
      <c r="DQ295" s="6">
        <f>IF(CG295&gt;3,"Inválido",CG295)</f>
        <v>3</v>
      </c>
      <c r="DR295" s="6">
        <f>IF(CH295&gt;3,"Inválido",CH295)</f>
        <v>2</v>
      </c>
      <c r="DS295" s="6">
        <f>IF(CI295&gt;3,"Inválido",CI295)</f>
        <v>2</v>
      </c>
      <c r="DT295" s="6">
        <f>IF(CJ295&gt;3,"Inválido",CJ295)</f>
        <v>2</v>
      </c>
      <c r="DU295" s="6">
        <f>IF(CK295&gt;3,"Inválido",CK295)</f>
        <v>3</v>
      </c>
      <c r="DV295" s="6">
        <f>IF(CL295&gt;3,"Inválido",CL295)</f>
        <v>3</v>
      </c>
      <c r="DW295" s="6">
        <f>IF(CM295&gt;3,"Inválido",CM295)</f>
        <v>3</v>
      </c>
      <c r="DX295" s="6">
        <f>IF(CN295&gt;3,"Inválido",CN295)</f>
        <v>3</v>
      </c>
      <c r="DY295" s="8">
        <f>IF(CO295&gt;5, "INVALIDO",CO295)</f>
        <v>1</v>
      </c>
      <c r="DZ295" s="8">
        <f>IF(CP295&gt;5, "INVALIDO",CP295)</f>
        <v>1</v>
      </c>
      <c r="EA295" s="8">
        <f>IF(CQ295&gt;5, "INVALIDO",CQ295)</f>
        <v>1</v>
      </c>
      <c r="EB295" s="8">
        <f>IF(CR295&gt;5, "INVALIDO",CR295)</f>
        <v>2</v>
      </c>
      <c r="EC295" s="7">
        <f>IF(CR295&gt;5, "INVALIDO",CR295)</f>
        <v>2</v>
      </c>
      <c r="ED29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95">
        <f>IF(CC295=1,5,IF(CC295=2,4,IF(CC295=3,3,IF(CC295=4,2,IF(CC295=5,1,IF(CC295&gt;5,"Inválido",0))))))</f>
        <v>4</v>
      </c>
      <c r="EG295">
        <f>IF(CW295=1,6,IF(CW295=2,5.4,IF(CW295=3,4.2,IF(CW295=4,3.1,IF(CW295=5,2.2,IF(CW295=6,1,IF(CW295&gt;6,"Inválido",0)))))))</f>
        <v>5.4</v>
      </c>
      <c r="EH295">
        <f>IF(AND(CX295=1,CW295=1),6,IF(AND(CX295=1,CW295&lt;7),5,IF(AND(CX295&gt;1,CW295=1),"Inválido",IF(AND(CX295=2,CW295&lt;7),4,IF(AND(CX295=3,CW295&lt;7),3,IF(AND(CX295=4,CW295&lt;7),2,IF(AND(CX295=5,CW295&lt;7),1,0)))))))</f>
        <v>5</v>
      </c>
      <c r="EI295">
        <f>IF(CV295=1,6,IF(CV295=2,5,IF(CV295=3,3,IF(CV295=4,3,IF(CV295=5,2,IF(CV295=6,1,IF(CV295&gt;6,"iNVÁLIDO",0)))))))</f>
        <v>5</v>
      </c>
      <c r="EJ295" s="7">
        <f>IF(CZ295&gt;6,"Inválido",CZ295)</f>
        <v>4</v>
      </c>
      <c r="EK295" s="7">
        <f>IF(DA295&gt;6,"Inválido",DA295)</f>
        <v>6</v>
      </c>
      <c r="EL295">
        <f>IF(DB295=1,6,IF(DB295=2,5,IF(DB295=3,3,IF(DB295=4,3,IF(DB295=5,2,IF(DB295=6,1,IF(DB295&gt;6,"iNVÁLIDO",0)))))))</f>
        <v>3</v>
      </c>
      <c r="EM295">
        <f>IF(DC295=1,6,IF(DC295=2,5,IF(DC295=3,3,IF(DC295=4,3,IF(DC295=5,2,IF(DC295=6,1,IF(DC295&gt;6,"iNVÁLIDO",0)))))))</f>
        <v>3</v>
      </c>
      <c r="EN295" s="7">
        <f>IF(DD295&gt;6,"Inválido",DD295)</f>
        <v>4</v>
      </c>
      <c r="EO295">
        <f>IF(DE295&gt;6,"Inválido",DE295)</f>
        <v>4</v>
      </c>
      <c r="EP295">
        <f>IF(DF295=1,6,IF(DF295=2,5,IF(DF295=3,3,IF(DF295=4,3,IF(DF295=5,2,IF(DF295=6,1,IF(DF295&gt;6,"iNVÁLIDO",0)))))))</f>
        <v>6</v>
      </c>
      <c r="EQ295" s="7">
        <f>IF(DG295&gt;6,"Inválido",DG295)</f>
        <v>4</v>
      </c>
      <c r="ER295">
        <f>IF(DH295&gt;5,"Inválido",DH295)</f>
        <v>5</v>
      </c>
      <c r="ES295">
        <f>IF(DI295&gt;5,"Inválido",DI295)</f>
        <v>2</v>
      </c>
      <c r="ET295">
        <f>IF(DJ295=1,5,IF(DJ295=2,4,IF(DJ295=3,3,IF(DJ295=4,2,IF(DJ295=5,1,IF(DJ295&gt;5,"Inválido",0))))))</f>
        <v>4</v>
      </c>
      <c r="EU295">
        <f>IF(DK295&gt;5,"Inválido",DK295)</f>
        <v>5</v>
      </c>
      <c r="EV295">
        <f>IF(DL295=1,5,IF(DL295=2,4,IF(DL295=3,3,IF(DL295=4,2,IF(DL295=5,1,IF(DL295&gt;5,"Inválido",0))))))</f>
        <v>4</v>
      </c>
      <c r="EW295" s="7">
        <f>SUM(DO295,DP295,DQ295,DR295,DS295,DT295,DU295,DV295,DW295,DX295)</f>
        <v>25</v>
      </c>
      <c r="EX295" s="7">
        <f>(EW295-10)/20*100</f>
        <v>75</v>
      </c>
      <c r="EY295">
        <f>SUM(DY295,DZ295,EA295,EB295)</f>
        <v>5</v>
      </c>
      <c r="EZ295">
        <f>(_2022___Atividade_física__sintomas_de_ansiedade_e_depressão_e_qualidade_de_vida_e[[#This Row],[Aspecto físico]]-4)/4*100</f>
        <v>25</v>
      </c>
      <c r="FA295">
        <f>SUM(EG295,EH295)</f>
        <v>10.4</v>
      </c>
      <c r="FB295">
        <f>(FA295-2)/10*100</f>
        <v>84.000000000000014</v>
      </c>
      <c r="FC295">
        <f>SUM(DM295,ES295,ET295,EU295,EV295)</f>
        <v>19.399999999999999</v>
      </c>
      <c r="FD295" s="7">
        <f>(FC295-5)/20*100</f>
        <v>72</v>
      </c>
      <c r="FE295">
        <f>SUM(EI295,EM295,EO295,EQ295)</f>
        <v>16</v>
      </c>
      <c r="FF295" s="7">
        <f>(FE295-4)/20*100</f>
        <v>60</v>
      </c>
      <c r="FG295">
        <f>SUM(EF295,ER295)</f>
        <v>9</v>
      </c>
      <c r="FH295">
        <f>(FG295-2)/8*100</f>
        <v>87.5</v>
      </c>
      <c r="FI295">
        <f>SUM(EC295,ED295,EE295)</f>
        <v>5</v>
      </c>
      <c r="FJ295" s="7">
        <f>(FI295-3)/3*100</f>
        <v>66.666666666666657</v>
      </c>
      <c r="FK295">
        <f>SUM(EJ295,EK295,EL295,EN295,EP295)</f>
        <v>23</v>
      </c>
      <c r="FL295">
        <f>(FK295-5)/25*100</f>
        <v>72</v>
      </c>
      <c r="FM295">
        <f t="shared" si="12"/>
        <v>2</v>
      </c>
      <c r="FN295" s="7">
        <f t="shared" si="13"/>
        <v>64</v>
      </c>
      <c r="FO295" s="7">
        <f t="shared" si="14"/>
        <v>71.541666666666657</v>
      </c>
    </row>
    <row r="296" spans="1:171" ht="15" thickBot="1" x14ac:dyDescent="0.35">
      <c r="A296" t="s">
        <v>784</v>
      </c>
      <c r="B296" t="s">
        <v>785</v>
      </c>
      <c r="C296" t="s">
        <v>68</v>
      </c>
      <c r="D296" s="5">
        <v>29547</v>
      </c>
      <c r="E296" s="5">
        <v>44682</v>
      </c>
      <c r="F296" s="1">
        <f>DATEDIF(D295,E295,"Y")</f>
        <v>42</v>
      </c>
      <c r="G296">
        <v>1</v>
      </c>
      <c r="H296">
        <v>3</v>
      </c>
      <c r="I296" t="s">
        <v>182</v>
      </c>
      <c r="J296">
        <v>3</v>
      </c>
      <c r="K296">
        <v>3</v>
      </c>
      <c r="L296" t="s">
        <v>786</v>
      </c>
      <c r="M296" s="1">
        <v>2</v>
      </c>
      <c r="N296">
        <v>1</v>
      </c>
      <c r="O296">
        <v>3</v>
      </c>
      <c r="P296">
        <v>1</v>
      </c>
      <c r="Q296" s="16">
        <v>2</v>
      </c>
      <c r="R296">
        <v>1</v>
      </c>
      <c r="S296">
        <v>2</v>
      </c>
      <c r="T296">
        <v>1</v>
      </c>
      <c r="U296" t="s">
        <v>71</v>
      </c>
      <c r="V296">
        <v>7</v>
      </c>
      <c r="W296">
        <v>29</v>
      </c>
      <c r="X29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203</v>
      </c>
      <c r="Y296">
        <v>7</v>
      </c>
      <c r="Z296">
        <v>29</v>
      </c>
      <c r="AA29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296">
        <v>0</v>
      </c>
      <c r="AC296">
        <v>0</v>
      </c>
      <c r="AD29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6">
        <v>10</v>
      </c>
      <c r="AF296">
        <v>10</v>
      </c>
      <c r="AG296" s="1">
        <f>AVERAGE(_2022___Atividade_física__sintomas_de_ansiedade_e_depressão_e_qualidade_de_vida_e[[#This Row],[a.	Quantas horas no total você gasta sentado durante um dia de semana? ]:[b.	Quantas horas no total você gasta sentado durante um dia de fim de semana?]])</f>
        <v>10</v>
      </c>
      <c r="AH296" s="1">
        <f>_2022___Atividade_física__sintomas_de_ansiedade_e_depressão_e_qualidade_de_vida_e[[#This Row],[AFV por semana]]+_2022___Atividade_física__sintomas_de_ansiedade_e_depressão_e_qualidade_de_vida_e[[#This Row],[Média AFM na semana]]</f>
        <v>203</v>
      </c>
      <c r="AI296">
        <v>0</v>
      </c>
      <c r="AJ296">
        <v>0</v>
      </c>
      <c r="AK296">
        <v>0</v>
      </c>
      <c r="AL296">
        <v>1</v>
      </c>
      <c r="AM296">
        <v>0</v>
      </c>
      <c r="AN296">
        <v>0</v>
      </c>
      <c r="AO296">
        <v>0</v>
      </c>
      <c r="AP296">
        <v>0</v>
      </c>
      <c r="AQ296">
        <v>0</v>
      </c>
      <c r="AR296">
        <v>1</v>
      </c>
      <c r="AS296">
        <v>0</v>
      </c>
      <c r="AT296">
        <v>0</v>
      </c>
      <c r="AU296">
        <v>0</v>
      </c>
      <c r="AV296">
        <v>0</v>
      </c>
      <c r="AW296">
        <v>0</v>
      </c>
      <c r="AX296">
        <v>0</v>
      </c>
      <c r="AY296">
        <v>0</v>
      </c>
      <c r="AZ296">
        <v>1</v>
      </c>
      <c r="BA296">
        <v>0</v>
      </c>
      <c r="BB296">
        <v>1</v>
      </c>
      <c r="BC296">
        <v>0</v>
      </c>
      <c r="BD29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96">
        <v>0</v>
      </c>
      <c r="BF296">
        <v>1</v>
      </c>
      <c r="BG296">
        <v>0</v>
      </c>
      <c r="BH296">
        <v>1</v>
      </c>
      <c r="BI296">
        <v>1</v>
      </c>
      <c r="BJ296">
        <v>0</v>
      </c>
      <c r="BK296">
        <v>0</v>
      </c>
      <c r="BL296">
        <v>0</v>
      </c>
      <c r="BM296">
        <v>0</v>
      </c>
      <c r="BN296">
        <v>0</v>
      </c>
      <c r="BO296">
        <v>0</v>
      </c>
      <c r="BP296">
        <v>0</v>
      </c>
      <c r="BQ296">
        <v>1</v>
      </c>
      <c r="BR296">
        <v>0</v>
      </c>
      <c r="BS296">
        <v>1</v>
      </c>
      <c r="BT296">
        <v>1</v>
      </c>
      <c r="BU296">
        <v>1</v>
      </c>
      <c r="BV296">
        <v>1</v>
      </c>
      <c r="BW296">
        <v>0</v>
      </c>
      <c r="BX296">
        <v>2</v>
      </c>
      <c r="BY296">
        <f>_2022___Atividade_física__sintomas_de_ansiedade_e_depressão_e_qualidade_de_vida_e[[#This Row],[_18]]</f>
        <v>0</v>
      </c>
      <c r="BZ296">
        <v>1</v>
      </c>
      <c r="CA296">
        <v>2</v>
      </c>
      <c r="CB296" s="1">
        <f>SUM(BE296:BV296,_2022___Atividade_física__sintomas_de_ansiedade_e_depressão_e_qualidade_de_vida_e[[#This Row],[18 considerar essa]:[_20]])</f>
        <v>11</v>
      </c>
      <c r="CC296">
        <v>3</v>
      </c>
      <c r="CD296">
        <v>3</v>
      </c>
      <c r="CE296">
        <v>1</v>
      </c>
      <c r="CF296">
        <v>2</v>
      </c>
      <c r="CG296">
        <v>3</v>
      </c>
      <c r="CH296">
        <v>3</v>
      </c>
      <c r="CI296">
        <v>3</v>
      </c>
      <c r="CJ296">
        <v>3</v>
      </c>
      <c r="CK296">
        <v>3</v>
      </c>
      <c r="CL296">
        <v>3</v>
      </c>
      <c r="CM296">
        <v>3</v>
      </c>
      <c r="CN296">
        <v>2</v>
      </c>
      <c r="CO296">
        <v>2</v>
      </c>
      <c r="CP296">
        <v>1</v>
      </c>
      <c r="CQ296">
        <v>1</v>
      </c>
      <c r="CR296">
        <v>1</v>
      </c>
      <c r="CS296">
        <v>1</v>
      </c>
      <c r="CT296">
        <v>1</v>
      </c>
      <c r="CU296">
        <v>2</v>
      </c>
      <c r="CV296">
        <v>3</v>
      </c>
      <c r="CW296">
        <v>1</v>
      </c>
      <c r="CX296">
        <v>1</v>
      </c>
      <c r="CY296">
        <v>4</v>
      </c>
      <c r="CZ296">
        <v>5</v>
      </c>
      <c r="DA296">
        <v>6</v>
      </c>
      <c r="DB296">
        <v>3</v>
      </c>
      <c r="DC296">
        <v>3</v>
      </c>
      <c r="DD296">
        <v>6</v>
      </c>
      <c r="DE296">
        <v>5</v>
      </c>
      <c r="DF296">
        <v>4</v>
      </c>
      <c r="DG296">
        <v>3</v>
      </c>
      <c r="DH296">
        <v>4</v>
      </c>
      <c r="DI296">
        <v>5</v>
      </c>
      <c r="DJ296">
        <v>4</v>
      </c>
      <c r="DK296">
        <v>3</v>
      </c>
      <c r="DL296">
        <v>1</v>
      </c>
      <c r="DM296">
        <f>IF(CC296=1,5,IF(CC296=2,4.4,IF(CC296=3,3.4,IF(CC296=4,2,IF(CC296=5,1,IF(CC296&gt;5,"Inválido",0))))))</f>
        <v>3.4</v>
      </c>
      <c r="DN296">
        <f>IF(CD296&gt;5,"Inválido",CD296)</f>
        <v>3</v>
      </c>
      <c r="DO296" s="7">
        <f>IF(CE296&gt;3,"Inválido",CE296)</f>
        <v>1</v>
      </c>
      <c r="DP296" s="7">
        <f>IF(CF296&gt;3,"Inválido",CF296)</f>
        <v>2</v>
      </c>
      <c r="DQ296" s="6">
        <f>IF(CG296&gt;3,"Inválido",CG296)</f>
        <v>3</v>
      </c>
      <c r="DR296" s="6">
        <f>IF(CH296&gt;3,"Inválido",CH296)</f>
        <v>3</v>
      </c>
      <c r="DS296" s="6">
        <f>IF(CI296&gt;3,"Inválido",CI296)</f>
        <v>3</v>
      </c>
      <c r="DT296" s="6">
        <f>IF(CJ296&gt;3,"Inválido",CJ296)</f>
        <v>3</v>
      </c>
      <c r="DU296" s="6">
        <f>IF(CK296&gt;3,"Inválido",CK296)</f>
        <v>3</v>
      </c>
      <c r="DV296" s="6">
        <f>IF(CL296&gt;3,"Inválido",CL296)</f>
        <v>3</v>
      </c>
      <c r="DW296" s="6">
        <f>IF(CM296&gt;3,"Inválido",CM296)</f>
        <v>3</v>
      </c>
      <c r="DX296" s="6">
        <f>IF(CN296&gt;3,"Inválido",CN296)</f>
        <v>2</v>
      </c>
      <c r="DY296" s="8">
        <f>IF(CO296&gt;5, "INVALIDO",CO296)</f>
        <v>2</v>
      </c>
      <c r="DZ296" s="8">
        <f>IF(CP296&gt;5, "INVALIDO",CP296)</f>
        <v>1</v>
      </c>
      <c r="EA296" s="8">
        <f>IF(CQ296&gt;5, "INVALIDO",CQ296)</f>
        <v>1</v>
      </c>
      <c r="EB296" s="8">
        <f>IF(CR296&gt;5, "INVALIDO",CR296)</f>
        <v>1</v>
      </c>
      <c r="EC296" s="7">
        <f>IF(CR296&gt;5, "INVALIDO",CR296)</f>
        <v>1</v>
      </c>
      <c r="ED29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96">
        <f>IF(CC296=1,5,IF(CC296=2,4,IF(CC296=3,3,IF(CC296=4,2,IF(CC296=5,1,IF(CC296&gt;5,"Inválido",0))))))</f>
        <v>3</v>
      </c>
      <c r="EG296">
        <f>IF(CW296=1,6,IF(CW296=2,5.4,IF(CW296=3,4.2,IF(CW296=4,3.1,IF(CW296=5,2.2,IF(CW296=6,1,IF(CW296&gt;6,"Inválido",0)))))))</f>
        <v>6</v>
      </c>
      <c r="EH296">
        <f>IF(AND(CX296=1,CW296=1),6,IF(AND(CX296=1,CW296&lt;7),5,IF(AND(CX296&gt;1,CW296=1),"Inválido",IF(AND(CX296=2,CW296&lt;7),4,IF(AND(CX296=3,CW296&lt;7),3,IF(AND(CX296=4,CW296&lt;7),2,IF(AND(CX296=5,CW296&lt;7),1,0)))))))</f>
        <v>6</v>
      </c>
      <c r="EI296">
        <f>IF(CV296=1,6,IF(CV296=2,5,IF(CV296=3,3,IF(CV296=4,3,IF(CV296=5,2,IF(CV296=6,1,IF(CV296&gt;6,"iNVÁLIDO",0)))))))</f>
        <v>3</v>
      </c>
      <c r="EJ296" s="7">
        <f>IF(CZ296&gt;6,"Inválido",CZ296)</f>
        <v>5</v>
      </c>
      <c r="EK296" s="7">
        <f>IF(DA296&gt;6,"Inválido",DA296)</f>
        <v>6</v>
      </c>
      <c r="EL296">
        <f>IF(DB296=1,6,IF(DB296=2,5,IF(DB296=3,3,IF(DB296=4,3,IF(DB296=5,2,IF(DB296=6,1,IF(DB296&gt;6,"iNVÁLIDO",0)))))))</f>
        <v>3</v>
      </c>
      <c r="EM296">
        <f>IF(DC296=1,6,IF(DC296=2,5,IF(DC296=3,3,IF(DC296=4,3,IF(DC296=5,2,IF(DC296=6,1,IF(DC296&gt;6,"iNVÁLIDO",0)))))))</f>
        <v>3</v>
      </c>
      <c r="EN296" s="7">
        <f>IF(DD296&gt;6,"Inválido",DD296)</f>
        <v>6</v>
      </c>
      <c r="EO296">
        <f>IF(DE296&gt;6,"Inválido",DE296)</f>
        <v>5</v>
      </c>
      <c r="EP296">
        <f>IF(DF296=1,6,IF(DF296=2,5,IF(DF296=3,3,IF(DF296=4,3,IF(DF296=5,2,IF(DF296=6,1,IF(DF296&gt;6,"iNVÁLIDO",0)))))))</f>
        <v>3</v>
      </c>
      <c r="EQ296" s="7">
        <f>IF(DG296&gt;6,"Inválido",DG296)</f>
        <v>3</v>
      </c>
      <c r="ER296">
        <f>IF(DH296&gt;5,"Inválido",DH296)</f>
        <v>4</v>
      </c>
      <c r="ES296">
        <f>IF(DI296&gt;5,"Inválido",DI296)</f>
        <v>5</v>
      </c>
      <c r="ET296">
        <f>IF(DJ296=1,5,IF(DJ296=2,4,IF(DJ296=3,3,IF(DJ296=4,2,IF(DJ296=5,1,IF(DJ296&gt;5,"Inválido",0))))))</f>
        <v>2</v>
      </c>
      <c r="EU296">
        <f>IF(DK296&gt;5,"Inválido",DK296)</f>
        <v>3</v>
      </c>
      <c r="EV296">
        <f>IF(DL296=1,5,IF(DL296=2,4,IF(DL296=3,3,IF(DL296=4,2,IF(DL296=5,1,IF(DL296&gt;5,"Inválido",0))))))</f>
        <v>5</v>
      </c>
      <c r="EW296" s="7">
        <f>SUM(DO296,DP296,DQ296,DR296,DS296,DT296,DU296,DV296,DW296,DX296)</f>
        <v>26</v>
      </c>
      <c r="EX296" s="7">
        <f>(EW296-10)/20*100</f>
        <v>80</v>
      </c>
      <c r="EY296">
        <f>SUM(DY296,DZ296,EA296,EB296)</f>
        <v>5</v>
      </c>
      <c r="EZ296">
        <f>(_2022___Atividade_física__sintomas_de_ansiedade_e_depressão_e_qualidade_de_vida_e[[#This Row],[Aspecto físico]]-4)/4*100</f>
        <v>25</v>
      </c>
      <c r="FA296">
        <f>SUM(EG296,EH296)</f>
        <v>12</v>
      </c>
      <c r="FB296">
        <f>(FA296-2)/10*100</f>
        <v>100</v>
      </c>
      <c r="FC296">
        <f>SUM(DM296,ES296,ET296,EU296,EV296)</f>
        <v>18.399999999999999</v>
      </c>
      <c r="FD296" s="7">
        <f>(FC296-5)/20*100</f>
        <v>67</v>
      </c>
      <c r="FE296">
        <f>SUM(EI296,EM296,EO296,EQ296)</f>
        <v>14</v>
      </c>
      <c r="FF296" s="7">
        <f>(FE296-4)/20*100</f>
        <v>50</v>
      </c>
      <c r="FG296">
        <f>SUM(EF296,ER296)</f>
        <v>7</v>
      </c>
      <c r="FH296">
        <f>(FG296-2)/8*100</f>
        <v>62.5</v>
      </c>
      <c r="FI296">
        <f>SUM(EC296,ED296,EE296)</f>
        <v>4</v>
      </c>
      <c r="FJ296" s="7">
        <f>(FI296-3)/3*100</f>
        <v>33.333333333333329</v>
      </c>
      <c r="FK296">
        <f>SUM(EJ296,EK296,EL296,EN296,EP296)</f>
        <v>23</v>
      </c>
      <c r="FL296">
        <f>(FK296-5)/25*100</f>
        <v>72</v>
      </c>
      <c r="FM296">
        <f t="shared" si="12"/>
        <v>3</v>
      </c>
      <c r="FN296" s="7">
        <f t="shared" si="13"/>
        <v>68</v>
      </c>
      <c r="FO296" s="7">
        <f t="shared" si="14"/>
        <v>54.458333333333329</v>
      </c>
    </row>
    <row r="297" spans="1:171" ht="15" thickBot="1" x14ac:dyDescent="0.35">
      <c r="A297" t="s">
        <v>787</v>
      </c>
      <c r="B297" t="s">
        <v>788</v>
      </c>
      <c r="C297" t="s">
        <v>68</v>
      </c>
      <c r="D297" s="5">
        <v>32672</v>
      </c>
      <c r="E297" s="5">
        <v>44682</v>
      </c>
      <c r="F297" s="1">
        <f>DATEDIF(D296,E296,"Y")</f>
        <v>41</v>
      </c>
      <c r="G297">
        <v>2</v>
      </c>
      <c r="H297">
        <v>2</v>
      </c>
      <c r="I297" t="s">
        <v>74</v>
      </c>
      <c r="J297">
        <v>12</v>
      </c>
      <c r="K297">
        <v>2</v>
      </c>
      <c r="L297" t="s">
        <v>100</v>
      </c>
      <c r="M297" s="1">
        <v>1</v>
      </c>
      <c r="N297">
        <v>3</v>
      </c>
      <c r="O297">
        <v>2</v>
      </c>
      <c r="P297">
        <v>1</v>
      </c>
      <c r="Q297" s="16">
        <v>2</v>
      </c>
      <c r="R297">
        <v>2</v>
      </c>
      <c r="S297">
        <v>1</v>
      </c>
      <c r="T297">
        <v>1</v>
      </c>
      <c r="U297" t="s">
        <v>71</v>
      </c>
      <c r="V297">
        <v>0</v>
      </c>
      <c r="W297">
        <v>0</v>
      </c>
      <c r="X29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97">
        <v>7</v>
      </c>
      <c r="Z297">
        <v>29</v>
      </c>
      <c r="AA29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297">
        <v>7</v>
      </c>
      <c r="AC297">
        <v>60</v>
      </c>
      <c r="AD29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420</v>
      </c>
      <c r="AE297">
        <v>3</v>
      </c>
      <c r="AF297">
        <v>7</v>
      </c>
      <c r="AG297" s="1">
        <f>AVERAGE(_2022___Atividade_física__sintomas_de_ansiedade_e_depressão_e_qualidade_de_vida_e[[#This Row],[a.	Quantas horas no total você gasta sentado durante um dia de semana? ]:[b.	Quantas horas no total você gasta sentado durante um dia de fim de semana?]])</f>
        <v>5</v>
      </c>
      <c r="AH297" s="1">
        <f>_2022___Atividade_física__sintomas_de_ansiedade_e_depressão_e_qualidade_de_vida_e[[#This Row],[AFV por semana]]+_2022___Atividade_física__sintomas_de_ansiedade_e_depressão_e_qualidade_de_vida_e[[#This Row],[Média AFM na semana]]</f>
        <v>623</v>
      </c>
      <c r="AI297">
        <v>2</v>
      </c>
      <c r="AJ297">
        <v>2</v>
      </c>
      <c r="AK297">
        <v>2</v>
      </c>
      <c r="AL297">
        <v>2</v>
      </c>
      <c r="AM297">
        <v>3</v>
      </c>
      <c r="AN297">
        <v>3</v>
      </c>
      <c r="AO297">
        <v>3</v>
      </c>
      <c r="AP297">
        <v>3</v>
      </c>
      <c r="AQ297">
        <v>2</v>
      </c>
      <c r="AR297">
        <v>3</v>
      </c>
      <c r="AS297">
        <v>0</v>
      </c>
      <c r="AT297">
        <v>2</v>
      </c>
      <c r="AU297">
        <v>2</v>
      </c>
      <c r="AV297">
        <v>3</v>
      </c>
      <c r="AW297">
        <v>0</v>
      </c>
      <c r="AX297">
        <v>1</v>
      </c>
      <c r="AY297">
        <v>2</v>
      </c>
      <c r="AZ297">
        <v>2</v>
      </c>
      <c r="BA297">
        <v>2</v>
      </c>
      <c r="BB297">
        <v>2</v>
      </c>
      <c r="BC297">
        <v>2</v>
      </c>
      <c r="BD29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43</v>
      </c>
      <c r="BE297">
        <v>1</v>
      </c>
      <c r="BF297">
        <v>1</v>
      </c>
      <c r="BG297">
        <v>3</v>
      </c>
      <c r="BH297">
        <v>3</v>
      </c>
      <c r="BI297">
        <v>3</v>
      </c>
      <c r="BJ297">
        <v>1</v>
      </c>
      <c r="BK297">
        <v>1</v>
      </c>
      <c r="BL297">
        <v>3</v>
      </c>
      <c r="BM297">
        <v>0</v>
      </c>
      <c r="BN297">
        <v>3</v>
      </c>
      <c r="BO297">
        <v>3</v>
      </c>
      <c r="BP297">
        <v>2</v>
      </c>
      <c r="BQ297">
        <v>2</v>
      </c>
      <c r="BR297">
        <v>0</v>
      </c>
      <c r="BS297">
        <v>1</v>
      </c>
      <c r="BT297">
        <v>3</v>
      </c>
      <c r="BU297">
        <v>3</v>
      </c>
      <c r="BV297">
        <v>2</v>
      </c>
      <c r="BW297">
        <v>3</v>
      </c>
      <c r="BX297">
        <v>2</v>
      </c>
      <c r="BY297">
        <f>_2022___Atividade_física__sintomas_de_ansiedade_e_depressão_e_qualidade_de_vida_e[[#This Row],[_18]]</f>
        <v>3</v>
      </c>
      <c r="BZ297">
        <v>1</v>
      </c>
      <c r="CA297">
        <v>2</v>
      </c>
      <c r="CB297" s="1">
        <f>SUM(BE297:BV297,_2022___Atividade_física__sintomas_de_ansiedade_e_depressão_e_qualidade_de_vida_e[[#This Row],[18 considerar essa]:[_20]])</f>
        <v>41</v>
      </c>
      <c r="CC297">
        <v>3</v>
      </c>
      <c r="CD297">
        <v>2</v>
      </c>
      <c r="CE297">
        <v>2</v>
      </c>
      <c r="CF297">
        <v>2</v>
      </c>
      <c r="CG297">
        <v>1</v>
      </c>
      <c r="CH297">
        <v>2</v>
      </c>
      <c r="CI297">
        <v>2</v>
      </c>
      <c r="CJ297">
        <v>1</v>
      </c>
      <c r="CK297">
        <v>1</v>
      </c>
      <c r="CL297">
        <v>1</v>
      </c>
      <c r="CM297">
        <v>2</v>
      </c>
      <c r="CN297">
        <v>3</v>
      </c>
      <c r="CO297">
        <v>1</v>
      </c>
      <c r="CP297">
        <v>1</v>
      </c>
      <c r="CQ297">
        <v>1</v>
      </c>
      <c r="CR297">
        <v>1</v>
      </c>
      <c r="CS297">
        <v>1</v>
      </c>
      <c r="CT297">
        <v>1</v>
      </c>
      <c r="CU297">
        <v>1</v>
      </c>
      <c r="CV297">
        <v>3</v>
      </c>
      <c r="CW297">
        <v>5</v>
      </c>
      <c r="CX297">
        <v>4</v>
      </c>
      <c r="CY297">
        <v>4</v>
      </c>
      <c r="CZ297">
        <v>2</v>
      </c>
      <c r="DA297">
        <v>3</v>
      </c>
      <c r="DB297">
        <v>4</v>
      </c>
      <c r="DC297">
        <v>4</v>
      </c>
      <c r="DD297">
        <v>2</v>
      </c>
      <c r="DE297">
        <v>1</v>
      </c>
      <c r="DF297">
        <v>2</v>
      </c>
      <c r="DG297">
        <v>1</v>
      </c>
      <c r="DH297">
        <v>1</v>
      </c>
      <c r="DI297">
        <v>3</v>
      </c>
      <c r="DJ297">
        <v>1</v>
      </c>
      <c r="DK297">
        <v>2</v>
      </c>
      <c r="DL297">
        <v>3</v>
      </c>
      <c r="DM297">
        <f>IF(CC297=1,5,IF(CC297=2,4.4,IF(CC297=3,3.4,IF(CC297=4,2,IF(CC297=5,1,IF(CC297&gt;5,"Inválido",0))))))</f>
        <v>3.4</v>
      </c>
      <c r="DN297">
        <f>IF(CD297&gt;5,"Inválido",CD297)</f>
        <v>2</v>
      </c>
      <c r="DO297" s="7">
        <f>IF(CE297&gt;3,"Inválido",CE297)</f>
        <v>2</v>
      </c>
      <c r="DP297" s="7">
        <f>IF(CF297&gt;3,"Inválido",CF297)</f>
        <v>2</v>
      </c>
      <c r="DQ297" s="6">
        <f>IF(CG297&gt;3,"Inválido",CG297)</f>
        <v>1</v>
      </c>
      <c r="DR297" s="6">
        <f>IF(CH297&gt;3,"Inválido",CH297)</f>
        <v>2</v>
      </c>
      <c r="DS297" s="6">
        <f>IF(CI297&gt;3,"Inválido",CI297)</f>
        <v>2</v>
      </c>
      <c r="DT297" s="6">
        <f>IF(CJ297&gt;3,"Inválido",CJ297)</f>
        <v>1</v>
      </c>
      <c r="DU297" s="6">
        <f>IF(CK297&gt;3,"Inválido",CK297)</f>
        <v>1</v>
      </c>
      <c r="DV297" s="6">
        <f>IF(CL297&gt;3,"Inválido",CL297)</f>
        <v>1</v>
      </c>
      <c r="DW297" s="6">
        <f>IF(CM297&gt;3,"Inválido",CM297)</f>
        <v>2</v>
      </c>
      <c r="DX297" s="6">
        <f>IF(CN297&gt;3,"Inválido",CN297)</f>
        <v>3</v>
      </c>
      <c r="DY297" s="8">
        <f>IF(CO297&gt;5, "INVALIDO",CO297)</f>
        <v>1</v>
      </c>
      <c r="DZ297" s="8">
        <f>IF(CP297&gt;5, "INVALIDO",CP297)</f>
        <v>1</v>
      </c>
      <c r="EA297" s="8">
        <f>IF(CQ297&gt;5, "INVALIDO",CQ297)</f>
        <v>1</v>
      </c>
      <c r="EB297" s="8">
        <f>IF(CR297&gt;5, "INVALIDO",CR297)</f>
        <v>1</v>
      </c>
      <c r="EC297" s="7">
        <f>IF(CR297&gt;5, "INVALIDO",CR297)</f>
        <v>1</v>
      </c>
      <c r="ED29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7">
        <f>IF(CC297=1,5,IF(CC297=2,4,IF(CC297=3,3,IF(CC297=4,2,IF(CC297=5,1,IF(CC297&gt;5,"Inválido",0))))))</f>
        <v>3</v>
      </c>
      <c r="EG297">
        <f>IF(CW297=1,6,IF(CW297=2,5.4,IF(CW297=3,4.2,IF(CW297=4,3.1,IF(CW297=5,2.2,IF(CW297=6,1,IF(CW297&gt;6,"Inválido",0)))))))</f>
        <v>2.2000000000000002</v>
      </c>
      <c r="EH297">
        <f>IF(AND(CX297=1,CW297=1),6,IF(AND(CX297=1,CW297&lt;7),5,IF(AND(CX297&gt;1,CW297=1),"Inválido",IF(AND(CX297=2,CW297&lt;7),4,IF(AND(CX297=3,CW297&lt;7),3,IF(AND(CX297=4,CW297&lt;7),2,IF(AND(CX297=5,CW297&lt;7),1,0)))))))</f>
        <v>2</v>
      </c>
      <c r="EI297">
        <f>IF(CV297=1,6,IF(CV297=2,5,IF(CV297=3,3,IF(CV297=4,3,IF(CV297=5,2,IF(CV297=6,1,IF(CV297&gt;6,"iNVÁLIDO",0)))))))</f>
        <v>3</v>
      </c>
      <c r="EJ297" s="7">
        <f>IF(CZ297&gt;6,"Inválido",CZ297)</f>
        <v>2</v>
      </c>
      <c r="EK297" s="7">
        <f>IF(DA297&gt;6,"Inválido",DA297)</f>
        <v>3</v>
      </c>
      <c r="EL297">
        <f>IF(DB297=1,6,IF(DB297=2,5,IF(DB297=3,3,IF(DB297=4,3,IF(DB297=5,2,IF(DB297=6,1,IF(DB297&gt;6,"iNVÁLIDO",0)))))))</f>
        <v>3</v>
      </c>
      <c r="EM297">
        <f>IF(DC297=1,6,IF(DC297=2,5,IF(DC297=3,3,IF(DC297=4,3,IF(DC297=5,2,IF(DC297=6,1,IF(DC297&gt;6,"iNVÁLIDO",0)))))))</f>
        <v>3</v>
      </c>
      <c r="EN297" s="7">
        <f>IF(DD297&gt;6,"Inválido",DD297)</f>
        <v>2</v>
      </c>
      <c r="EO297">
        <f>IF(DE297&gt;6,"Inválido",DE297)</f>
        <v>1</v>
      </c>
      <c r="EP297">
        <f>IF(DF297=1,6,IF(DF297=2,5,IF(DF297=3,3,IF(DF297=4,3,IF(DF297=5,2,IF(DF297=6,1,IF(DF297&gt;6,"iNVÁLIDO",0)))))))</f>
        <v>5</v>
      </c>
      <c r="EQ297" s="7">
        <f>IF(DG297&gt;6,"Inválido",DG297)</f>
        <v>1</v>
      </c>
      <c r="ER297">
        <f>IF(DH297&gt;5,"Inválido",DH297)</f>
        <v>1</v>
      </c>
      <c r="ES297">
        <f>IF(DI297&gt;5,"Inválido",DI297)</f>
        <v>3</v>
      </c>
      <c r="ET297">
        <f>IF(DJ297=1,5,IF(DJ297=2,4,IF(DJ297=3,3,IF(DJ297=4,2,IF(DJ297=5,1,IF(DJ297&gt;5,"Inválido",0))))))</f>
        <v>5</v>
      </c>
      <c r="EU297">
        <f>IF(DK297&gt;5,"Inválido",DK297)</f>
        <v>2</v>
      </c>
      <c r="EV297">
        <f>IF(DL297=1,5,IF(DL297=2,4,IF(DL297=3,3,IF(DL297=4,2,IF(DL297=5,1,IF(DL297&gt;5,"Inválido",0))))))</f>
        <v>3</v>
      </c>
      <c r="EW297" s="7">
        <f>SUM(DO297,DP297,DQ297,DR297,DS297,DT297,DU297,DV297,DW297,DX297)</f>
        <v>17</v>
      </c>
      <c r="EX297" s="7">
        <f>(EW297-10)/20*100</f>
        <v>35</v>
      </c>
      <c r="EY297">
        <f>SUM(DY297,DZ297,EA297,EB297)</f>
        <v>4</v>
      </c>
      <c r="EZ297">
        <f>(_2022___Atividade_física__sintomas_de_ansiedade_e_depressão_e_qualidade_de_vida_e[[#This Row],[Aspecto físico]]-4)/4*100</f>
        <v>0</v>
      </c>
      <c r="FA297">
        <f>SUM(EG297,EH297)</f>
        <v>4.2</v>
      </c>
      <c r="FB297">
        <f>(FA297-2)/10*100</f>
        <v>22.000000000000004</v>
      </c>
      <c r="FC297">
        <f>SUM(DM297,ES297,ET297,EU297,EV297)</f>
        <v>16.399999999999999</v>
      </c>
      <c r="FD297" s="7">
        <f>(FC297-5)/20*100</f>
        <v>56.999999999999993</v>
      </c>
      <c r="FE297">
        <f>SUM(EI297,EM297,EO297,EQ297)</f>
        <v>8</v>
      </c>
      <c r="FF297" s="7">
        <f>(FE297-4)/20*100</f>
        <v>20</v>
      </c>
      <c r="FG297">
        <f>SUM(EF297,ER297)</f>
        <v>4</v>
      </c>
      <c r="FH297">
        <f>(FG297-2)/8*100</f>
        <v>25</v>
      </c>
      <c r="FI297">
        <f>SUM(EC297,ED297,EE297)</f>
        <v>3</v>
      </c>
      <c r="FJ297" s="7">
        <f>(FI297-3)/3*100</f>
        <v>0</v>
      </c>
      <c r="FK297">
        <f>SUM(EJ297,EK297,EL297,EN297,EP297)</f>
        <v>15</v>
      </c>
      <c r="FL297">
        <f>(FK297-5)/25*100</f>
        <v>40</v>
      </c>
      <c r="FM297">
        <f t="shared" si="12"/>
        <v>2</v>
      </c>
      <c r="FN297" s="7">
        <f t="shared" si="13"/>
        <v>28.5</v>
      </c>
      <c r="FO297" s="7">
        <f t="shared" si="14"/>
        <v>21.25</v>
      </c>
    </row>
    <row r="298" spans="1:171" ht="15" thickBot="1" x14ac:dyDescent="0.35">
      <c r="A298" t="s">
        <v>789</v>
      </c>
      <c r="B298" t="s">
        <v>790</v>
      </c>
      <c r="C298" t="s">
        <v>68</v>
      </c>
      <c r="D298" s="5">
        <v>37769</v>
      </c>
      <c r="E298" s="5">
        <v>44682</v>
      </c>
      <c r="F298" s="1">
        <f>DATEDIF(D297,E297,"Y")</f>
        <v>32</v>
      </c>
      <c r="G298">
        <v>2</v>
      </c>
      <c r="H298">
        <v>1</v>
      </c>
      <c r="I298" t="s">
        <v>269</v>
      </c>
      <c r="J298">
        <v>3</v>
      </c>
      <c r="K298">
        <v>1</v>
      </c>
      <c r="L298" t="s">
        <v>100</v>
      </c>
      <c r="M298" s="1">
        <v>1</v>
      </c>
      <c r="N298">
        <v>1</v>
      </c>
      <c r="O298">
        <v>3</v>
      </c>
      <c r="P298">
        <v>1</v>
      </c>
      <c r="Q298" s="16">
        <v>2</v>
      </c>
      <c r="R298">
        <v>2</v>
      </c>
      <c r="S298">
        <v>2</v>
      </c>
      <c r="T298">
        <v>2</v>
      </c>
      <c r="U298" t="s">
        <v>86</v>
      </c>
      <c r="V298">
        <v>0</v>
      </c>
      <c r="W298">
        <v>0</v>
      </c>
      <c r="X29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98">
        <v>2</v>
      </c>
      <c r="Z298">
        <v>20</v>
      </c>
      <c r="AA29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98">
        <v>0</v>
      </c>
      <c r="AC298">
        <v>0</v>
      </c>
      <c r="AD29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8">
        <v>15</v>
      </c>
      <c r="AF298">
        <v>20</v>
      </c>
      <c r="AG298" s="1">
        <f>AVERAGE(_2022___Atividade_física__sintomas_de_ansiedade_e_depressão_e_qualidade_de_vida_e[[#This Row],[a.	Quantas horas no total você gasta sentado durante um dia de semana? ]:[b.	Quantas horas no total você gasta sentado durante um dia de fim de semana?]])</f>
        <v>17.5</v>
      </c>
      <c r="AH298" s="1">
        <f>_2022___Atividade_física__sintomas_de_ansiedade_e_depressão_e_qualidade_de_vida_e[[#This Row],[AFV por semana]]+_2022___Atividade_física__sintomas_de_ansiedade_e_depressão_e_qualidade_de_vida_e[[#This Row],[Média AFM na semana]]</f>
        <v>40</v>
      </c>
      <c r="AI298">
        <v>1</v>
      </c>
      <c r="AJ298">
        <v>2</v>
      </c>
      <c r="AK298">
        <v>0</v>
      </c>
      <c r="AL298">
        <v>2</v>
      </c>
      <c r="AM298">
        <v>3</v>
      </c>
      <c r="AN298">
        <v>2</v>
      </c>
      <c r="AO298">
        <v>1</v>
      </c>
      <c r="AP298">
        <v>0</v>
      </c>
      <c r="AQ298">
        <v>0</v>
      </c>
      <c r="AR298">
        <v>2</v>
      </c>
      <c r="AS298">
        <v>2</v>
      </c>
      <c r="AT298">
        <v>2</v>
      </c>
      <c r="AU298">
        <v>1</v>
      </c>
      <c r="AV298">
        <v>1</v>
      </c>
      <c r="AW298">
        <v>2</v>
      </c>
      <c r="AX298">
        <v>1</v>
      </c>
      <c r="AY298">
        <v>2</v>
      </c>
      <c r="AZ298">
        <v>3</v>
      </c>
      <c r="BA298">
        <v>2</v>
      </c>
      <c r="BB298">
        <v>1</v>
      </c>
      <c r="BC298">
        <v>0</v>
      </c>
      <c r="BD29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98">
        <v>1</v>
      </c>
      <c r="BF298">
        <v>2</v>
      </c>
      <c r="BG298">
        <v>1</v>
      </c>
      <c r="BH298">
        <v>0</v>
      </c>
      <c r="BI298">
        <v>1</v>
      </c>
      <c r="BJ298">
        <v>1</v>
      </c>
      <c r="BK298">
        <v>1</v>
      </c>
      <c r="BL298">
        <v>2</v>
      </c>
      <c r="BM298">
        <v>0</v>
      </c>
      <c r="BN298">
        <v>2</v>
      </c>
      <c r="BO298">
        <v>0</v>
      </c>
      <c r="BP298">
        <v>0</v>
      </c>
      <c r="BQ298">
        <v>0</v>
      </c>
      <c r="BR298">
        <v>1</v>
      </c>
      <c r="BS298">
        <v>1</v>
      </c>
      <c r="BT298">
        <v>0</v>
      </c>
      <c r="BU298">
        <v>2</v>
      </c>
      <c r="BV298">
        <v>2</v>
      </c>
      <c r="BW298">
        <v>1</v>
      </c>
      <c r="BX298">
        <v>2</v>
      </c>
      <c r="BY298">
        <f>_2022___Atividade_física__sintomas_de_ansiedade_e_depressão_e_qualidade_de_vida_e[[#This Row],[_18]]</f>
        <v>1</v>
      </c>
      <c r="BZ298">
        <v>0</v>
      </c>
      <c r="CA298">
        <v>0</v>
      </c>
      <c r="CB298" s="1">
        <f>SUM(BE298:BV298,_2022___Atividade_física__sintomas_de_ansiedade_e_depressão_e_qualidade_de_vida_e[[#This Row],[18 considerar essa]:[_20]])</f>
        <v>18</v>
      </c>
      <c r="CC298">
        <v>3</v>
      </c>
      <c r="CD298">
        <v>4</v>
      </c>
      <c r="CE298">
        <v>1</v>
      </c>
      <c r="CF298">
        <v>2</v>
      </c>
      <c r="CG298">
        <v>1</v>
      </c>
      <c r="CH298">
        <v>1</v>
      </c>
      <c r="CI298">
        <v>2</v>
      </c>
      <c r="CJ298">
        <v>1</v>
      </c>
      <c r="CK298">
        <v>1</v>
      </c>
      <c r="CL298">
        <v>1</v>
      </c>
      <c r="CM298">
        <v>2</v>
      </c>
      <c r="CN298">
        <v>3</v>
      </c>
      <c r="CO298">
        <v>2</v>
      </c>
      <c r="CP298">
        <v>2</v>
      </c>
      <c r="CQ298">
        <v>1</v>
      </c>
      <c r="CR298">
        <v>2</v>
      </c>
      <c r="CS298">
        <v>2</v>
      </c>
      <c r="CT298">
        <v>2</v>
      </c>
      <c r="CU298">
        <v>2</v>
      </c>
      <c r="CV298">
        <v>5</v>
      </c>
      <c r="CW298">
        <v>3</v>
      </c>
      <c r="CX298">
        <v>2</v>
      </c>
      <c r="CY298">
        <v>4</v>
      </c>
      <c r="CZ298">
        <v>4</v>
      </c>
      <c r="DA298">
        <v>3</v>
      </c>
      <c r="DB298">
        <v>4</v>
      </c>
      <c r="DC298">
        <v>4</v>
      </c>
      <c r="DD298">
        <v>1</v>
      </c>
      <c r="DE298">
        <v>1</v>
      </c>
      <c r="DF298">
        <v>3</v>
      </c>
      <c r="DG298">
        <v>1</v>
      </c>
      <c r="DH298">
        <v>1</v>
      </c>
      <c r="DI298">
        <v>5</v>
      </c>
      <c r="DJ298">
        <v>3</v>
      </c>
      <c r="DK298">
        <v>3</v>
      </c>
      <c r="DL298">
        <v>3</v>
      </c>
      <c r="DM298">
        <f>IF(CC298=1,5,IF(CC298=2,4.4,IF(CC298=3,3.4,IF(CC298=4,2,IF(CC298=5,1,IF(CC298&gt;5,"Inválido",0))))))</f>
        <v>3.4</v>
      </c>
      <c r="DN298">
        <f>IF(CD298&gt;5,"Inválido",CD298)</f>
        <v>4</v>
      </c>
      <c r="DO298" s="7">
        <f>IF(CE298&gt;3,"Inválido",CE298)</f>
        <v>1</v>
      </c>
      <c r="DP298" s="7">
        <f>IF(CF298&gt;3,"Inválido",CF298)</f>
        <v>2</v>
      </c>
      <c r="DQ298" s="6">
        <f>IF(CG298&gt;3,"Inválido",CG298)</f>
        <v>1</v>
      </c>
      <c r="DR298" s="6">
        <f>IF(CH298&gt;3,"Inválido",CH298)</f>
        <v>1</v>
      </c>
      <c r="DS298" s="6">
        <f>IF(CI298&gt;3,"Inválido",CI298)</f>
        <v>2</v>
      </c>
      <c r="DT298" s="6">
        <f>IF(CJ298&gt;3,"Inválido",CJ298)</f>
        <v>1</v>
      </c>
      <c r="DU298" s="6">
        <f>IF(CK298&gt;3,"Inválido",CK298)</f>
        <v>1</v>
      </c>
      <c r="DV298" s="6">
        <f>IF(CL298&gt;3,"Inválido",CL298)</f>
        <v>1</v>
      </c>
      <c r="DW298" s="6">
        <f>IF(CM298&gt;3,"Inválido",CM298)</f>
        <v>2</v>
      </c>
      <c r="DX298" s="6">
        <f>IF(CN298&gt;3,"Inválido",CN298)</f>
        <v>3</v>
      </c>
      <c r="DY298" s="8">
        <f>IF(CO298&gt;5, "INVALIDO",CO298)</f>
        <v>2</v>
      </c>
      <c r="DZ298" s="8">
        <f>IF(CP298&gt;5, "INVALIDO",CP298)</f>
        <v>2</v>
      </c>
      <c r="EA298" s="8">
        <f>IF(CQ298&gt;5, "INVALIDO",CQ298)</f>
        <v>1</v>
      </c>
      <c r="EB298" s="8">
        <f>IF(CR298&gt;5, "INVALIDO",CR298)</f>
        <v>2</v>
      </c>
      <c r="EC298" s="7">
        <f>IF(CR298&gt;5, "INVALIDO",CR298)</f>
        <v>2</v>
      </c>
      <c r="ED29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9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98">
        <f>IF(CC298=1,5,IF(CC298=2,4,IF(CC298=3,3,IF(CC298=4,2,IF(CC298=5,1,IF(CC298&gt;5,"Inválido",0))))))</f>
        <v>3</v>
      </c>
      <c r="EG298">
        <f>IF(CW298=1,6,IF(CW298=2,5.4,IF(CW298=3,4.2,IF(CW298=4,3.1,IF(CW298=5,2.2,IF(CW298=6,1,IF(CW298&gt;6,"Inválido",0)))))))</f>
        <v>4.2</v>
      </c>
      <c r="EH298">
        <f>IF(AND(CX298=1,CW298=1),6,IF(AND(CX298=1,CW298&lt;7),5,IF(AND(CX298&gt;1,CW298=1),"Inválido",IF(AND(CX298=2,CW298&lt;7),4,IF(AND(CX298=3,CW298&lt;7),3,IF(AND(CX298=4,CW298&lt;7),2,IF(AND(CX298=5,CW298&lt;7),1,0)))))))</f>
        <v>4</v>
      </c>
      <c r="EI298">
        <f>IF(CV298=1,6,IF(CV298=2,5,IF(CV298=3,3,IF(CV298=4,3,IF(CV298=5,2,IF(CV298=6,1,IF(CV298&gt;6,"iNVÁLIDO",0)))))))</f>
        <v>2</v>
      </c>
      <c r="EJ298" s="7">
        <f>IF(CZ298&gt;6,"Inválido",CZ298)</f>
        <v>4</v>
      </c>
      <c r="EK298" s="7">
        <f>IF(DA298&gt;6,"Inválido",DA298)</f>
        <v>3</v>
      </c>
      <c r="EL298">
        <f>IF(DB298=1,6,IF(DB298=2,5,IF(DB298=3,3,IF(DB298=4,3,IF(DB298=5,2,IF(DB298=6,1,IF(DB298&gt;6,"iNVÁLIDO",0)))))))</f>
        <v>3</v>
      </c>
      <c r="EM298">
        <f>IF(DC298=1,6,IF(DC298=2,5,IF(DC298=3,3,IF(DC298=4,3,IF(DC298=5,2,IF(DC298=6,1,IF(DC298&gt;6,"iNVÁLIDO",0)))))))</f>
        <v>3</v>
      </c>
      <c r="EN298" s="7">
        <f>IF(DD298&gt;6,"Inválido",DD298)</f>
        <v>1</v>
      </c>
      <c r="EO298">
        <f>IF(DE298&gt;6,"Inválido",DE298)</f>
        <v>1</v>
      </c>
      <c r="EP298">
        <f>IF(DF298=1,6,IF(DF298=2,5,IF(DF298=3,3,IF(DF298=4,3,IF(DF298=5,2,IF(DF298=6,1,IF(DF298&gt;6,"iNVÁLIDO",0)))))))</f>
        <v>3</v>
      </c>
      <c r="EQ298" s="7">
        <f>IF(DG298&gt;6,"Inválido",DG298)</f>
        <v>1</v>
      </c>
      <c r="ER298">
        <f>IF(DH298&gt;5,"Inválido",DH298)</f>
        <v>1</v>
      </c>
      <c r="ES298">
        <f>IF(DI298&gt;5,"Inválido",DI298)</f>
        <v>5</v>
      </c>
      <c r="ET298">
        <f>IF(DJ298=1,5,IF(DJ298=2,4,IF(DJ298=3,3,IF(DJ298=4,2,IF(DJ298=5,1,IF(DJ298&gt;5,"Inválido",0))))))</f>
        <v>3</v>
      </c>
      <c r="EU298">
        <f>IF(DK298&gt;5,"Inválido",DK298)</f>
        <v>3</v>
      </c>
      <c r="EV298">
        <f>IF(DL298=1,5,IF(DL298=2,4,IF(DL298=3,3,IF(DL298=4,2,IF(DL298=5,1,IF(DL298&gt;5,"Inválido",0))))))</f>
        <v>3</v>
      </c>
      <c r="EW298" s="7">
        <f>SUM(DO298,DP298,DQ298,DR298,DS298,DT298,DU298,DV298,DW298,DX298)</f>
        <v>15</v>
      </c>
      <c r="EX298" s="7">
        <f>(EW298-10)/20*100</f>
        <v>25</v>
      </c>
      <c r="EY298">
        <f>SUM(DY298,DZ298,EA298,EB298)</f>
        <v>7</v>
      </c>
      <c r="EZ298">
        <f>(_2022___Atividade_física__sintomas_de_ansiedade_e_depressão_e_qualidade_de_vida_e[[#This Row],[Aspecto físico]]-4)/4*100</f>
        <v>75</v>
      </c>
      <c r="FA298">
        <f>SUM(EG298,EH298)</f>
        <v>8.1999999999999993</v>
      </c>
      <c r="FB298">
        <f>(FA298-2)/10*100</f>
        <v>61.999999999999986</v>
      </c>
      <c r="FC298">
        <f>SUM(DM298,ES298,ET298,EU298,EV298)</f>
        <v>17.399999999999999</v>
      </c>
      <c r="FD298" s="7">
        <f>(FC298-5)/20*100</f>
        <v>61.999999999999986</v>
      </c>
      <c r="FE298">
        <f>SUM(EI298,EM298,EO298,EQ298)</f>
        <v>7</v>
      </c>
      <c r="FF298" s="7">
        <f>(FE298-4)/20*100</f>
        <v>15</v>
      </c>
      <c r="FG298">
        <f>SUM(EF298,ER298)</f>
        <v>4</v>
      </c>
      <c r="FH298">
        <f>(FG298-2)/8*100</f>
        <v>25</v>
      </c>
      <c r="FI298">
        <f>SUM(EC298,ED298,EE298)</f>
        <v>6</v>
      </c>
      <c r="FJ298" s="7">
        <f>(FI298-3)/3*100</f>
        <v>100</v>
      </c>
      <c r="FK298">
        <f>SUM(EJ298,EK298,EL298,EN298,EP298)</f>
        <v>14</v>
      </c>
      <c r="FL298">
        <f>(FK298-5)/25*100</f>
        <v>36</v>
      </c>
      <c r="FM298">
        <f t="shared" si="12"/>
        <v>4</v>
      </c>
      <c r="FN298" s="7">
        <f t="shared" si="13"/>
        <v>56</v>
      </c>
      <c r="FO298" s="7">
        <f t="shared" si="14"/>
        <v>44</v>
      </c>
    </row>
    <row r="299" spans="1:171" ht="15" thickBot="1" x14ac:dyDescent="0.35">
      <c r="A299" t="s">
        <v>802</v>
      </c>
      <c r="B299" t="s">
        <v>803</v>
      </c>
      <c r="C299" t="s">
        <v>68</v>
      </c>
      <c r="D299" s="5">
        <v>36950</v>
      </c>
      <c r="E299" s="5">
        <v>44682</v>
      </c>
      <c r="F299" s="1">
        <f>DATEDIF(D298,E298,"Y")</f>
        <v>18</v>
      </c>
      <c r="G299">
        <v>1</v>
      </c>
      <c r="H299">
        <v>1</v>
      </c>
      <c r="I299" t="s">
        <v>108</v>
      </c>
      <c r="J299">
        <v>7</v>
      </c>
      <c r="K299">
        <v>1</v>
      </c>
      <c r="L299" t="s">
        <v>100</v>
      </c>
      <c r="M299" s="1">
        <v>1</v>
      </c>
      <c r="N299">
        <v>2</v>
      </c>
      <c r="O299">
        <v>2</v>
      </c>
      <c r="P299">
        <v>1</v>
      </c>
      <c r="Q299" s="16">
        <v>2</v>
      </c>
      <c r="R299">
        <v>2</v>
      </c>
      <c r="S299">
        <v>1</v>
      </c>
      <c r="T299">
        <v>2</v>
      </c>
      <c r="U299" t="s">
        <v>86</v>
      </c>
      <c r="V299">
        <v>5</v>
      </c>
      <c r="W299">
        <v>39</v>
      </c>
      <c r="X29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299">
        <v>4</v>
      </c>
      <c r="Z299">
        <v>39</v>
      </c>
      <c r="AA29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156</v>
      </c>
      <c r="AB299">
        <v>3</v>
      </c>
      <c r="AC299">
        <v>25</v>
      </c>
      <c r="AD29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75</v>
      </c>
      <c r="AE299">
        <v>10</v>
      </c>
      <c r="AF299">
        <v>10</v>
      </c>
      <c r="AG299" s="1">
        <f>AVERAGE(_2022___Atividade_física__sintomas_de_ansiedade_e_depressão_e_qualidade_de_vida_e[[#This Row],[a.	Quantas horas no total você gasta sentado durante um dia de semana? ]:[b.	Quantas horas no total você gasta sentado durante um dia de fim de semana?]])</f>
        <v>10</v>
      </c>
      <c r="AH299" s="1">
        <f>_2022___Atividade_física__sintomas_de_ansiedade_e_depressão_e_qualidade_de_vida_e[[#This Row],[AFV por semana]]+_2022___Atividade_física__sintomas_de_ansiedade_e_depressão_e_qualidade_de_vida_e[[#This Row],[Média AFM na semana]]</f>
        <v>231</v>
      </c>
      <c r="AI299">
        <v>0</v>
      </c>
      <c r="AJ299">
        <v>0</v>
      </c>
      <c r="AK299">
        <v>1</v>
      </c>
      <c r="AL299">
        <v>3</v>
      </c>
      <c r="AM299">
        <v>3</v>
      </c>
      <c r="AN299">
        <v>2</v>
      </c>
      <c r="AO299">
        <v>2</v>
      </c>
      <c r="AP299">
        <v>2</v>
      </c>
      <c r="AQ299">
        <v>1</v>
      </c>
      <c r="AR299">
        <v>3</v>
      </c>
      <c r="AS299">
        <v>2</v>
      </c>
      <c r="AT299">
        <v>2</v>
      </c>
      <c r="AU299">
        <v>1</v>
      </c>
      <c r="AV299">
        <v>3</v>
      </c>
      <c r="AW299">
        <v>1</v>
      </c>
      <c r="AX299">
        <v>3</v>
      </c>
      <c r="AY299">
        <v>1</v>
      </c>
      <c r="AZ299">
        <v>1</v>
      </c>
      <c r="BA299">
        <v>0</v>
      </c>
      <c r="BB299">
        <v>0</v>
      </c>
      <c r="BC299">
        <v>0</v>
      </c>
      <c r="BD29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31</v>
      </c>
      <c r="BE299">
        <v>1</v>
      </c>
      <c r="BF299">
        <v>1</v>
      </c>
      <c r="BG299">
        <v>3</v>
      </c>
      <c r="BH299">
        <v>1</v>
      </c>
      <c r="BI299">
        <v>3</v>
      </c>
      <c r="BJ299">
        <v>1</v>
      </c>
      <c r="BK299">
        <v>1</v>
      </c>
      <c r="BL299">
        <v>3</v>
      </c>
      <c r="BM299">
        <v>1</v>
      </c>
      <c r="BN299">
        <v>0</v>
      </c>
      <c r="BO299">
        <v>1</v>
      </c>
      <c r="BP299">
        <v>0</v>
      </c>
      <c r="BQ299">
        <v>2</v>
      </c>
      <c r="BR299">
        <v>3</v>
      </c>
      <c r="BS299">
        <v>1</v>
      </c>
      <c r="BT299">
        <v>1</v>
      </c>
      <c r="BU299">
        <v>1</v>
      </c>
      <c r="BV299">
        <v>1</v>
      </c>
      <c r="BW299">
        <v>0</v>
      </c>
      <c r="BX299">
        <v>2</v>
      </c>
      <c r="BY299">
        <f>_2022___Atividade_física__sintomas_de_ansiedade_e_depressão_e_qualidade_de_vida_e[[#This Row],[_18]]</f>
        <v>0</v>
      </c>
      <c r="BZ299">
        <v>1</v>
      </c>
      <c r="CA299">
        <v>0</v>
      </c>
      <c r="CB299" s="1">
        <f>SUM(BE299:BV299,_2022___Atividade_física__sintomas_de_ansiedade_e_depressão_e_qualidade_de_vida_e[[#This Row],[18 considerar essa]:[_20]])</f>
        <v>26</v>
      </c>
      <c r="CC299">
        <v>4</v>
      </c>
      <c r="CD299">
        <v>4</v>
      </c>
      <c r="CE299">
        <v>2</v>
      </c>
      <c r="CF299">
        <v>3</v>
      </c>
      <c r="CG299">
        <v>3</v>
      </c>
      <c r="CH299">
        <v>3</v>
      </c>
      <c r="CI299">
        <v>3</v>
      </c>
      <c r="CJ299">
        <v>2</v>
      </c>
      <c r="CK299">
        <v>3</v>
      </c>
      <c r="CL299">
        <v>3</v>
      </c>
      <c r="CM299">
        <v>3</v>
      </c>
      <c r="CN299">
        <v>3</v>
      </c>
      <c r="CO299">
        <v>2</v>
      </c>
      <c r="CP299">
        <v>2</v>
      </c>
      <c r="CQ299">
        <v>2</v>
      </c>
      <c r="CR299">
        <v>2</v>
      </c>
      <c r="CS299">
        <v>1</v>
      </c>
      <c r="CT299">
        <v>1</v>
      </c>
      <c r="CU299">
        <v>1</v>
      </c>
      <c r="CV299">
        <v>4</v>
      </c>
      <c r="CW299">
        <v>3</v>
      </c>
      <c r="CX299">
        <v>2</v>
      </c>
      <c r="CY299">
        <v>5</v>
      </c>
      <c r="CZ299">
        <v>2</v>
      </c>
      <c r="DA299">
        <v>3</v>
      </c>
      <c r="DB299">
        <v>5</v>
      </c>
      <c r="DC299">
        <v>6</v>
      </c>
      <c r="DD299">
        <v>2</v>
      </c>
      <c r="DE299">
        <v>2</v>
      </c>
      <c r="DF299">
        <v>6</v>
      </c>
      <c r="DG299">
        <v>2</v>
      </c>
      <c r="DH299">
        <v>3</v>
      </c>
      <c r="DI299">
        <v>2</v>
      </c>
      <c r="DJ299">
        <v>4</v>
      </c>
      <c r="DK299">
        <v>2</v>
      </c>
      <c r="DL299">
        <v>4</v>
      </c>
      <c r="DM299">
        <f>IF(CC299=1,5,IF(CC299=2,4.4,IF(CC299=3,3.4,IF(CC299=4,2,IF(CC299=5,1,IF(CC299&gt;5,"Inválido",0))))))</f>
        <v>2</v>
      </c>
      <c r="DN299">
        <f>IF(CD299&gt;5,"Inválido",CD299)</f>
        <v>4</v>
      </c>
      <c r="DO299" s="7">
        <f>IF(CE299&gt;3,"Inválido",CE299)</f>
        <v>2</v>
      </c>
      <c r="DP299" s="7">
        <f>IF(CF299&gt;3,"Inválido",CF299)</f>
        <v>3</v>
      </c>
      <c r="DQ299" s="6">
        <f>IF(CG299&gt;3,"Inválido",CG299)</f>
        <v>3</v>
      </c>
      <c r="DR299" s="6">
        <f>IF(CH299&gt;3,"Inválido",CH299)</f>
        <v>3</v>
      </c>
      <c r="DS299" s="6">
        <f>IF(CI299&gt;3,"Inválido",CI299)</f>
        <v>3</v>
      </c>
      <c r="DT299" s="6">
        <f>IF(CJ299&gt;3,"Inválido",CJ299)</f>
        <v>2</v>
      </c>
      <c r="DU299" s="6">
        <f>IF(CK299&gt;3,"Inválido",CK299)</f>
        <v>3</v>
      </c>
      <c r="DV299" s="6">
        <f>IF(CL299&gt;3,"Inválido",CL299)</f>
        <v>3</v>
      </c>
      <c r="DW299" s="6">
        <f>IF(CM299&gt;3,"Inválido",CM299)</f>
        <v>3</v>
      </c>
      <c r="DX299" s="6">
        <f>IF(CN299&gt;3,"Inválido",CN299)</f>
        <v>3</v>
      </c>
      <c r="DY299" s="8">
        <f>IF(CO299&gt;5, "INVALIDO",CO299)</f>
        <v>2</v>
      </c>
      <c r="DZ299" s="8">
        <f>IF(CP299&gt;5, "INVALIDO",CP299)</f>
        <v>2</v>
      </c>
      <c r="EA299" s="8">
        <f>IF(CQ299&gt;5, "INVALIDO",CQ299)</f>
        <v>2</v>
      </c>
      <c r="EB299" s="8">
        <f>IF(CR299&gt;5, "INVALIDO",CR299)</f>
        <v>2</v>
      </c>
      <c r="EC299" s="7">
        <f>IF(CR299&gt;5, "INVALIDO",CR299)</f>
        <v>2</v>
      </c>
      <c r="ED29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9">
        <f>IF(CC299=1,5,IF(CC299=2,4,IF(CC299=3,3,IF(CC299=4,2,IF(CC299=5,1,IF(CC299&gt;5,"Inválido",0))))))</f>
        <v>2</v>
      </c>
      <c r="EG299">
        <f>IF(CW299=1,6,IF(CW299=2,5.4,IF(CW299=3,4.2,IF(CW299=4,3.1,IF(CW299=5,2.2,IF(CW299=6,1,IF(CW299&gt;6,"Inválido",0)))))))</f>
        <v>4.2</v>
      </c>
      <c r="EH299">
        <f>IF(AND(CX299=1,CW299=1),6,IF(AND(CX299=1,CW299&lt;7),5,IF(AND(CX299&gt;1,CW299=1),"Inválido",IF(AND(CX299=2,CW299&lt;7),4,IF(AND(CX299=3,CW299&lt;7),3,IF(AND(CX299=4,CW299&lt;7),2,IF(AND(CX299=5,CW299&lt;7),1,0)))))))</f>
        <v>4</v>
      </c>
      <c r="EI299">
        <f>IF(CV299=1,6,IF(CV299=2,5,IF(CV299=3,3,IF(CV299=4,3,IF(CV299=5,2,IF(CV299=6,1,IF(CV299&gt;6,"iNVÁLIDO",0)))))))</f>
        <v>3</v>
      </c>
      <c r="EJ299" s="7">
        <f>IF(CZ299&gt;6,"Inválido",CZ299)</f>
        <v>2</v>
      </c>
      <c r="EK299" s="7">
        <f>IF(DA299&gt;6,"Inválido",DA299)</f>
        <v>3</v>
      </c>
      <c r="EL299">
        <f>IF(DB299=1,6,IF(DB299=2,5,IF(DB299=3,3,IF(DB299=4,3,IF(DB299=5,2,IF(DB299=6,1,IF(DB299&gt;6,"iNVÁLIDO",0)))))))</f>
        <v>2</v>
      </c>
      <c r="EM299">
        <f>IF(DC299=1,6,IF(DC299=2,5,IF(DC299=3,3,IF(DC299=4,3,IF(DC299=5,2,IF(DC299=6,1,IF(DC299&gt;6,"iNVÁLIDO",0)))))))</f>
        <v>1</v>
      </c>
      <c r="EN299" s="7">
        <f>IF(DD299&gt;6,"Inválido",DD299)</f>
        <v>2</v>
      </c>
      <c r="EO299">
        <f>IF(DE299&gt;6,"Inválido",DE299)</f>
        <v>2</v>
      </c>
      <c r="EP299">
        <f>IF(DF299=1,6,IF(DF299=2,5,IF(DF299=3,3,IF(DF299=4,3,IF(DF299=5,2,IF(DF299=6,1,IF(DF299&gt;6,"iNVÁLIDO",0)))))))</f>
        <v>1</v>
      </c>
      <c r="EQ299" s="7">
        <f>IF(DG299&gt;6,"Inválido",DG299)</f>
        <v>2</v>
      </c>
      <c r="ER299">
        <f>IF(DH299&gt;5,"Inválido",DH299)</f>
        <v>3</v>
      </c>
      <c r="ES299">
        <f>IF(DI299&gt;5,"Inválido",DI299)</f>
        <v>2</v>
      </c>
      <c r="ET299">
        <f>IF(DJ299=1,5,IF(DJ299=2,4,IF(DJ299=3,3,IF(DJ299=4,2,IF(DJ299=5,1,IF(DJ299&gt;5,"Inválido",0))))))</f>
        <v>2</v>
      </c>
      <c r="EU299">
        <f>IF(DK299&gt;5,"Inválido",DK299)</f>
        <v>2</v>
      </c>
      <c r="EV299">
        <f>IF(DL299=1,5,IF(DL299=2,4,IF(DL299=3,3,IF(DL299=4,2,IF(DL299=5,1,IF(DL299&gt;5,"Inválido",0))))))</f>
        <v>2</v>
      </c>
      <c r="EW299" s="7">
        <f>SUM(DO299,DP299,DQ299,DR299,DS299,DT299,DU299,DV299,DW299,DX299)</f>
        <v>28</v>
      </c>
      <c r="EX299" s="7">
        <f>(EW299-10)/20*100</f>
        <v>90</v>
      </c>
      <c r="EY299">
        <f>SUM(DY299,DZ299,EA299,EB299)</f>
        <v>8</v>
      </c>
      <c r="EZ299">
        <f>(_2022___Atividade_física__sintomas_de_ansiedade_e_depressão_e_qualidade_de_vida_e[[#This Row],[Aspecto físico]]-4)/4*100</f>
        <v>100</v>
      </c>
      <c r="FA299">
        <f>SUM(EG299,EH299)</f>
        <v>8.1999999999999993</v>
      </c>
      <c r="FB299">
        <f>(FA299-2)/10*100</f>
        <v>61.999999999999986</v>
      </c>
      <c r="FC299">
        <f>SUM(DM299,ES299,ET299,EU299,EV299)</f>
        <v>10</v>
      </c>
      <c r="FD299" s="7">
        <f>(FC299-5)/20*100</f>
        <v>25</v>
      </c>
      <c r="FE299">
        <f>SUM(EI299,EM299,EO299,EQ299)</f>
        <v>8</v>
      </c>
      <c r="FF299" s="7">
        <f>(FE299-4)/20*100</f>
        <v>20</v>
      </c>
      <c r="FG299">
        <f>SUM(EF299,ER299)</f>
        <v>5</v>
      </c>
      <c r="FH299">
        <f>(FG299-2)/8*100</f>
        <v>37.5</v>
      </c>
      <c r="FI299">
        <f>SUM(EC299,ED299,EE299)</f>
        <v>4</v>
      </c>
      <c r="FJ299" s="7">
        <f>(FI299-3)/3*100</f>
        <v>33.333333333333329</v>
      </c>
      <c r="FK299">
        <f>SUM(EJ299,EK299,EL299,EN299,EP299)</f>
        <v>10</v>
      </c>
      <c r="FL299">
        <f>(FK299-5)/25*100</f>
        <v>20</v>
      </c>
      <c r="FM299">
        <f t="shared" si="12"/>
        <v>4</v>
      </c>
      <c r="FN299" s="7">
        <f t="shared" si="13"/>
        <v>69.25</v>
      </c>
      <c r="FO299" s="7">
        <f t="shared" si="14"/>
        <v>27.708333333333332</v>
      </c>
    </row>
    <row r="300" spans="1:171" ht="15" thickBot="1" x14ac:dyDescent="0.35">
      <c r="A300" t="s">
        <v>804</v>
      </c>
      <c r="B300" t="s">
        <v>805</v>
      </c>
      <c r="C300" t="s">
        <v>68</v>
      </c>
      <c r="D300" s="5">
        <v>27628</v>
      </c>
      <c r="E300" s="5">
        <v>44682</v>
      </c>
      <c r="F300" s="1">
        <f>DATEDIF(D299,E299,"Y")</f>
        <v>21</v>
      </c>
      <c r="G300">
        <v>2</v>
      </c>
      <c r="H300">
        <v>1</v>
      </c>
      <c r="I300" t="s">
        <v>128</v>
      </c>
      <c r="J300">
        <v>8</v>
      </c>
      <c r="K300">
        <v>2</v>
      </c>
      <c r="L300" t="s">
        <v>100</v>
      </c>
      <c r="M300" s="1">
        <v>1</v>
      </c>
      <c r="N300">
        <v>1</v>
      </c>
      <c r="O300">
        <v>1</v>
      </c>
      <c r="P300">
        <v>1</v>
      </c>
      <c r="Q300" s="16">
        <v>2</v>
      </c>
      <c r="R300">
        <v>2</v>
      </c>
      <c r="S300">
        <v>2</v>
      </c>
      <c r="T300">
        <v>2</v>
      </c>
      <c r="U300" t="s">
        <v>86</v>
      </c>
      <c r="V300">
        <v>5</v>
      </c>
      <c r="W300">
        <v>60</v>
      </c>
      <c r="X30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300">
        <v>2</v>
      </c>
      <c r="Z300">
        <v>20</v>
      </c>
      <c r="AA30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300">
        <v>0</v>
      </c>
      <c r="AC300">
        <v>0</v>
      </c>
      <c r="AD30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0">
        <v>7</v>
      </c>
      <c r="AF300">
        <v>10</v>
      </c>
      <c r="AG300" s="1">
        <f>AVERAGE(_2022___Atividade_física__sintomas_de_ansiedade_e_depressão_e_qualidade_de_vida_e[[#This Row],[a.	Quantas horas no total você gasta sentado durante um dia de semana? ]:[b.	Quantas horas no total você gasta sentado durante um dia de fim de semana?]])</f>
        <v>8.5</v>
      </c>
      <c r="AH300" s="1">
        <f>_2022___Atividade_física__sintomas_de_ansiedade_e_depressão_e_qualidade_de_vida_e[[#This Row],[AFV por semana]]+_2022___Atividade_física__sintomas_de_ansiedade_e_depressão_e_qualidade_de_vida_e[[#This Row],[Média AFM na semana]]</f>
        <v>40</v>
      </c>
      <c r="AI300">
        <v>0</v>
      </c>
      <c r="AJ300">
        <v>2</v>
      </c>
      <c r="AK300">
        <v>0</v>
      </c>
      <c r="AL300">
        <v>1</v>
      </c>
      <c r="AM300">
        <v>2</v>
      </c>
      <c r="AN300">
        <v>0</v>
      </c>
      <c r="AO300">
        <v>1</v>
      </c>
      <c r="AP300">
        <v>0</v>
      </c>
      <c r="AQ300">
        <v>0</v>
      </c>
      <c r="AR300">
        <v>2</v>
      </c>
      <c r="AS300">
        <v>0</v>
      </c>
      <c r="AT300">
        <v>0</v>
      </c>
      <c r="AU300">
        <v>0</v>
      </c>
      <c r="AV300">
        <v>2</v>
      </c>
      <c r="AW300">
        <v>0</v>
      </c>
      <c r="AX300">
        <v>0</v>
      </c>
      <c r="AY300">
        <v>0</v>
      </c>
      <c r="AZ300">
        <v>1</v>
      </c>
      <c r="BA300">
        <v>0</v>
      </c>
      <c r="BB300">
        <v>0</v>
      </c>
      <c r="BC300">
        <v>0</v>
      </c>
      <c r="BD30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300">
        <v>0</v>
      </c>
      <c r="BF300">
        <v>0</v>
      </c>
      <c r="BG300">
        <v>0</v>
      </c>
      <c r="BH300">
        <v>1</v>
      </c>
      <c r="BI300">
        <v>1</v>
      </c>
      <c r="BJ300">
        <v>0</v>
      </c>
      <c r="BK300">
        <v>0</v>
      </c>
      <c r="BL300">
        <v>1</v>
      </c>
      <c r="BM300">
        <v>0</v>
      </c>
      <c r="BN300">
        <v>0</v>
      </c>
      <c r="BO300">
        <v>1</v>
      </c>
      <c r="BP300">
        <v>0</v>
      </c>
      <c r="BQ300">
        <v>0</v>
      </c>
      <c r="BR300">
        <v>1</v>
      </c>
      <c r="BS300">
        <v>0</v>
      </c>
      <c r="BT300">
        <v>1</v>
      </c>
      <c r="BU300">
        <v>0</v>
      </c>
      <c r="BV300">
        <v>0</v>
      </c>
      <c r="BW300">
        <v>1</v>
      </c>
      <c r="BX300">
        <v>1</v>
      </c>
      <c r="BY300">
        <v>0</v>
      </c>
      <c r="BZ300">
        <v>0</v>
      </c>
      <c r="CA300">
        <v>0</v>
      </c>
      <c r="CB300" s="1">
        <f>SUM(BE300:BV300,_2022___Atividade_física__sintomas_de_ansiedade_e_depressão_e_qualidade_de_vida_e[[#This Row],[18 considerar essa]:[_20]])</f>
        <v>6</v>
      </c>
      <c r="CC300">
        <v>2</v>
      </c>
      <c r="CD300">
        <v>3</v>
      </c>
      <c r="CE300">
        <v>2</v>
      </c>
      <c r="CF300">
        <v>3</v>
      </c>
      <c r="CG300">
        <v>3</v>
      </c>
      <c r="CH300">
        <v>2</v>
      </c>
      <c r="CI300">
        <v>3</v>
      </c>
      <c r="CJ300">
        <v>3</v>
      </c>
      <c r="CK300">
        <v>3</v>
      </c>
      <c r="CL300">
        <v>2</v>
      </c>
      <c r="CM300">
        <v>3</v>
      </c>
      <c r="CN300">
        <v>3</v>
      </c>
      <c r="CO300">
        <v>2</v>
      </c>
      <c r="CP300">
        <v>2</v>
      </c>
      <c r="CQ300">
        <v>2</v>
      </c>
      <c r="CR300">
        <v>2</v>
      </c>
      <c r="CS300">
        <v>2</v>
      </c>
      <c r="CT300">
        <v>2</v>
      </c>
      <c r="CU300">
        <v>2</v>
      </c>
      <c r="CV300">
        <v>2</v>
      </c>
      <c r="CW300">
        <v>2</v>
      </c>
      <c r="CX300">
        <v>1</v>
      </c>
      <c r="CY300">
        <v>3</v>
      </c>
      <c r="CZ300">
        <v>4</v>
      </c>
      <c r="DA300">
        <v>4</v>
      </c>
      <c r="DB300">
        <v>3</v>
      </c>
      <c r="DC300">
        <v>3</v>
      </c>
      <c r="DD300">
        <v>4</v>
      </c>
      <c r="DE300">
        <v>4</v>
      </c>
      <c r="DF300">
        <v>2</v>
      </c>
      <c r="DG300">
        <v>4</v>
      </c>
      <c r="DH300">
        <v>5</v>
      </c>
      <c r="DI300">
        <v>3</v>
      </c>
      <c r="DJ300">
        <v>1</v>
      </c>
      <c r="DK300">
        <v>3</v>
      </c>
      <c r="DL300">
        <v>1</v>
      </c>
      <c r="DM300">
        <f>IF(CC300=1,5,IF(CC300=2,4.4,IF(CC300=3,3.4,IF(CC300=4,2,IF(CC300=5,1,IF(CC300&gt;5,"Inválido",0))))))</f>
        <v>4.4000000000000004</v>
      </c>
      <c r="DN300">
        <f>IF(CD300&gt;5,"Inválido",CD300)</f>
        <v>3</v>
      </c>
      <c r="DO300" s="7">
        <f>IF(CE300&gt;3,"Inválido",CE300)</f>
        <v>2</v>
      </c>
      <c r="DP300" s="7">
        <f>IF(CF300&gt;3,"Inválido",CF300)</f>
        <v>3</v>
      </c>
      <c r="DQ300" s="6">
        <f>IF(CG300&gt;3,"Inválido",CG300)</f>
        <v>3</v>
      </c>
      <c r="DR300" s="6">
        <f>IF(CH300&gt;3,"Inválido",CH300)</f>
        <v>2</v>
      </c>
      <c r="DS300" s="6">
        <f>IF(CI300&gt;3,"Inválido",CI300)</f>
        <v>3</v>
      </c>
      <c r="DT300" s="6">
        <f>IF(CJ300&gt;3,"Inválido",CJ300)</f>
        <v>3</v>
      </c>
      <c r="DU300" s="6">
        <f>IF(CK300&gt;3,"Inválido",CK300)</f>
        <v>3</v>
      </c>
      <c r="DV300" s="6">
        <f>IF(CL300&gt;3,"Inválido",CL300)</f>
        <v>2</v>
      </c>
      <c r="DW300" s="6">
        <f>IF(CM300&gt;3,"Inválido",CM300)</f>
        <v>3</v>
      </c>
      <c r="DX300" s="6">
        <f>IF(CN300&gt;3,"Inválido",CN300)</f>
        <v>3</v>
      </c>
      <c r="DY300" s="8">
        <f>IF(CO300&gt;5, "INVALIDO",CO300)</f>
        <v>2</v>
      </c>
      <c r="DZ300" s="8">
        <f>IF(CP300&gt;5, "INVALIDO",CP300)</f>
        <v>2</v>
      </c>
      <c r="EA300" s="8">
        <f>IF(CQ300&gt;5, "INVALIDO",CQ300)</f>
        <v>2</v>
      </c>
      <c r="EB300" s="8">
        <f>IF(CR300&gt;5, "INVALIDO",CR300)</f>
        <v>2</v>
      </c>
      <c r="EC300" s="7">
        <f>IF(CR300&gt;5, "INVALIDO",CR300)</f>
        <v>2</v>
      </c>
      <c r="ED30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0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00">
        <f>IF(CC300=1,5,IF(CC300=2,4,IF(CC300=3,3,IF(CC300=4,2,IF(CC300=5,1,IF(CC300&gt;5,"Inválido",0))))))</f>
        <v>4</v>
      </c>
      <c r="EG300">
        <f>IF(CW300=1,6,IF(CW300=2,5.4,IF(CW300=3,4.2,IF(CW300=4,3.1,IF(CW300=5,2.2,IF(CW300=6,1,IF(CW300&gt;6,"Inválido",0)))))))</f>
        <v>5.4</v>
      </c>
      <c r="EH300">
        <f>IF(AND(CX300=1,CW300=1),6,IF(AND(CX300=1,CW300&lt;7),5,IF(AND(CX300&gt;1,CW300=1),"Inválido",IF(AND(CX300=2,CW300&lt;7),4,IF(AND(CX300=3,CW300&lt;7),3,IF(AND(CX300=4,CW300&lt;7),2,IF(AND(CX300=5,CW300&lt;7),1,0)))))))</f>
        <v>5</v>
      </c>
      <c r="EI300">
        <f>IF(CV300=1,6,IF(CV300=2,5,IF(CV300=3,3,IF(CV300=4,3,IF(CV300=5,2,IF(CV300=6,1,IF(CV300&gt;6,"iNVÁLIDO",0)))))))</f>
        <v>5</v>
      </c>
      <c r="EJ300" s="7">
        <f>IF(CZ300&gt;6,"Inválido",CZ300)</f>
        <v>4</v>
      </c>
      <c r="EK300" s="7">
        <f>IF(DA300&gt;6,"Inválido",DA300)</f>
        <v>4</v>
      </c>
      <c r="EL300">
        <f>IF(DB300=1,6,IF(DB300=2,5,IF(DB300=3,3,IF(DB300=4,3,IF(DB300=5,2,IF(DB300=6,1,IF(DB300&gt;6,"iNVÁLIDO",0)))))))</f>
        <v>3</v>
      </c>
      <c r="EM300">
        <f>IF(DC300=1,6,IF(DC300=2,5,IF(DC300=3,3,IF(DC300=4,3,IF(DC300=5,2,IF(DC300=6,1,IF(DC300&gt;6,"iNVÁLIDO",0)))))))</f>
        <v>3</v>
      </c>
      <c r="EN300" s="7">
        <f>IF(DD300&gt;6,"Inválido",DD300)</f>
        <v>4</v>
      </c>
      <c r="EO300">
        <f>IF(DE300&gt;6,"Inválido",DE300)</f>
        <v>4</v>
      </c>
      <c r="EP300">
        <f>IF(DF300=1,6,IF(DF300=2,5,IF(DF300=3,3,IF(DF300=4,3,IF(DF300=5,2,IF(DF300=6,1,IF(DF300&gt;6,"iNVÁLIDO",0)))))))</f>
        <v>5</v>
      </c>
      <c r="EQ300" s="7">
        <f>IF(DG300&gt;6,"Inválido",DG300)</f>
        <v>4</v>
      </c>
      <c r="ER300">
        <f>IF(DH300&gt;5,"Inválido",DH300)</f>
        <v>5</v>
      </c>
      <c r="ES300">
        <f>IF(DI300&gt;5,"Inválido",DI300)</f>
        <v>3</v>
      </c>
      <c r="ET300">
        <f>IF(DJ300=1,5,IF(DJ300=2,4,IF(DJ300=3,3,IF(DJ300=4,2,IF(DJ300=5,1,IF(DJ300&gt;5,"Inválido",0))))))</f>
        <v>5</v>
      </c>
      <c r="EU300">
        <f>IF(DK300&gt;5,"Inválido",DK300)</f>
        <v>3</v>
      </c>
      <c r="EV300">
        <f>IF(DL300=1,5,IF(DL300=2,4,IF(DL300=3,3,IF(DL300=4,2,IF(DL300=5,1,IF(DL300&gt;5,"Inválido",0))))))</f>
        <v>5</v>
      </c>
      <c r="EW300" s="7">
        <f>SUM(DO300,DP300,DQ300,DR300,DS300,DT300,DU300,DV300,DW300,DX300)</f>
        <v>27</v>
      </c>
      <c r="EX300" s="7">
        <f>(EW300-10)/20*100</f>
        <v>85</v>
      </c>
      <c r="EY300">
        <f>SUM(DY300,DZ300,EA300,EB300)</f>
        <v>8</v>
      </c>
      <c r="EZ300">
        <f>(_2022___Atividade_física__sintomas_de_ansiedade_e_depressão_e_qualidade_de_vida_e[[#This Row],[Aspecto físico]]-4)/4*100</f>
        <v>100</v>
      </c>
      <c r="FA300">
        <f>SUM(EG300,EH300)</f>
        <v>10.4</v>
      </c>
      <c r="FB300">
        <f>(FA300-2)/10*100</f>
        <v>84.000000000000014</v>
      </c>
      <c r="FC300">
        <f>SUM(DM300,ES300,ET300,EU300,EV300)</f>
        <v>20.399999999999999</v>
      </c>
      <c r="FD300" s="7">
        <f>(FC300-5)/20*100</f>
        <v>76.999999999999986</v>
      </c>
      <c r="FE300">
        <f>SUM(EI300,EM300,EO300,EQ300)</f>
        <v>16</v>
      </c>
      <c r="FF300" s="7">
        <f>(FE300-4)/20*100</f>
        <v>60</v>
      </c>
      <c r="FG300">
        <f>SUM(EF300,ER300)</f>
        <v>9</v>
      </c>
      <c r="FH300">
        <f>(FG300-2)/8*100</f>
        <v>87.5</v>
      </c>
      <c r="FI300">
        <f>SUM(EC300,ED300,EE300)</f>
        <v>6</v>
      </c>
      <c r="FJ300" s="7">
        <f>(FI300-3)/3*100</f>
        <v>100</v>
      </c>
      <c r="FK300">
        <f>SUM(EJ300,EK300,EL300,EN300,EP300)</f>
        <v>20</v>
      </c>
      <c r="FL300">
        <f>(FK300-5)/25*100</f>
        <v>60</v>
      </c>
      <c r="FM300">
        <f t="shared" si="12"/>
        <v>3</v>
      </c>
      <c r="FN300" s="7">
        <f t="shared" si="13"/>
        <v>86.5</v>
      </c>
      <c r="FO300" s="7">
        <f t="shared" si="14"/>
        <v>76.875</v>
      </c>
    </row>
    <row r="301" spans="1:171" ht="15" thickBot="1" x14ac:dyDescent="0.35">
      <c r="A301" t="s">
        <v>806</v>
      </c>
      <c r="B301" t="s">
        <v>807</v>
      </c>
      <c r="C301" t="s">
        <v>68</v>
      </c>
      <c r="D301" s="5">
        <v>33458</v>
      </c>
      <c r="E301" s="5">
        <v>44682</v>
      </c>
      <c r="F301" s="1">
        <f>DATEDIF(D300,E300,"Y")</f>
        <v>46</v>
      </c>
      <c r="G301">
        <v>1</v>
      </c>
      <c r="H301">
        <v>1</v>
      </c>
      <c r="I301" t="s">
        <v>162</v>
      </c>
      <c r="J301">
        <v>12</v>
      </c>
      <c r="K301">
        <v>3</v>
      </c>
      <c r="L301" t="s">
        <v>808</v>
      </c>
      <c r="M301" s="1">
        <v>2</v>
      </c>
      <c r="N301">
        <v>1</v>
      </c>
      <c r="O301">
        <v>3</v>
      </c>
      <c r="P301">
        <v>1</v>
      </c>
      <c r="Q301" s="16">
        <v>2</v>
      </c>
      <c r="R301">
        <v>1</v>
      </c>
      <c r="S301">
        <v>1</v>
      </c>
      <c r="T301">
        <v>1</v>
      </c>
      <c r="U301" t="s">
        <v>76</v>
      </c>
      <c r="V301">
        <v>5</v>
      </c>
      <c r="W301">
        <v>60</v>
      </c>
      <c r="X30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301">
        <v>5</v>
      </c>
      <c r="Z301">
        <v>60</v>
      </c>
      <c r="AA30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301">
        <v>5</v>
      </c>
      <c r="AC301">
        <v>60</v>
      </c>
      <c r="AD30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301">
        <v>5</v>
      </c>
      <c r="AF301">
        <v>4</v>
      </c>
      <c r="AG301" s="1">
        <f>AVERAGE(_2022___Atividade_física__sintomas_de_ansiedade_e_depressão_e_qualidade_de_vida_e[[#This Row],[a.	Quantas horas no total você gasta sentado durante um dia de semana? ]:[b.	Quantas horas no total você gasta sentado durante um dia de fim de semana?]])</f>
        <v>4.5</v>
      </c>
      <c r="AH301" s="1">
        <f>_2022___Atividade_física__sintomas_de_ansiedade_e_depressão_e_qualidade_de_vida_e[[#This Row],[AFV por semana]]+_2022___Atividade_física__sintomas_de_ansiedade_e_depressão_e_qualidade_de_vida_e[[#This Row],[Média AFM na semana]]</f>
        <v>600</v>
      </c>
      <c r="AI301">
        <v>0</v>
      </c>
      <c r="AJ301">
        <v>0</v>
      </c>
      <c r="AK301">
        <v>0</v>
      </c>
      <c r="AL301">
        <v>0</v>
      </c>
      <c r="AM301">
        <v>0</v>
      </c>
      <c r="AN301">
        <v>0</v>
      </c>
      <c r="AO301">
        <v>0</v>
      </c>
      <c r="AP301">
        <v>0</v>
      </c>
      <c r="AQ301">
        <v>0</v>
      </c>
      <c r="AR301">
        <v>1</v>
      </c>
      <c r="AS301">
        <v>0</v>
      </c>
      <c r="AT301">
        <v>0</v>
      </c>
      <c r="AU301">
        <v>0</v>
      </c>
      <c r="AV301">
        <v>0</v>
      </c>
      <c r="AW301">
        <v>0</v>
      </c>
      <c r="AX301">
        <v>0</v>
      </c>
      <c r="AY301">
        <v>0</v>
      </c>
      <c r="AZ301">
        <v>0</v>
      </c>
      <c r="BA301">
        <v>0</v>
      </c>
      <c r="BB301">
        <v>0</v>
      </c>
      <c r="BC301">
        <v>0</v>
      </c>
      <c r="BD30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1</v>
      </c>
      <c r="BY301">
        <v>0</v>
      </c>
      <c r="BZ301">
        <v>0</v>
      </c>
      <c r="CA301">
        <v>0</v>
      </c>
      <c r="CB301" s="1">
        <f>SUM(BE301:BV301,_2022___Atividade_física__sintomas_de_ansiedade_e_depressão_e_qualidade_de_vida_e[[#This Row],[18 considerar essa]:[_20]])</f>
        <v>0</v>
      </c>
      <c r="CC301">
        <v>3</v>
      </c>
      <c r="CD301">
        <v>2</v>
      </c>
      <c r="CE301">
        <v>3</v>
      </c>
      <c r="CF301">
        <v>3</v>
      </c>
      <c r="CG301">
        <v>3</v>
      </c>
      <c r="CH301">
        <v>3</v>
      </c>
      <c r="CI301">
        <v>3</v>
      </c>
      <c r="CJ301">
        <v>3</v>
      </c>
      <c r="CK301">
        <v>3</v>
      </c>
      <c r="CL301">
        <v>3</v>
      </c>
      <c r="CM301">
        <v>3</v>
      </c>
      <c r="CN301">
        <v>3</v>
      </c>
      <c r="CO301">
        <v>1</v>
      </c>
      <c r="CP301">
        <v>1</v>
      </c>
      <c r="CQ301">
        <v>1</v>
      </c>
      <c r="CR301">
        <v>2</v>
      </c>
      <c r="CS301">
        <v>1</v>
      </c>
      <c r="CT301">
        <v>1</v>
      </c>
      <c r="CU301">
        <v>1</v>
      </c>
      <c r="CV301">
        <v>3</v>
      </c>
      <c r="CW301">
        <v>3</v>
      </c>
      <c r="CX301">
        <v>3</v>
      </c>
      <c r="CY301">
        <v>2</v>
      </c>
      <c r="CZ301">
        <v>5</v>
      </c>
      <c r="DA301">
        <v>5</v>
      </c>
      <c r="DB301">
        <v>1</v>
      </c>
      <c r="DC301">
        <v>2</v>
      </c>
      <c r="DD301">
        <v>5</v>
      </c>
      <c r="DE301">
        <v>5</v>
      </c>
      <c r="DF301">
        <v>1</v>
      </c>
      <c r="DG301">
        <v>5</v>
      </c>
      <c r="DH301">
        <v>5</v>
      </c>
      <c r="DI301">
        <v>3</v>
      </c>
      <c r="DJ301">
        <v>2</v>
      </c>
      <c r="DK301">
        <v>4</v>
      </c>
      <c r="DL301">
        <v>2</v>
      </c>
      <c r="DM301">
        <f>IF(CC301=1,5,IF(CC301=2,4.4,IF(CC301=3,3.4,IF(CC301=4,2,IF(CC301=5,1,IF(CC301&gt;5,"Inválido",0))))))</f>
        <v>3.4</v>
      </c>
      <c r="DN301">
        <f>IF(CD301&gt;5,"Inválido",CD301)</f>
        <v>2</v>
      </c>
      <c r="DO301" s="7">
        <f>IF(CE301&gt;3,"Inválido",CE301)</f>
        <v>3</v>
      </c>
      <c r="DP301" s="7">
        <f>IF(CF301&gt;3,"Inválido",CF301)</f>
        <v>3</v>
      </c>
      <c r="DQ301" s="6">
        <f>IF(CG301&gt;3,"Inválido",CG301)</f>
        <v>3</v>
      </c>
      <c r="DR301" s="6">
        <f>IF(CH301&gt;3,"Inválido",CH301)</f>
        <v>3</v>
      </c>
      <c r="DS301" s="6">
        <f>IF(CI301&gt;3,"Inválido",CI301)</f>
        <v>3</v>
      </c>
      <c r="DT301" s="6">
        <f>IF(CJ301&gt;3,"Inválido",CJ301)</f>
        <v>3</v>
      </c>
      <c r="DU301" s="6">
        <f>IF(CK301&gt;3,"Inválido",CK301)</f>
        <v>3</v>
      </c>
      <c r="DV301" s="6">
        <f>IF(CL301&gt;3,"Inválido",CL301)</f>
        <v>3</v>
      </c>
      <c r="DW301" s="6">
        <f>IF(CM301&gt;3,"Inválido",CM301)</f>
        <v>3</v>
      </c>
      <c r="DX301" s="6">
        <f>IF(CN301&gt;3,"Inválido",CN301)</f>
        <v>3</v>
      </c>
      <c r="DY301" s="8">
        <f>IF(CO301&gt;5, "INVALIDO",CO301)</f>
        <v>1</v>
      </c>
      <c r="DZ301" s="8">
        <f>IF(CP301&gt;5, "INVALIDO",CP301)</f>
        <v>1</v>
      </c>
      <c r="EA301" s="8">
        <f>IF(CQ301&gt;5, "INVALIDO",CQ301)</f>
        <v>1</v>
      </c>
      <c r="EB301" s="8">
        <f>IF(CR301&gt;5, "INVALIDO",CR301)</f>
        <v>2</v>
      </c>
      <c r="EC301" s="7">
        <f>IF(CR301&gt;5, "INVALIDO",CR301)</f>
        <v>2</v>
      </c>
      <c r="ED30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1">
        <f>IF(CC301=1,5,IF(CC301=2,4,IF(CC301=3,3,IF(CC301=4,2,IF(CC301=5,1,IF(CC301&gt;5,"Inválido",0))))))</f>
        <v>3</v>
      </c>
      <c r="EG301">
        <f>IF(CW301=1,6,IF(CW301=2,5.4,IF(CW301=3,4.2,IF(CW301=4,3.1,IF(CW301=5,2.2,IF(CW301=6,1,IF(CW301&gt;6,"Inválido",0)))))))</f>
        <v>4.2</v>
      </c>
      <c r="EH301">
        <f>IF(AND(CX301=1,CW301=1),6,IF(AND(CX301=1,CW301&lt;7),5,IF(AND(CX301&gt;1,CW301=1),"Inválido",IF(AND(CX301=2,CW301&lt;7),4,IF(AND(CX301=3,CW301&lt;7),3,IF(AND(CX301=4,CW301&lt;7),2,IF(AND(CX301=5,CW301&lt;7),1,0)))))))</f>
        <v>3</v>
      </c>
      <c r="EI301">
        <f>IF(CV301=1,6,IF(CV301=2,5,IF(CV301=3,3,IF(CV301=4,3,IF(CV301=5,2,IF(CV301=6,1,IF(CV301&gt;6,"iNVÁLIDO",0)))))))</f>
        <v>3</v>
      </c>
      <c r="EJ301" s="7">
        <f>IF(CZ301&gt;6,"Inválido",CZ301)</f>
        <v>5</v>
      </c>
      <c r="EK301" s="7">
        <f>IF(DA301&gt;6,"Inválido",DA301)</f>
        <v>5</v>
      </c>
      <c r="EL301">
        <f>IF(DB301=1,6,IF(DB301=2,5,IF(DB301=3,3,IF(DB301=4,3,IF(DB301=5,2,IF(DB301=6,1,IF(DB301&gt;6,"iNVÁLIDO",0)))))))</f>
        <v>6</v>
      </c>
      <c r="EM301">
        <f>IF(DC301=1,6,IF(DC301=2,5,IF(DC301=3,3,IF(DC301=4,3,IF(DC301=5,2,IF(DC301=6,1,IF(DC301&gt;6,"iNVÁLIDO",0)))))))</f>
        <v>5</v>
      </c>
      <c r="EN301" s="7">
        <f>IF(DD301&gt;6,"Inválido",DD301)</f>
        <v>5</v>
      </c>
      <c r="EO301">
        <f>IF(DE301&gt;6,"Inválido",DE301)</f>
        <v>5</v>
      </c>
      <c r="EP301">
        <f>IF(DF301=1,6,IF(DF301=2,5,IF(DF301=3,3,IF(DF301=4,3,IF(DF301=5,2,IF(DF301=6,1,IF(DF301&gt;6,"iNVÁLIDO",0)))))))</f>
        <v>6</v>
      </c>
      <c r="EQ301" s="7">
        <f>IF(DG301&gt;6,"Inválido",DG301)</f>
        <v>5</v>
      </c>
      <c r="ER301">
        <f>IF(DH301&gt;5,"Inválido",DH301)</f>
        <v>5</v>
      </c>
      <c r="ES301">
        <f>IF(DI301&gt;5,"Inválido",DI301)</f>
        <v>3</v>
      </c>
      <c r="ET301">
        <f>IF(DJ301=1,5,IF(DJ301=2,4,IF(DJ301=3,3,IF(DJ301=4,2,IF(DJ301=5,1,IF(DJ301&gt;5,"Inválido",0))))))</f>
        <v>4</v>
      </c>
      <c r="EU301">
        <f>IF(DK301&gt;5,"Inválido",DK301)</f>
        <v>4</v>
      </c>
      <c r="EV301">
        <f>IF(DL301=1,5,IF(DL301=2,4,IF(DL301=3,3,IF(DL301=4,2,IF(DL301=5,1,IF(DL301&gt;5,"Inválido",0))))))</f>
        <v>4</v>
      </c>
      <c r="EW301" s="7">
        <f>SUM(DO301,DP301,DQ301,DR301,DS301,DT301,DU301,DV301,DW301,DX301)</f>
        <v>30</v>
      </c>
      <c r="EX301" s="7">
        <f>(EW301-10)/20*100</f>
        <v>100</v>
      </c>
      <c r="EY301">
        <f>SUM(DY301,DZ301,EA301,EB301)</f>
        <v>5</v>
      </c>
      <c r="EZ301">
        <f>(_2022___Atividade_física__sintomas_de_ansiedade_e_depressão_e_qualidade_de_vida_e[[#This Row],[Aspecto físico]]-4)/4*100</f>
        <v>25</v>
      </c>
      <c r="FA301">
        <f>SUM(EG301,EH301)</f>
        <v>7.2</v>
      </c>
      <c r="FB301">
        <f>(FA301-2)/10*100</f>
        <v>52</v>
      </c>
      <c r="FC301">
        <f>SUM(DM301,ES301,ET301,EU301,EV301)</f>
        <v>18.399999999999999</v>
      </c>
      <c r="FD301" s="7">
        <f>(FC301-5)/20*100</f>
        <v>67</v>
      </c>
      <c r="FE301">
        <f>SUM(EI301,EM301,EO301,EQ301)</f>
        <v>18</v>
      </c>
      <c r="FF301" s="7">
        <f>(FE301-4)/20*100</f>
        <v>70</v>
      </c>
      <c r="FG301">
        <f>SUM(EF301,ER301)</f>
        <v>8</v>
      </c>
      <c r="FH301">
        <f>(FG301-2)/8*100</f>
        <v>75</v>
      </c>
      <c r="FI301">
        <f>SUM(EC301,ED301,EE301)</f>
        <v>4</v>
      </c>
      <c r="FJ301" s="7">
        <f>(FI301-3)/3*100</f>
        <v>33.333333333333329</v>
      </c>
      <c r="FK301">
        <f>SUM(EJ301,EK301,EL301,EN301,EP301)</f>
        <v>27</v>
      </c>
      <c r="FL301">
        <f>(FK301-5)/25*100</f>
        <v>88</v>
      </c>
      <c r="FM301">
        <f t="shared" si="12"/>
        <v>2</v>
      </c>
      <c r="FN301" s="7">
        <f t="shared" si="13"/>
        <v>61</v>
      </c>
      <c r="FO301" s="7">
        <f t="shared" si="14"/>
        <v>66.583333333333329</v>
      </c>
    </row>
    <row r="302" spans="1:171" ht="15" thickBot="1" x14ac:dyDescent="0.35">
      <c r="A302" t="s">
        <v>815</v>
      </c>
      <c r="B302" t="s">
        <v>816</v>
      </c>
      <c r="C302" t="s">
        <v>68</v>
      </c>
      <c r="D302" s="5">
        <v>32436</v>
      </c>
      <c r="E302" s="5">
        <v>44682</v>
      </c>
      <c r="F302" s="1">
        <f>DATEDIF(D301,E301,"Y")</f>
        <v>30</v>
      </c>
      <c r="G302">
        <v>2</v>
      </c>
      <c r="H302">
        <v>1</v>
      </c>
      <c r="I302" t="s">
        <v>179</v>
      </c>
      <c r="J302">
        <v>7</v>
      </c>
      <c r="K302">
        <v>1</v>
      </c>
      <c r="L302" t="s">
        <v>100</v>
      </c>
      <c r="M302" s="1">
        <v>1</v>
      </c>
      <c r="N302">
        <v>1</v>
      </c>
      <c r="O302">
        <v>2</v>
      </c>
      <c r="P302">
        <v>1</v>
      </c>
      <c r="Q302" s="16">
        <v>3</v>
      </c>
      <c r="R302">
        <v>1</v>
      </c>
      <c r="S302">
        <v>2</v>
      </c>
      <c r="T302">
        <v>1</v>
      </c>
      <c r="U302" t="s">
        <v>115</v>
      </c>
      <c r="V302">
        <v>0</v>
      </c>
      <c r="W302">
        <v>0</v>
      </c>
      <c r="X30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02">
        <v>0</v>
      </c>
      <c r="Z302">
        <v>0</v>
      </c>
      <c r="AA30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02">
        <v>0</v>
      </c>
      <c r="AC302">
        <v>0</v>
      </c>
      <c r="AD30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2">
        <v>17</v>
      </c>
      <c r="AF302">
        <v>1</v>
      </c>
      <c r="AG302" s="1">
        <f>AVERAGE(_2022___Atividade_física__sintomas_de_ansiedade_e_depressão_e_qualidade_de_vida_e[[#This Row],[a.	Quantas horas no total você gasta sentado durante um dia de semana? ]:[b.	Quantas horas no total você gasta sentado durante um dia de fim de semana?]])</f>
        <v>9</v>
      </c>
      <c r="AH302" s="1">
        <f>_2022___Atividade_física__sintomas_de_ansiedade_e_depressão_e_qualidade_de_vida_e[[#This Row],[AFV por semana]]+_2022___Atividade_física__sintomas_de_ansiedade_e_depressão_e_qualidade_de_vida_e[[#This Row],[Média AFM na semana]]</f>
        <v>0</v>
      </c>
      <c r="AI302">
        <v>0</v>
      </c>
      <c r="AJ302">
        <v>1</v>
      </c>
      <c r="AK302">
        <v>0</v>
      </c>
      <c r="AL302">
        <v>2</v>
      </c>
      <c r="AM302">
        <v>3</v>
      </c>
      <c r="AN302">
        <v>0</v>
      </c>
      <c r="AO302">
        <v>2</v>
      </c>
      <c r="AP302">
        <v>0</v>
      </c>
      <c r="AQ302">
        <v>3</v>
      </c>
      <c r="AR302">
        <v>3</v>
      </c>
      <c r="AS302">
        <v>0</v>
      </c>
      <c r="AT302">
        <v>0</v>
      </c>
      <c r="AU302">
        <v>0</v>
      </c>
      <c r="AV302">
        <v>3</v>
      </c>
      <c r="AW302">
        <v>0</v>
      </c>
      <c r="AX302">
        <v>3</v>
      </c>
      <c r="AY302">
        <v>0</v>
      </c>
      <c r="AZ302">
        <v>0</v>
      </c>
      <c r="BA302">
        <v>0</v>
      </c>
      <c r="BB302">
        <v>0</v>
      </c>
      <c r="BC302">
        <v>0</v>
      </c>
      <c r="BD30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302">
        <v>1</v>
      </c>
      <c r="BF302">
        <v>1</v>
      </c>
      <c r="BG302">
        <v>0</v>
      </c>
      <c r="BH302">
        <v>1</v>
      </c>
      <c r="BI302">
        <v>0</v>
      </c>
      <c r="BJ302">
        <v>0</v>
      </c>
      <c r="BK302">
        <v>0</v>
      </c>
      <c r="BL302">
        <v>0</v>
      </c>
      <c r="BM302">
        <v>0</v>
      </c>
      <c r="BN302">
        <v>0</v>
      </c>
      <c r="BO302">
        <v>1</v>
      </c>
      <c r="BP302">
        <v>0</v>
      </c>
      <c r="BQ302">
        <v>1</v>
      </c>
      <c r="BR302">
        <v>1</v>
      </c>
      <c r="BS302">
        <v>0</v>
      </c>
      <c r="BT302">
        <v>1</v>
      </c>
      <c r="BU302">
        <v>1</v>
      </c>
      <c r="BV302">
        <v>1</v>
      </c>
      <c r="BW302">
        <v>0</v>
      </c>
      <c r="BX302">
        <v>1</v>
      </c>
      <c r="BY302">
        <v>0</v>
      </c>
      <c r="BZ302">
        <v>2</v>
      </c>
      <c r="CA302">
        <v>1</v>
      </c>
      <c r="CB302" s="1">
        <f>SUM(BE302:BV302,_2022___Atividade_física__sintomas_de_ansiedade_e_depressão_e_qualidade_de_vida_e[[#This Row],[18 considerar essa]:[_20]])</f>
        <v>12</v>
      </c>
      <c r="CC302">
        <v>3</v>
      </c>
      <c r="CD302">
        <v>4</v>
      </c>
      <c r="CE302">
        <v>2</v>
      </c>
      <c r="CF302">
        <v>2</v>
      </c>
      <c r="CG302">
        <v>2</v>
      </c>
      <c r="CH302">
        <v>2</v>
      </c>
      <c r="CI302">
        <v>2</v>
      </c>
      <c r="CJ302">
        <v>2</v>
      </c>
      <c r="CK302">
        <v>2</v>
      </c>
      <c r="CL302">
        <v>2</v>
      </c>
      <c r="CM302">
        <v>2</v>
      </c>
      <c r="CN302">
        <v>2</v>
      </c>
      <c r="CO302">
        <v>2</v>
      </c>
      <c r="CP302">
        <v>1</v>
      </c>
      <c r="CQ302">
        <v>2</v>
      </c>
      <c r="CR302">
        <v>2</v>
      </c>
      <c r="CS302">
        <v>2</v>
      </c>
      <c r="CT302">
        <v>2</v>
      </c>
      <c r="CU302">
        <v>2</v>
      </c>
      <c r="CV302">
        <v>3</v>
      </c>
      <c r="CW302">
        <v>3</v>
      </c>
      <c r="CX302">
        <v>2</v>
      </c>
      <c r="CY302">
        <v>6</v>
      </c>
      <c r="CZ302">
        <v>3</v>
      </c>
      <c r="DA302">
        <v>5</v>
      </c>
      <c r="DB302">
        <v>3</v>
      </c>
      <c r="DC302">
        <v>6</v>
      </c>
      <c r="DD302">
        <v>4</v>
      </c>
      <c r="DE302">
        <v>4</v>
      </c>
      <c r="DF302">
        <v>4</v>
      </c>
      <c r="DG302">
        <v>4</v>
      </c>
      <c r="DH302">
        <v>3</v>
      </c>
      <c r="DI302">
        <v>3</v>
      </c>
      <c r="DJ302">
        <v>2</v>
      </c>
      <c r="DK302">
        <v>4</v>
      </c>
      <c r="DL302">
        <v>3</v>
      </c>
      <c r="DM302">
        <f>IF(CC302=1,5,IF(CC302=2,4.4,IF(CC302=3,3.4,IF(CC302=4,2,IF(CC302=5,1,IF(CC302&gt;5,"Inválido",0))))))</f>
        <v>3.4</v>
      </c>
      <c r="DN302">
        <f>IF(CD302&gt;5,"Inválido",CD302)</f>
        <v>4</v>
      </c>
      <c r="DO302" s="7">
        <f>IF(CE302&gt;3,"Inválido",CE302)</f>
        <v>2</v>
      </c>
      <c r="DP302" s="7">
        <f>IF(CF302&gt;3,"Inválido",CF302)</f>
        <v>2</v>
      </c>
      <c r="DQ302" s="6">
        <f>IF(CG302&gt;3,"Inválido",CG302)</f>
        <v>2</v>
      </c>
      <c r="DR302" s="6">
        <f>IF(CH302&gt;3,"Inválido",CH302)</f>
        <v>2</v>
      </c>
      <c r="DS302" s="6">
        <f>IF(CI302&gt;3,"Inválido",CI302)</f>
        <v>2</v>
      </c>
      <c r="DT302" s="6">
        <f>IF(CJ302&gt;3,"Inválido",CJ302)</f>
        <v>2</v>
      </c>
      <c r="DU302" s="6">
        <f>IF(CK302&gt;3,"Inválido",CK302)</f>
        <v>2</v>
      </c>
      <c r="DV302" s="6">
        <f>IF(CL302&gt;3,"Inválido",CL302)</f>
        <v>2</v>
      </c>
      <c r="DW302" s="6">
        <f>IF(CM302&gt;3,"Inválido",CM302)</f>
        <v>2</v>
      </c>
      <c r="DX302" s="6">
        <f>IF(CN302&gt;3,"Inválido",CN302)</f>
        <v>2</v>
      </c>
      <c r="DY302" s="8">
        <f>IF(CO302&gt;5, "INVALIDO",CO302)</f>
        <v>2</v>
      </c>
      <c r="DZ302" s="8">
        <f>IF(CP302&gt;5, "INVALIDO",CP302)</f>
        <v>1</v>
      </c>
      <c r="EA302" s="8">
        <f>IF(CQ302&gt;5, "INVALIDO",CQ302)</f>
        <v>2</v>
      </c>
      <c r="EB302" s="8">
        <f>IF(CR302&gt;5, "INVALIDO",CR302)</f>
        <v>2</v>
      </c>
      <c r="EC302" s="7">
        <f>IF(CR302&gt;5, "INVALIDO",CR302)</f>
        <v>2</v>
      </c>
      <c r="ED30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0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02">
        <f>IF(CC302=1,5,IF(CC302=2,4,IF(CC302=3,3,IF(CC302=4,2,IF(CC302=5,1,IF(CC302&gt;5,"Inválido",0))))))</f>
        <v>3</v>
      </c>
      <c r="EG302">
        <f>IF(CW302=1,6,IF(CW302=2,5.4,IF(CW302=3,4.2,IF(CW302=4,3.1,IF(CW302=5,2.2,IF(CW302=6,1,IF(CW302&gt;6,"Inválido",0)))))))</f>
        <v>4.2</v>
      </c>
      <c r="EH302">
        <f>IF(AND(CX302=1,CW302=1),6,IF(AND(CX302=1,CW302&lt;7),5,IF(AND(CX302&gt;1,CW302=1),"Inválido",IF(AND(CX302=2,CW302&lt;7),4,IF(AND(CX302=3,CW302&lt;7),3,IF(AND(CX302=4,CW302&lt;7),2,IF(AND(CX302=5,CW302&lt;7),1,0)))))))</f>
        <v>4</v>
      </c>
      <c r="EI302">
        <f>IF(CV302=1,6,IF(CV302=2,5,IF(CV302=3,3,IF(CV302=4,3,IF(CV302=5,2,IF(CV302=6,1,IF(CV302&gt;6,"iNVÁLIDO",0)))))))</f>
        <v>3</v>
      </c>
      <c r="EJ302" s="7">
        <f>IF(CZ302&gt;6,"Inválido",CZ302)</f>
        <v>3</v>
      </c>
      <c r="EK302" s="7">
        <f>IF(DA302&gt;6,"Inválido",DA302)</f>
        <v>5</v>
      </c>
      <c r="EL302">
        <f>IF(DB302=1,6,IF(DB302=2,5,IF(DB302=3,3,IF(DB302=4,3,IF(DB302=5,2,IF(DB302=6,1,IF(DB302&gt;6,"iNVÁLIDO",0)))))))</f>
        <v>3</v>
      </c>
      <c r="EM302">
        <f>IF(DC302=1,6,IF(DC302=2,5,IF(DC302=3,3,IF(DC302=4,3,IF(DC302=5,2,IF(DC302=6,1,IF(DC302&gt;6,"iNVÁLIDO",0)))))))</f>
        <v>1</v>
      </c>
      <c r="EN302" s="7">
        <f>IF(DD302&gt;6,"Inválido",DD302)</f>
        <v>4</v>
      </c>
      <c r="EO302">
        <f>IF(DE302&gt;6,"Inválido",DE302)</f>
        <v>4</v>
      </c>
      <c r="EP302">
        <f>IF(DF302=1,6,IF(DF302=2,5,IF(DF302=3,3,IF(DF302=4,3,IF(DF302=5,2,IF(DF302=6,1,IF(DF302&gt;6,"iNVÁLIDO",0)))))))</f>
        <v>3</v>
      </c>
      <c r="EQ302" s="7">
        <f>IF(DG302&gt;6,"Inválido",DG302)</f>
        <v>4</v>
      </c>
      <c r="ER302">
        <f>IF(DH302&gt;5,"Inválido",DH302)</f>
        <v>3</v>
      </c>
      <c r="ES302">
        <f>IF(DI302&gt;5,"Inválido",DI302)</f>
        <v>3</v>
      </c>
      <c r="ET302">
        <f>IF(DJ302=1,5,IF(DJ302=2,4,IF(DJ302=3,3,IF(DJ302=4,2,IF(DJ302=5,1,IF(DJ302&gt;5,"Inválido",0))))))</f>
        <v>4</v>
      </c>
      <c r="EU302">
        <f>IF(DK302&gt;5,"Inválido",DK302)</f>
        <v>4</v>
      </c>
      <c r="EV302">
        <f>IF(DL302=1,5,IF(DL302=2,4,IF(DL302=3,3,IF(DL302=4,2,IF(DL302=5,1,IF(DL302&gt;5,"Inválido",0))))))</f>
        <v>3</v>
      </c>
      <c r="EW302" s="7">
        <f>SUM(DO302,DP302,DQ302,DR302,DS302,DT302,DU302,DV302,DW302,DX302)</f>
        <v>20</v>
      </c>
      <c r="EX302" s="7">
        <f>(EW302-10)/20*100</f>
        <v>50</v>
      </c>
      <c r="EY302">
        <f>SUM(DY302,DZ302,EA302,EB302)</f>
        <v>7</v>
      </c>
      <c r="EZ302">
        <f>(_2022___Atividade_física__sintomas_de_ansiedade_e_depressão_e_qualidade_de_vida_e[[#This Row],[Aspecto físico]]-4)/4*100</f>
        <v>75</v>
      </c>
      <c r="FA302">
        <f>SUM(EG302,EH302)</f>
        <v>8.1999999999999993</v>
      </c>
      <c r="FB302">
        <f>(FA302-2)/10*100</f>
        <v>61.999999999999986</v>
      </c>
      <c r="FC302">
        <f>SUM(DM302,ES302,ET302,EU302,EV302)</f>
        <v>17.399999999999999</v>
      </c>
      <c r="FD302" s="7">
        <f>(FC302-5)/20*100</f>
        <v>61.999999999999986</v>
      </c>
      <c r="FE302">
        <f>SUM(EI302,EM302,EO302,EQ302)</f>
        <v>12</v>
      </c>
      <c r="FF302" s="7">
        <f>(FE302-4)/20*100</f>
        <v>40</v>
      </c>
      <c r="FG302">
        <f>SUM(EF302,ER302)</f>
        <v>6</v>
      </c>
      <c r="FH302">
        <f>(FG302-2)/8*100</f>
        <v>50</v>
      </c>
      <c r="FI302">
        <f>SUM(EC302,ED302,EE302)</f>
        <v>6</v>
      </c>
      <c r="FJ302" s="7">
        <f>(FI302-3)/3*100</f>
        <v>100</v>
      </c>
      <c r="FK302">
        <f>SUM(EJ302,EK302,EL302,EN302,EP302)</f>
        <v>18</v>
      </c>
      <c r="FL302">
        <f>(FK302-5)/25*100</f>
        <v>52</v>
      </c>
      <c r="FM302">
        <f t="shared" si="12"/>
        <v>4</v>
      </c>
      <c r="FN302" s="7">
        <f t="shared" si="13"/>
        <v>62.25</v>
      </c>
      <c r="FO302" s="7">
        <f t="shared" si="14"/>
        <v>60.5</v>
      </c>
    </row>
    <row r="303" spans="1:171" ht="15" thickBot="1" x14ac:dyDescent="0.35">
      <c r="A303" t="s">
        <v>817</v>
      </c>
      <c r="B303" t="s">
        <v>818</v>
      </c>
      <c r="C303" t="s">
        <v>68</v>
      </c>
      <c r="D303" s="5">
        <v>29690</v>
      </c>
      <c r="E303" s="5">
        <v>44682</v>
      </c>
      <c r="F303" s="1">
        <f>DATEDIF(D302,E302,"Y")</f>
        <v>33</v>
      </c>
      <c r="G303">
        <v>2</v>
      </c>
      <c r="H303">
        <v>1</v>
      </c>
      <c r="I303" t="s">
        <v>522</v>
      </c>
      <c r="J303">
        <v>1</v>
      </c>
      <c r="K303">
        <v>1</v>
      </c>
      <c r="L303" t="s">
        <v>100</v>
      </c>
      <c r="M303" s="1">
        <v>1</v>
      </c>
      <c r="N303">
        <v>2</v>
      </c>
      <c r="O303">
        <v>1</v>
      </c>
      <c r="P303">
        <v>1</v>
      </c>
      <c r="Q303" s="16">
        <v>1</v>
      </c>
      <c r="R303">
        <v>2</v>
      </c>
      <c r="S303">
        <v>2</v>
      </c>
      <c r="T303">
        <v>2</v>
      </c>
      <c r="U303" t="s">
        <v>86</v>
      </c>
      <c r="V303">
        <v>0</v>
      </c>
      <c r="W303">
        <v>0</v>
      </c>
      <c r="X30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03">
        <v>4</v>
      </c>
      <c r="Z303">
        <v>39</v>
      </c>
      <c r="AA30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156</v>
      </c>
      <c r="AB303">
        <v>0</v>
      </c>
      <c r="AC303">
        <v>0</v>
      </c>
      <c r="AD30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3">
        <v>7</v>
      </c>
      <c r="AF303">
        <v>9</v>
      </c>
      <c r="AG303" s="1">
        <f>AVERAGE(_2022___Atividade_física__sintomas_de_ansiedade_e_depressão_e_qualidade_de_vida_e[[#This Row],[a.	Quantas horas no total você gasta sentado durante um dia de semana? ]:[b.	Quantas horas no total você gasta sentado durante um dia de fim de semana?]])</f>
        <v>8</v>
      </c>
      <c r="AH303" s="1">
        <f>_2022___Atividade_física__sintomas_de_ansiedade_e_depressão_e_qualidade_de_vida_e[[#This Row],[AFV por semana]]+_2022___Atividade_física__sintomas_de_ansiedade_e_depressão_e_qualidade_de_vida_e[[#This Row],[Média AFM na semana]]</f>
        <v>156</v>
      </c>
      <c r="AI303">
        <v>0</v>
      </c>
      <c r="AJ303">
        <v>2</v>
      </c>
      <c r="AK303">
        <v>0</v>
      </c>
      <c r="AL303">
        <v>3</v>
      </c>
      <c r="AM303">
        <v>2</v>
      </c>
      <c r="AN303">
        <v>0</v>
      </c>
      <c r="AO303">
        <v>2</v>
      </c>
      <c r="AP303">
        <v>2</v>
      </c>
      <c r="AQ303">
        <v>1</v>
      </c>
      <c r="AR303">
        <v>2</v>
      </c>
      <c r="AS303">
        <v>2</v>
      </c>
      <c r="AT303">
        <v>0</v>
      </c>
      <c r="AU303">
        <v>0</v>
      </c>
      <c r="AV303">
        <v>2</v>
      </c>
      <c r="AW303">
        <v>2</v>
      </c>
      <c r="AX303">
        <v>1</v>
      </c>
      <c r="AY303">
        <v>1</v>
      </c>
      <c r="AZ303">
        <v>1</v>
      </c>
      <c r="BA303">
        <v>3</v>
      </c>
      <c r="BB303">
        <v>3</v>
      </c>
      <c r="BC303">
        <v>3</v>
      </c>
      <c r="BD30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303">
        <v>0</v>
      </c>
      <c r="BF303">
        <v>0</v>
      </c>
      <c r="BG303">
        <v>1</v>
      </c>
      <c r="BH303">
        <v>1</v>
      </c>
      <c r="BI303">
        <v>2</v>
      </c>
      <c r="BJ303">
        <v>0</v>
      </c>
      <c r="BK303">
        <v>1</v>
      </c>
      <c r="BL303">
        <v>2</v>
      </c>
      <c r="BM303">
        <v>0</v>
      </c>
      <c r="BN303">
        <v>3</v>
      </c>
      <c r="BO303">
        <v>2</v>
      </c>
      <c r="BP303">
        <v>2</v>
      </c>
      <c r="BQ303">
        <v>2</v>
      </c>
      <c r="BR303">
        <v>0</v>
      </c>
      <c r="BS303">
        <v>1</v>
      </c>
      <c r="BT303">
        <v>3</v>
      </c>
      <c r="BU303">
        <v>2</v>
      </c>
      <c r="BV303">
        <v>0</v>
      </c>
      <c r="BW303">
        <v>0</v>
      </c>
      <c r="BX303">
        <v>1</v>
      </c>
      <c r="BY303">
        <v>0</v>
      </c>
      <c r="BZ303">
        <v>1</v>
      </c>
      <c r="CA303">
        <v>2</v>
      </c>
      <c r="CB303" s="1">
        <f>SUM(BE303:BV303,_2022___Atividade_física__sintomas_de_ansiedade_e_depressão_e_qualidade_de_vida_e[[#This Row],[18 considerar essa]:[_20]])</f>
        <v>25</v>
      </c>
      <c r="CC303">
        <v>3</v>
      </c>
      <c r="CD303">
        <v>4</v>
      </c>
      <c r="CE303">
        <v>1</v>
      </c>
      <c r="CF303">
        <v>3</v>
      </c>
      <c r="CG303">
        <v>3</v>
      </c>
      <c r="CH303">
        <v>1</v>
      </c>
      <c r="CI303">
        <v>1</v>
      </c>
      <c r="CJ303">
        <v>2</v>
      </c>
      <c r="CK303">
        <v>2</v>
      </c>
      <c r="CL303">
        <v>1</v>
      </c>
      <c r="CM303">
        <v>2</v>
      </c>
      <c r="CN303">
        <v>3</v>
      </c>
      <c r="CO303">
        <v>1</v>
      </c>
      <c r="CP303">
        <v>1</v>
      </c>
      <c r="CQ303">
        <v>2</v>
      </c>
      <c r="CR303">
        <v>1</v>
      </c>
      <c r="CS303">
        <v>1</v>
      </c>
      <c r="CT303">
        <v>1</v>
      </c>
      <c r="CU303">
        <v>2</v>
      </c>
      <c r="CV303">
        <v>4</v>
      </c>
      <c r="CW303">
        <v>5</v>
      </c>
      <c r="CX303">
        <v>4</v>
      </c>
      <c r="CY303">
        <v>5</v>
      </c>
      <c r="CZ303">
        <v>1</v>
      </c>
      <c r="DA303">
        <v>5</v>
      </c>
      <c r="DB303">
        <v>6</v>
      </c>
      <c r="DC303">
        <v>6</v>
      </c>
      <c r="DD303">
        <v>5</v>
      </c>
      <c r="DE303">
        <v>1</v>
      </c>
      <c r="DF303">
        <v>4</v>
      </c>
      <c r="DG303">
        <v>1</v>
      </c>
      <c r="DH303">
        <v>1</v>
      </c>
      <c r="DI303">
        <v>3</v>
      </c>
      <c r="DJ303">
        <v>3</v>
      </c>
      <c r="DK303">
        <v>2</v>
      </c>
      <c r="DL303">
        <v>5</v>
      </c>
      <c r="DM303">
        <f>IF(CC303=1,5,IF(CC303=2,4.4,IF(CC303=3,3.4,IF(CC303=4,2,IF(CC303=5,1,IF(CC303&gt;5,"Inválido",0))))))</f>
        <v>3.4</v>
      </c>
      <c r="DN303">
        <f>IF(CD303&gt;5,"Inválido",CD303)</f>
        <v>4</v>
      </c>
      <c r="DO303" s="7">
        <f>IF(CE303&gt;3,"Inválido",CE303)</f>
        <v>1</v>
      </c>
      <c r="DP303" s="7">
        <f>IF(CF303&gt;3,"Inválido",CF303)</f>
        <v>3</v>
      </c>
      <c r="DQ303" s="6">
        <f>IF(CG303&gt;3,"Inválido",CG303)</f>
        <v>3</v>
      </c>
      <c r="DR303" s="6">
        <f>IF(CH303&gt;3,"Inválido",CH303)</f>
        <v>1</v>
      </c>
      <c r="DS303" s="6">
        <f>IF(CI303&gt;3,"Inválido",CI303)</f>
        <v>1</v>
      </c>
      <c r="DT303" s="6">
        <f>IF(CJ303&gt;3,"Inválido",CJ303)</f>
        <v>2</v>
      </c>
      <c r="DU303" s="6">
        <f>IF(CK303&gt;3,"Inválido",CK303)</f>
        <v>2</v>
      </c>
      <c r="DV303" s="6">
        <f>IF(CL303&gt;3,"Inválido",CL303)</f>
        <v>1</v>
      </c>
      <c r="DW303" s="6">
        <f>IF(CM303&gt;3,"Inválido",CM303)</f>
        <v>2</v>
      </c>
      <c r="DX303" s="6">
        <f>IF(CN303&gt;3,"Inválido",CN303)</f>
        <v>3</v>
      </c>
      <c r="DY303" s="8">
        <f>IF(CO303&gt;5, "INVALIDO",CO303)</f>
        <v>1</v>
      </c>
      <c r="DZ303" s="8">
        <f>IF(CP303&gt;5, "INVALIDO",CP303)</f>
        <v>1</v>
      </c>
      <c r="EA303" s="8">
        <f>IF(CQ303&gt;5, "INVALIDO",CQ303)</f>
        <v>2</v>
      </c>
      <c r="EB303" s="8">
        <f>IF(CR303&gt;5, "INVALIDO",CR303)</f>
        <v>1</v>
      </c>
      <c r="EC303" s="7">
        <f>IF(CR303&gt;5, "INVALIDO",CR303)</f>
        <v>1</v>
      </c>
      <c r="ED30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03">
        <f>IF(CC303=1,5,IF(CC303=2,4,IF(CC303=3,3,IF(CC303=4,2,IF(CC303=5,1,IF(CC303&gt;5,"Inválido",0))))))</f>
        <v>3</v>
      </c>
      <c r="EG303">
        <f>IF(CW303=1,6,IF(CW303=2,5.4,IF(CW303=3,4.2,IF(CW303=4,3.1,IF(CW303=5,2.2,IF(CW303=6,1,IF(CW303&gt;6,"Inválido",0)))))))</f>
        <v>2.2000000000000002</v>
      </c>
      <c r="EH303">
        <f>IF(AND(CX303=1,CW303=1),6,IF(AND(CX303=1,CW303&lt;7),5,IF(AND(CX303&gt;1,CW303=1),"Inválido",IF(AND(CX303=2,CW303&lt;7),4,IF(AND(CX303=3,CW303&lt;7),3,IF(AND(CX303=4,CW303&lt;7),2,IF(AND(CX303=5,CW303&lt;7),1,0)))))))</f>
        <v>2</v>
      </c>
      <c r="EI303">
        <f>IF(CV303=1,6,IF(CV303=2,5,IF(CV303=3,3,IF(CV303=4,3,IF(CV303=5,2,IF(CV303=6,1,IF(CV303&gt;6,"iNVÁLIDO",0)))))))</f>
        <v>3</v>
      </c>
      <c r="EJ303" s="7">
        <f>IF(CZ303&gt;6,"Inválido",CZ303)</f>
        <v>1</v>
      </c>
      <c r="EK303" s="7">
        <f>IF(DA303&gt;6,"Inválido",DA303)</f>
        <v>5</v>
      </c>
      <c r="EL303">
        <f>IF(DB303=1,6,IF(DB303=2,5,IF(DB303=3,3,IF(DB303=4,3,IF(DB303=5,2,IF(DB303=6,1,IF(DB303&gt;6,"iNVÁLIDO",0)))))))</f>
        <v>1</v>
      </c>
      <c r="EM303">
        <f>IF(DC303=1,6,IF(DC303=2,5,IF(DC303=3,3,IF(DC303=4,3,IF(DC303=5,2,IF(DC303=6,1,IF(DC303&gt;6,"iNVÁLIDO",0)))))))</f>
        <v>1</v>
      </c>
      <c r="EN303" s="7">
        <f>IF(DD303&gt;6,"Inválido",DD303)</f>
        <v>5</v>
      </c>
      <c r="EO303">
        <f>IF(DE303&gt;6,"Inválido",DE303)</f>
        <v>1</v>
      </c>
      <c r="EP303">
        <f>IF(DF303=1,6,IF(DF303=2,5,IF(DF303=3,3,IF(DF303=4,3,IF(DF303=5,2,IF(DF303=6,1,IF(DF303&gt;6,"iNVÁLIDO",0)))))))</f>
        <v>3</v>
      </c>
      <c r="EQ303" s="7">
        <f>IF(DG303&gt;6,"Inválido",DG303)</f>
        <v>1</v>
      </c>
      <c r="ER303">
        <f>IF(DH303&gt;5,"Inválido",DH303)</f>
        <v>1</v>
      </c>
      <c r="ES303">
        <f>IF(DI303&gt;5,"Inválido",DI303)</f>
        <v>3</v>
      </c>
      <c r="ET303">
        <f>IF(DJ303=1,5,IF(DJ303=2,4,IF(DJ303=3,3,IF(DJ303=4,2,IF(DJ303=5,1,IF(DJ303&gt;5,"Inválido",0))))))</f>
        <v>3</v>
      </c>
      <c r="EU303">
        <f>IF(DK303&gt;5,"Inválido",DK303)</f>
        <v>2</v>
      </c>
      <c r="EV303">
        <f>IF(DL303=1,5,IF(DL303=2,4,IF(DL303=3,3,IF(DL303=4,2,IF(DL303=5,1,IF(DL303&gt;5,"Inválido",0))))))</f>
        <v>1</v>
      </c>
      <c r="EW303" s="7">
        <f>SUM(DO303,DP303,DQ303,DR303,DS303,DT303,DU303,DV303,DW303,DX303)</f>
        <v>19</v>
      </c>
      <c r="EX303" s="7">
        <f>(EW303-10)/20*100</f>
        <v>45</v>
      </c>
      <c r="EY303">
        <f>SUM(DY303,DZ303,EA303,EB303)</f>
        <v>5</v>
      </c>
      <c r="EZ303">
        <f>(_2022___Atividade_física__sintomas_de_ansiedade_e_depressão_e_qualidade_de_vida_e[[#This Row],[Aspecto físico]]-4)/4*100</f>
        <v>25</v>
      </c>
      <c r="FA303">
        <f>SUM(EG303,EH303)</f>
        <v>4.2</v>
      </c>
      <c r="FB303">
        <f>(FA303-2)/10*100</f>
        <v>22.000000000000004</v>
      </c>
      <c r="FC303">
        <f>SUM(DM303,ES303,ET303,EU303,EV303)</f>
        <v>12.4</v>
      </c>
      <c r="FD303" s="7">
        <f>(FC303-5)/20*100</f>
        <v>37</v>
      </c>
      <c r="FE303">
        <f>SUM(EI303,EM303,EO303,EQ303)</f>
        <v>6</v>
      </c>
      <c r="FF303" s="7">
        <f>(FE303-4)/20*100</f>
        <v>10</v>
      </c>
      <c r="FG303">
        <f>SUM(EF303,ER303)</f>
        <v>4</v>
      </c>
      <c r="FH303">
        <f>(FG303-2)/8*100</f>
        <v>25</v>
      </c>
      <c r="FI303">
        <f>SUM(EC303,ED303,EE303)</f>
        <v>4</v>
      </c>
      <c r="FJ303" s="7">
        <f>(FI303-3)/3*100</f>
        <v>33.333333333333329</v>
      </c>
      <c r="FK303">
        <f>SUM(EJ303,EK303,EL303,EN303,EP303)</f>
        <v>15</v>
      </c>
      <c r="FL303">
        <f>(FK303-5)/25*100</f>
        <v>40</v>
      </c>
      <c r="FM303">
        <f t="shared" si="12"/>
        <v>4</v>
      </c>
      <c r="FN303" s="7">
        <f t="shared" si="13"/>
        <v>32.25</v>
      </c>
      <c r="FO303" s="7">
        <f t="shared" si="14"/>
        <v>27.083333333333332</v>
      </c>
    </row>
    <row r="304" spans="1:171" ht="15" thickBot="1" x14ac:dyDescent="0.35">
      <c r="A304" t="s">
        <v>819</v>
      </c>
      <c r="B304" t="s">
        <v>820</v>
      </c>
      <c r="C304" t="s">
        <v>68</v>
      </c>
      <c r="D304" s="5">
        <v>33658</v>
      </c>
      <c r="E304" s="5">
        <v>44682</v>
      </c>
      <c r="F304" s="1">
        <f>DATEDIF(D303,E303,"Y")</f>
        <v>41</v>
      </c>
      <c r="G304">
        <v>2</v>
      </c>
      <c r="H304">
        <v>2</v>
      </c>
      <c r="I304" t="s">
        <v>175</v>
      </c>
      <c r="J304">
        <v>12</v>
      </c>
      <c r="K304">
        <v>2</v>
      </c>
      <c r="L304" t="s">
        <v>821</v>
      </c>
      <c r="M304" s="1">
        <v>2</v>
      </c>
      <c r="N304">
        <v>1</v>
      </c>
      <c r="O304">
        <v>1</v>
      </c>
      <c r="P304">
        <v>1</v>
      </c>
      <c r="Q304" s="16">
        <v>2</v>
      </c>
      <c r="R304">
        <v>2</v>
      </c>
      <c r="S304">
        <v>2</v>
      </c>
      <c r="T304">
        <v>2</v>
      </c>
      <c r="U304" t="s">
        <v>115</v>
      </c>
      <c r="V304">
        <v>4</v>
      </c>
      <c r="W304">
        <v>15</v>
      </c>
      <c r="X30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04">
        <v>2</v>
      </c>
      <c r="Z304">
        <v>49</v>
      </c>
      <c r="AA30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98</v>
      </c>
      <c r="AB304">
        <v>1</v>
      </c>
      <c r="AC304">
        <v>20</v>
      </c>
      <c r="AD30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20</v>
      </c>
      <c r="AE304">
        <v>7</v>
      </c>
      <c r="AF304">
        <v>3</v>
      </c>
      <c r="AG304" s="1">
        <f>AVERAGE(_2022___Atividade_física__sintomas_de_ansiedade_e_depressão_e_qualidade_de_vida_e[[#This Row],[a.	Quantas horas no total você gasta sentado durante um dia de semana? ]:[b.	Quantas horas no total você gasta sentado durante um dia de fim de semana?]])</f>
        <v>5</v>
      </c>
      <c r="AH304" s="1">
        <f>_2022___Atividade_física__sintomas_de_ansiedade_e_depressão_e_qualidade_de_vida_e[[#This Row],[AFV por semana]]+_2022___Atividade_física__sintomas_de_ansiedade_e_depressão_e_qualidade_de_vida_e[[#This Row],[Média AFM na semana]]</f>
        <v>118</v>
      </c>
      <c r="AI304">
        <v>0</v>
      </c>
      <c r="AJ304">
        <v>0</v>
      </c>
      <c r="AK304">
        <v>0</v>
      </c>
      <c r="AL304">
        <v>2</v>
      </c>
      <c r="AM304">
        <v>3</v>
      </c>
      <c r="AN304">
        <v>2</v>
      </c>
      <c r="AO304">
        <v>2</v>
      </c>
      <c r="AP304">
        <v>1</v>
      </c>
      <c r="AQ304">
        <v>0</v>
      </c>
      <c r="AR304">
        <v>3</v>
      </c>
      <c r="AS304">
        <v>0</v>
      </c>
      <c r="AT304">
        <v>0</v>
      </c>
      <c r="AU304">
        <v>0</v>
      </c>
      <c r="AV304">
        <v>3</v>
      </c>
      <c r="AW304">
        <v>0</v>
      </c>
      <c r="AX304">
        <v>0</v>
      </c>
      <c r="AY304">
        <v>1</v>
      </c>
      <c r="AZ304">
        <v>1</v>
      </c>
      <c r="BA304">
        <v>0</v>
      </c>
      <c r="BB304">
        <v>0</v>
      </c>
      <c r="BC304">
        <v>0</v>
      </c>
      <c r="BD30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304">
        <v>1</v>
      </c>
      <c r="BF304">
        <v>3</v>
      </c>
      <c r="BG304">
        <v>1</v>
      </c>
      <c r="BH304">
        <v>2</v>
      </c>
      <c r="BI304">
        <v>0</v>
      </c>
      <c r="BJ304">
        <v>1</v>
      </c>
      <c r="BK304">
        <v>1</v>
      </c>
      <c r="BL304">
        <v>2</v>
      </c>
      <c r="BM304">
        <v>0</v>
      </c>
      <c r="BN304">
        <v>1</v>
      </c>
      <c r="BO304">
        <v>2</v>
      </c>
      <c r="BP304">
        <v>1</v>
      </c>
      <c r="BQ304">
        <v>1</v>
      </c>
      <c r="BR304">
        <v>0</v>
      </c>
      <c r="BS304">
        <v>1</v>
      </c>
      <c r="BT304">
        <v>2</v>
      </c>
      <c r="BU304">
        <v>2</v>
      </c>
      <c r="BV304">
        <v>0</v>
      </c>
      <c r="BW304">
        <v>0</v>
      </c>
      <c r="BX304">
        <v>2</v>
      </c>
      <c r="BY304">
        <f>_2022___Atividade_física__sintomas_de_ansiedade_e_depressão_e_qualidade_de_vida_e[[#This Row],[_18]]</f>
        <v>0</v>
      </c>
      <c r="BZ304">
        <v>0</v>
      </c>
      <c r="CA304">
        <v>1</v>
      </c>
      <c r="CB304" s="1">
        <f>SUM(BE304:BV304,_2022___Atividade_física__sintomas_de_ansiedade_e_depressão_e_qualidade_de_vida_e[[#This Row],[18 considerar essa]:[_20]])</f>
        <v>22</v>
      </c>
      <c r="CC304">
        <v>3</v>
      </c>
      <c r="CD304">
        <v>4</v>
      </c>
      <c r="CE304">
        <v>2</v>
      </c>
      <c r="CF304">
        <v>3</v>
      </c>
      <c r="CG304">
        <v>3</v>
      </c>
      <c r="CH304">
        <v>2</v>
      </c>
      <c r="CI304">
        <v>3</v>
      </c>
      <c r="CJ304">
        <v>2</v>
      </c>
      <c r="CK304">
        <v>3</v>
      </c>
      <c r="CL304">
        <v>3</v>
      </c>
      <c r="CM304">
        <v>3</v>
      </c>
      <c r="CN304">
        <v>2</v>
      </c>
      <c r="CO304">
        <v>1</v>
      </c>
      <c r="CP304">
        <v>1</v>
      </c>
      <c r="CQ304">
        <v>1</v>
      </c>
      <c r="CR304">
        <v>1</v>
      </c>
      <c r="CS304">
        <v>1</v>
      </c>
      <c r="CT304">
        <v>1</v>
      </c>
      <c r="CU304">
        <v>1</v>
      </c>
      <c r="CV304">
        <v>5</v>
      </c>
      <c r="CW304">
        <v>3</v>
      </c>
      <c r="CX304">
        <v>3</v>
      </c>
      <c r="CY304">
        <v>6</v>
      </c>
      <c r="CZ304">
        <v>2</v>
      </c>
      <c r="DA304">
        <v>2</v>
      </c>
      <c r="DB304">
        <v>5</v>
      </c>
      <c r="DC304">
        <v>6</v>
      </c>
      <c r="DD304">
        <v>2</v>
      </c>
      <c r="DE304">
        <v>1</v>
      </c>
      <c r="DF304">
        <v>3</v>
      </c>
      <c r="DG304">
        <v>1</v>
      </c>
      <c r="DH304">
        <v>3</v>
      </c>
      <c r="DI304">
        <v>3</v>
      </c>
      <c r="DJ304">
        <v>4</v>
      </c>
      <c r="DK304">
        <v>4</v>
      </c>
      <c r="DL304">
        <v>4</v>
      </c>
      <c r="DM304">
        <f>IF(CC304=1,5,IF(CC304=2,4.4,IF(CC304=3,3.4,IF(CC304=4,2,IF(CC304=5,1,IF(CC304&gt;5,"Inválido",0))))))</f>
        <v>3.4</v>
      </c>
      <c r="DN304">
        <f>IF(CD304&gt;5,"Inválido",CD304)</f>
        <v>4</v>
      </c>
      <c r="DO304" s="7">
        <f>IF(CE304&gt;3,"Inválido",CE304)</f>
        <v>2</v>
      </c>
      <c r="DP304" s="7">
        <f>IF(CF304&gt;3,"Inválido",CF304)</f>
        <v>3</v>
      </c>
      <c r="DQ304" s="6">
        <f>IF(CG304&gt;3,"Inválido",CG304)</f>
        <v>3</v>
      </c>
      <c r="DR304" s="6">
        <f>IF(CH304&gt;3,"Inválido",CH304)</f>
        <v>2</v>
      </c>
      <c r="DS304" s="6">
        <f>IF(CI304&gt;3,"Inválido",CI304)</f>
        <v>3</v>
      </c>
      <c r="DT304" s="6">
        <f>IF(CJ304&gt;3,"Inválido",CJ304)</f>
        <v>2</v>
      </c>
      <c r="DU304" s="6">
        <f>IF(CK304&gt;3,"Inválido",CK304)</f>
        <v>3</v>
      </c>
      <c r="DV304" s="6">
        <f>IF(CL304&gt;3,"Inválido",CL304)</f>
        <v>3</v>
      </c>
      <c r="DW304" s="6">
        <f>IF(CM304&gt;3,"Inválido",CM304)</f>
        <v>3</v>
      </c>
      <c r="DX304" s="6">
        <f>IF(CN304&gt;3,"Inválido",CN304)</f>
        <v>2</v>
      </c>
      <c r="DY304" s="8">
        <f>IF(CO304&gt;5, "INVALIDO",CO304)</f>
        <v>1</v>
      </c>
      <c r="DZ304" s="8">
        <f>IF(CP304&gt;5, "INVALIDO",CP304)</f>
        <v>1</v>
      </c>
      <c r="EA304" s="8">
        <f>IF(CQ304&gt;5, "INVALIDO",CQ304)</f>
        <v>1</v>
      </c>
      <c r="EB304" s="8">
        <f>IF(CR304&gt;5, "INVALIDO",CR304)</f>
        <v>1</v>
      </c>
      <c r="EC304" s="7">
        <f>IF(CR304&gt;5, "INVALIDO",CR304)</f>
        <v>1</v>
      </c>
      <c r="ED30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4">
        <f>IF(CC304=1,5,IF(CC304=2,4,IF(CC304=3,3,IF(CC304=4,2,IF(CC304=5,1,IF(CC304&gt;5,"Inválido",0))))))</f>
        <v>3</v>
      </c>
      <c r="EG304">
        <f>IF(CW304=1,6,IF(CW304=2,5.4,IF(CW304=3,4.2,IF(CW304=4,3.1,IF(CW304=5,2.2,IF(CW304=6,1,IF(CW304&gt;6,"Inválido",0)))))))</f>
        <v>4.2</v>
      </c>
      <c r="EH304">
        <f>IF(AND(CX304=1,CW304=1),6,IF(AND(CX304=1,CW304&lt;7),5,IF(AND(CX304&gt;1,CW304=1),"Inválido",IF(AND(CX304=2,CW304&lt;7),4,IF(AND(CX304=3,CW304&lt;7),3,IF(AND(CX304=4,CW304&lt;7),2,IF(AND(CX304=5,CW304&lt;7),1,0)))))))</f>
        <v>3</v>
      </c>
      <c r="EI304">
        <f>IF(CV304=1,6,IF(CV304=2,5,IF(CV304=3,3,IF(CV304=4,3,IF(CV304=5,2,IF(CV304=6,1,IF(CV304&gt;6,"iNVÁLIDO",0)))))))</f>
        <v>2</v>
      </c>
      <c r="EJ304" s="7">
        <f>IF(CZ304&gt;6,"Inválido",CZ304)</f>
        <v>2</v>
      </c>
      <c r="EK304" s="7">
        <f>IF(DA304&gt;6,"Inválido",DA304)</f>
        <v>2</v>
      </c>
      <c r="EL304">
        <f>IF(DB304=1,6,IF(DB304=2,5,IF(DB304=3,3,IF(DB304=4,3,IF(DB304=5,2,IF(DB304=6,1,IF(DB304&gt;6,"iNVÁLIDO",0)))))))</f>
        <v>2</v>
      </c>
      <c r="EM304">
        <f>IF(DC304=1,6,IF(DC304=2,5,IF(DC304=3,3,IF(DC304=4,3,IF(DC304=5,2,IF(DC304=6,1,IF(DC304&gt;6,"iNVÁLIDO",0)))))))</f>
        <v>1</v>
      </c>
      <c r="EN304" s="7">
        <f>IF(DD304&gt;6,"Inválido",DD304)</f>
        <v>2</v>
      </c>
      <c r="EO304">
        <f>IF(DE304&gt;6,"Inválido",DE304)</f>
        <v>1</v>
      </c>
      <c r="EP304">
        <f>IF(DF304=1,6,IF(DF304=2,5,IF(DF304=3,3,IF(DF304=4,3,IF(DF304=5,2,IF(DF304=6,1,IF(DF304&gt;6,"iNVÁLIDO",0)))))))</f>
        <v>3</v>
      </c>
      <c r="EQ304" s="7">
        <f>IF(DG304&gt;6,"Inválido",DG304)</f>
        <v>1</v>
      </c>
      <c r="ER304">
        <f>IF(DH304&gt;5,"Inválido",DH304)</f>
        <v>3</v>
      </c>
      <c r="ES304">
        <f>IF(DI304&gt;5,"Inválido",DI304)</f>
        <v>3</v>
      </c>
      <c r="ET304">
        <f>IF(DJ304=1,5,IF(DJ304=2,4,IF(DJ304=3,3,IF(DJ304=4,2,IF(DJ304=5,1,IF(DJ304&gt;5,"Inválido",0))))))</f>
        <v>2</v>
      </c>
      <c r="EU304">
        <f>IF(DK304&gt;5,"Inválido",DK304)</f>
        <v>4</v>
      </c>
      <c r="EV304">
        <f>IF(DL304=1,5,IF(DL304=2,4,IF(DL304=3,3,IF(DL304=4,2,IF(DL304=5,1,IF(DL304&gt;5,"Inválido",0))))))</f>
        <v>2</v>
      </c>
      <c r="EW304" s="7">
        <f>SUM(DO304,DP304,DQ304,DR304,DS304,DT304,DU304,DV304,DW304,DX304)</f>
        <v>26</v>
      </c>
      <c r="EX304" s="7">
        <f>(EW304-10)/20*100</f>
        <v>80</v>
      </c>
      <c r="EY304">
        <f>SUM(DY304,DZ304,EA304,EB304)</f>
        <v>4</v>
      </c>
      <c r="EZ304">
        <f>(_2022___Atividade_física__sintomas_de_ansiedade_e_depressão_e_qualidade_de_vida_e[[#This Row],[Aspecto físico]]-4)/4*100</f>
        <v>0</v>
      </c>
      <c r="FA304">
        <f>SUM(EG304,EH304)</f>
        <v>7.2</v>
      </c>
      <c r="FB304">
        <f>(FA304-2)/10*100</f>
        <v>52</v>
      </c>
      <c r="FC304">
        <f>SUM(DM304,ES304,ET304,EU304,EV304)</f>
        <v>14.4</v>
      </c>
      <c r="FD304" s="7">
        <f>(FC304-5)/20*100</f>
        <v>47</v>
      </c>
      <c r="FE304">
        <f>SUM(EI304,EM304,EO304,EQ304)</f>
        <v>5</v>
      </c>
      <c r="FF304" s="7">
        <f>(FE304-4)/20*100</f>
        <v>5</v>
      </c>
      <c r="FG304">
        <f>SUM(EF304,ER304)</f>
        <v>6</v>
      </c>
      <c r="FH304">
        <f>(FG304-2)/8*100</f>
        <v>50</v>
      </c>
      <c r="FI304">
        <f>SUM(EC304,ED304,EE304)</f>
        <v>3</v>
      </c>
      <c r="FJ304" s="7">
        <f>(FI304-3)/3*100</f>
        <v>0</v>
      </c>
      <c r="FK304">
        <f>SUM(EJ304,EK304,EL304,EN304,EP304)</f>
        <v>11</v>
      </c>
      <c r="FL304">
        <f>(FK304-5)/25*100</f>
        <v>24</v>
      </c>
      <c r="FM304">
        <f t="shared" si="12"/>
        <v>4</v>
      </c>
      <c r="FN304" s="7">
        <f t="shared" si="13"/>
        <v>44.75</v>
      </c>
      <c r="FO304" s="7">
        <f t="shared" si="14"/>
        <v>19.75</v>
      </c>
    </row>
    <row r="305" spans="1:171" ht="15" thickBot="1" x14ac:dyDescent="0.35">
      <c r="A305" t="s">
        <v>822</v>
      </c>
      <c r="B305" t="s">
        <v>823</v>
      </c>
      <c r="C305" t="s">
        <v>68</v>
      </c>
      <c r="D305" s="5">
        <v>35810</v>
      </c>
      <c r="E305" s="5">
        <v>44682</v>
      </c>
      <c r="F305" s="1">
        <f>DATEDIF(D304,E304,"Y")</f>
        <v>30</v>
      </c>
      <c r="G305">
        <v>2</v>
      </c>
      <c r="H305">
        <v>1</v>
      </c>
      <c r="I305" t="s">
        <v>162</v>
      </c>
      <c r="J305">
        <v>3</v>
      </c>
      <c r="K305">
        <v>2</v>
      </c>
      <c r="L305" t="s">
        <v>824</v>
      </c>
      <c r="M305" s="1">
        <v>2</v>
      </c>
      <c r="N305">
        <v>1</v>
      </c>
      <c r="O305">
        <v>3</v>
      </c>
      <c r="P305">
        <v>1</v>
      </c>
      <c r="Q305" s="16">
        <v>3</v>
      </c>
      <c r="R305">
        <v>2</v>
      </c>
      <c r="S305">
        <v>1</v>
      </c>
      <c r="T305">
        <v>2</v>
      </c>
      <c r="U305" t="s">
        <v>86</v>
      </c>
      <c r="V305">
        <v>4</v>
      </c>
      <c r="W305">
        <v>25</v>
      </c>
      <c r="X30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305">
        <v>5</v>
      </c>
      <c r="Z305">
        <v>20</v>
      </c>
      <c r="AA30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100</v>
      </c>
      <c r="AB305">
        <v>0</v>
      </c>
      <c r="AC305">
        <v>0</v>
      </c>
      <c r="AD30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5">
        <v>6</v>
      </c>
      <c r="AF305">
        <v>7</v>
      </c>
      <c r="AG305" s="1">
        <f>AVERAGE(_2022___Atividade_física__sintomas_de_ansiedade_e_depressão_e_qualidade_de_vida_e[[#This Row],[a.	Quantas horas no total você gasta sentado durante um dia de semana? ]:[b.	Quantas horas no total você gasta sentado durante um dia de fim de semana?]])</f>
        <v>6.5</v>
      </c>
      <c r="AH305" s="1">
        <f>_2022___Atividade_física__sintomas_de_ansiedade_e_depressão_e_qualidade_de_vida_e[[#This Row],[AFV por semana]]+_2022___Atividade_física__sintomas_de_ansiedade_e_depressão_e_qualidade_de_vida_e[[#This Row],[Média AFM na semana]]</f>
        <v>100</v>
      </c>
      <c r="AI305">
        <v>0</v>
      </c>
      <c r="AJ305">
        <v>1</v>
      </c>
      <c r="AK305">
        <v>0</v>
      </c>
      <c r="AL305">
        <v>2</v>
      </c>
      <c r="AM305">
        <v>0</v>
      </c>
      <c r="AN305">
        <v>2</v>
      </c>
      <c r="AO305">
        <v>1</v>
      </c>
      <c r="AP305">
        <v>1</v>
      </c>
      <c r="AQ305">
        <v>0</v>
      </c>
      <c r="AR305">
        <v>2</v>
      </c>
      <c r="AS305">
        <v>0</v>
      </c>
      <c r="AT305">
        <v>0</v>
      </c>
      <c r="AU305">
        <v>0</v>
      </c>
      <c r="AV305">
        <v>0</v>
      </c>
      <c r="AW305">
        <v>0</v>
      </c>
      <c r="AX305">
        <v>0</v>
      </c>
      <c r="AY305">
        <v>0</v>
      </c>
      <c r="AZ305">
        <v>1</v>
      </c>
      <c r="BA305">
        <v>0</v>
      </c>
      <c r="BB305">
        <v>0</v>
      </c>
      <c r="BC305">
        <v>0</v>
      </c>
      <c r="BD30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10</v>
      </c>
      <c r="BE305">
        <v>0</v>
      </c>
      <c r="BF305">
        <v>0</v>
      </c>
      <c r="BG305">
        <v>0</v>
      </c>
      <c r="BH305">
        <v>1</v>
      </c>
      <c r="BI305">
        <v>1</v>
      </c>
      <c r="BJ305">
        <v>0</v>
      </c>
      <c r="BK305">
        <v>0</v>
      </c>
      <c r="BL305">
        <v>1</v>
      </c>
      <c r="BM305">
        <v>0</v>
      </c>
      <c r="BN305">
        <v>0</v>
      </c>
      <c r="BO305">
        <v>3</v>
      </c>
      <c r="BP305">
        <v>0</v>
      </c>
      <c r="BQ305">
        <v>0</v>
      </c>
      <c r="BR305">
        <v>0</v>
      </c>
      <c r="BS305">
        <v>0</v>
      </c>
      <c r="BT305">
        <v>0</v>
      </c>
      <c r="BU305">
        <v>0</v>
      </c>
      <c r="BV305">
        <v>0</v>
      </c>
      <c r="BW305">
        <v>0</v>
      </c>
      <c r="BX305">
        <v>2</v>
      </c>
      <c r="BY305">
        <f>_2022___Atividade_física__sintomas_de_ansiedade_e_depressão_e_qualidade_de_vida_e[[#This Row],[_18]]</f>
        <v>0</v>
      </c>
      <c r="BZ305">
        <v>0</v>
      </c>
      <c r="CA305">
        <v>2</v>
      </c>
      <c r="CB305" s="1">
        <f>SUM(BE305:BV305,_2022___Atividade_física__sintomas_de_ansiedade_e_depressão_e_qualidade_de_vida_e[[#This Row],[18 considerar essa]:[_20]])</f>
        <v>8</v>
      </c>
      <c r="CC305">
        <v>2</v>
      </c>
      <c r="CD305">
        <v>1</v>
      </c>
      <c r="CE305">
        <v>3</v>
      </c>
      <c r="CF305">
        <v>3</v>
      </c>
      <c r="CG305">
        <v>3</v>
      </c>
      <c r="CH305">
        <v>3</v>
      </c>
      <c r="CI305">
        <v>3</v>
      </c>
      <c r="CJ305">
        <v>2</v>
      </c>
      <c r="CK305">
        <v>3</v>
      </c>
      <c r="CL305">
        <v>3</v>
      </c>
      <c r="CM305">
        <v>3</v>
      </c>
      <c r="CN305">
        <v>3</v>
      </c>
      <c r="CO305">
        <v>1</v>
      </c>
      <c r="CP305">
        <v>1</v>
      </c>
      <c r="CQ305">
        <v>2</v>
      </c>
      <c r="CR305">
        <v>2</v>
      </c>
      <c r="CS305">
        <v>1</v>
      </c>
      <c r="CT305">
        <v>1</v>
      </c>
      <c r="CU305">
        <v>2</v>
      </c>
      <c r="CV305">
        <v>2</v>
      </c>
      <c r="CW305">
        <v>2</v>
      </c>
      <c r="CX305">
        <v>1</v>
      </c>
      <c r="CY305">
        <v>3</v>
      </c>
      <c r="CZ305">
        <v>5</v>
      </c>
      <c r="DA305">
        <v>6</v>
      </c>
      <c r="DB305">
        <v>2</v>
      </c>
      <c r="DC305">
        <v>2</v>
      </c>
      <c r="DD305">
        <v>5</v>
      </c>
      <c r="DE305">
        <v>5</v>
      </c>
      <c r="DF305">
        <v>1</v>
      </c>
      <c r="DG305">
        <v>5</v>
      </c>
      <c r="DH305">
        <v>4</v>
      </c>
      <c r="DI305">
        <v>3</v>
      </c>
      <c r="DJ305">
        <v>4</v>
      </c>
      <c r="DK305">
        <v>5</v>
      </c>
      <c r="DL305">
        <v>1</v>
      </c>
      <c r="DM305">
        <f>IF(CC305=1,5,IF(CC305=2,4.4,IF(CC305=3,3.4,IF(CC305=4,2,IF(CC305=5,1,IF(CC305&gt;5,"Inválido",0))))))</f>
        <v>4.4000000000000004</v>
      </c>
      <c r="DN305">
        <f>IF(CD305&gt;5,"Inválido",CD305)</f>
        <v>1</v>
      </c>
      <c r="DO305" s="7">
        <f>IF(CE305&gt;3,"Inválido",CE305)</f>
        <v>3</v>
      </c>
      <c r="DP305" s="7">
        <f>IF(CF305&gt;3,"Inválido",CF305)</f>
        <v>3</v>
      </c>
      <c r="DQ305" s="6">
        <f>IF(CG305&gt;3,"Inválido",CG305)</f>
        <v>3</v>
      </c>
      <c r="DR305" s="6">
        <f>IF(CH305&gt;3,"Inválido",CH305)</f>
        <v>3</v>
      </c>
      <c r="DS305" s="6">
        <f>IF(CI305&gt;3,"Inválido",CI305)</f>
        <v>3</v>
      </c>
      <c r="DT305" s="6">
        <f>IF(CJ305&gt;3,"Inválido",CJ305)</f>
        <v>2</v>
      </c>
      <c r="DU305" s="6">
        <f>IF(CK305&gt;3,"Inválido",CK305)</f>
        <v>3</v>
      </c>
      <c r="DV305" s="6">
        <f>IF(CL305&gt;3,"Inválido",CL305)</f>
        <v>3</v>
      </c>
      <c r="DW305" s="6">
        <f>IF(CM305&gt;3,"Inválido",CM305)</f>
        <v>3</v>
      </c>
      <c r="DX305" s="6">
        <f>IF(CN305&gt;3,"Inválido",CN305)</f>
        <v>3</v>
      </c>
      <c r="DY305" s="8">
        <f>IF(CO305&gt;5, "INVALIDO",CO305)</f>
        <v>1</v>
      </c>
      <c r="DZ305" s="8">
        <f>IF(CP305&gt;5, "INVALIDO",CP305)</f>
        <v>1</v>
      </c>
      <c r="EA305" s="8">
        <f>IF(CQ305&gt;5, "INVALIDO",CQ305)</f>
        <v>2</v>
      </c>
      <c r="EB305" s="8">
        <f>IF(CR305&gt;5, "INVALIDO",CR305)</f>
        <v>2</v>
      </c>
      <c r="EC305" s="7">
        <f>IF(CR305&gt;5, "INVALIDO",CR305)</f>
        <v>2</v>
      </c>
      <c r="ED30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05">
        <f>IF(CC305=1,5,IF(CC305=2,4,IF(CC305=3,3,IF(CC305=4,2,IF(CC305=5,1,IF(CC305&gt;5,"Inválido",0))))))</f>
        <v>4</v>
      </c>
      <c r="EG305">
        <f>IF(CW305=1,6,IF(CW305=2,5.4,IF(CW305=3,4.2,IF(CW305=4,3.1,IF(CW305=5,2.2,IF(CW305=6,1,IF(CW305&gt;6,"Inválido",0)))))))</f>
        <v>5.4</v>
      </c>
      <c r="EH305">
        <f>IF(AND(CX305=1,CW305=1),6,IF(AND(CX305=1,CW305&lt;7),5,IF(AND(CX305&gt;1,CW305=1),"Inválido",IF(AND(CX305=2,CW305&lt;7),4,IF(AND(CX305=3,CW305&lt;7),3,IF(AND(CX305=4,CW305&lt;7),2,IF(AND(CX305=5,CW305&lt;7),1,0)))))))</f>
        <v>5</v>
      </c>
      <c r="EI305">
        <f>IF(CV305=1,6,IF(CV305=2,5,IF(CV305=3,3,IF(CV305=4,3,IF(CV305=5,2,IF(CV305=6,1,IF(CV305&gt;6,"iNVÁLIDO",0)))))))</f>
        <v>5</v>
      </c>
      <c r="EJ305" s="7">
        <f>IF(CZ305&gt;6,"Inválido",CZ305)</f>
        <v>5</v>
      </c>
      <c r="EK305" s="7">
        <f>IF(DA305&gt;6,"Inválido",DA305)</f>
        <v>6</v>
      </c>
      <c r="EL305">
        <f>IF(DB305=1,6,IF(DB305=2,5,IF(DB305=3,3,IF(DB305=4,3,IF(DB305=5,2,IF(DB305=6,1,IF(DB305&gt;6,"iNVÁLIDO",0)))))))</f>
        <v>5</v>
      </c>
      <c r="EM305">
        <f>IF(DC305=1,6,IF(DC305=2,5,IF(DC305=3,3,IF(DC305=4,3,IF(DC305=5,2,IF(DC305=6,1,IF(DC305&gt;6,"iNVÁLIDO",0)))))))</f>
        <v>5</v>
      </c>
      <c r="EN305" s="7">
        <f>IF(DD305&gt;6,"Inválido",DD305)</f>
        <v>5</v>
      </c>
      <c r="EO305">
        <f>IF(DE305&gt;6,"Inválido",DE305)</f>
        <v>5</v>
      </c>
      <c r="EP305">
        <f>IF(DF305=1,6,IF(DF305=2,5,IF(DF305=3,3,IF(DF305=4,3,IF(DF305=5,2,IF(DF305=6,1,IF(DF305&gt;6,"iNVÁLIDO",0)))))))</f>
        <v>6</v>
      </c>
      <c r="EQ305" s="7">
        <f>IF(DG305&gt;6,"Inválido",DG305)</f>
        <v>5</v>
      </c>
      <c r="ER305">
        <f>IF(DH305&gt;5,"Inválido",DH305)</f>
        <v>4</v>
      </c>
      <c r="ES305">
        <f>IF(DI305&gt;5,"Inválido",DI305)</f>
        <v>3</v>
      </c>
      <c r="ET305">
        <f>IF(DJ305=1,5,IF(DJ305=2,4,IF(DJ305=3,3,IF(DJ305=4,2,IF(DJ305=5,1,IF(DJ305&gt;5,"Inválido",0))))))</f>
        <v>2</v>
      </c>
      <c r="EU305">
        <f>IF(DK305&gt;5,"Inválido",DK305)</f>
        <v>5</v>
      </c>
      <c r="EV305">
        <f>IF(DL305=1,5,IF(DL305=2,4,IF(DL305=3,3,IF(DL305=4,2,IF(DL305=5,1,IF(DL305&gt;5,"Inválido",0))))))</f>
        <v>5</v>
      </c>
      <c r="EW305" s="7">
        <f>SUM(DO305,DP305,DQ305,DR305,DS305,DT305,DU305,DV305,DW305,DX305)</f>
        <v>29</v>
      </c>
      <c r="EX305" s="7">
        <f>(EW305-10)/20*100</f>
        <v>95</v>
      </c>
      <c r="EY305">
        <f>SUM(DY305,DZ305,EA305,EB305)</f>
        <v>6</v>
      </c>
      <c r="EZ305">
        <f>(_2022___Atividade_física__sintomas_de_ansiedade_e_depressão_e_qualidade_de_vida_e[[#This Row],[Aspecto físico]]-4)/4*100</f>
        <v>50</v>
      </c>
      <c r="FA305">
        <f>SUM(EG305,EH305)</f>
        <v>10.4</v>
      </c>
      <c r="FB305">
        <f>(FA305-2)/10*100</f>
        <v>84.000000000000014</v>
      </c>
      <c r="FC305">
        <f>SUM(DM305,ES305,ET305,EU305,EV305)</f>
        <v>19.399999999999999</v>
      </c>
      <c r="FD305" s="7">
        <f>(FC305-5)/20*100</f>
        <v>72</v>
      </c>
      <c r="FE305">
        <f>SUM(EI305,EM305,EO305,EQ305)</f>
        <v>20</v>
      </c>
      <c r="FF305" s="7">
        <f>(FE305-4)/20*100</f>
        <v>80</v>
      </c>
      <c r="FG305">
        <f>SUM(EF305,ER305)</f>
        <v>8</v>
      </c>
      <c r="FH305">
        <f>(FG305-2)/8*100</f>
        <v>75</v>
      </c>
      <c r="FI305">
        <f>SUM(EC305,ED305,EE305)</f>
        <v>5</v>
      </c>
      <c r="FJ305" s="7">
        <f>(FI305-3)/3*100</f>
        <v>66.666666666666657</v>
      </c>
      <c r="FK305">
        <f>SUM(EJ305,EK305,EL305,EN305,EP305)</f>
        <v>27</v>
      </c>
      <c r="FL305">
        <f>(FK305-5)/25*100</f>
        <v>88</v>
      </c>
      <c r="FM305">
        <f t="shared" si="12"/>
        <v>1</v>
      </c>
      <c r="FN305" s="7">
        <f t="shared" si="13"/>
        <v>75.25</v>
      </c>
      <c r="FO305" s="7">
        <f t="shared" si="14"/>
        <v>77.416666666666657</v>
      </c>
    </row>
    <row r="306" spans="1:171" ht="15" thickBot="1" x14ac:dyDescent="0.35">
      <c r="A306" t="s">
        <v>825</v>
      </c>
      <c r="B306" t="s">
        <v>826</v>
      </c>
      <c r="C306" t="s">
        <v>68</v>
      </c>
      <c r="D306" s="5">
        <v>36481</v>
      </c>
      <c r="E306" s="5">
        <v>44682</v>
      </c>
      <c r="F306" s="1">
        <f>DATEDIF(D305,E305,"Y")</f>
        <v>24</v>
      </c>
      <c r="G306">
        <v>2</v>
      </c>
      <c r="H306">
        <v>3</v>
      </c>
      <c r="I306" t="s">
        <v>99</v>
      </c>
      <c r="J306">
        <v>1</v>
      </c>
      <c r="K306">
        <v>2</v>
      </c>
      <c r="L306" t="s">
        <v>827</v>
      </c>
      <c r="M306" s="1">
        <v>2</v>
      </c>
      <c r="N306">
        <v>1</v>
      </c>
      <c r="O306">
        <v>1</v>
      </c>
      <c r="P306">
        <v>1</v>
      </c>
      <c r="Q306" s="16">
        <v>2</v>
      </c>
      <c r="R306">
        <v>2</v>
      </c>
      <c r="S306">
        <v>1</v>
      </c>
      <c r="T306">
        <v>2</v>
      </c>
      <c r="U306" t="s">
        <v>86</v>
      </c>
      <c r="V306">
        <v>7</v>
      </c>
      <c r="W306">
        <v>15</v>
      </c>
      <c r="X30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306">
        <v>0</v>
      </c>
      <c r="Z306">
        <v>0</v>
      </c>
      <c r="AA30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06">
        <v>0</v>
      </c>
      <c r="AC306">
        <v>0</v>
      </c>
      <c r="AD30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6">
        <v>10</v>
      </c>
      <c r="AF306">
        <v>6</v>
      </c>
      <c r="AG306" s="1">
        <f>AVERAGE(_2022___Atividade_física__sintomas_de_ansiedade_e_depressão_e_qualidade_de_vida_e[[#This Row],[a.	Quantas horas no total você gasta sentado durante um dia de semana? ]:[b.	Quantas horas no total você gasta sentado durante um dia de fim de semana?]])</f>
        <v>8</v>
      </c>
      <c r="AH306" s="1">
        <f>_2022___Atividade_física__sintomas_de_ansiedade_e_depressão_e_qualidade_de_vida_e[[#This Row],[AFV por semana]]+_2022___Atividade_física__sintomas_de_ansiedade_e_depressão_e_qualidade_de_vida_e[[#This Row],[Média AFM na semana]]</f>
        <v>0</v>
      </c>
      <c r="AI306">
        <v>1</v>
      </c>
      <c r="AJ306">
        <v>0</v>
      </c>
      <c r="AK306">
        <v>3</v>
      </c>
      <c r="AL306">
        <v>3</v>
      </c>
      <c r="AM306">
        <v>1</v>
      </c>
      <c r="AN306">
        <v>2</v>
      </c>
      <c r="AO306">
        <v>2</v>
      </c>
      <c r="AP306">
        <v>3</v>
      </c>
      <c r="AQ306">
        <v>0</v>
      </c>
      <c r="AR306">
        <v>1</v>
      </c>
      <c r="AS306">
        <v>1</v>
      </c>
      <c r="AT306">
        <v>3</v>
      </c>
      <c r="AU306">
        <v>3</v>
      </c>
      <c r="AV306">
        <v>0</v>
      </c>
      <c r="AW306">
        <v>1</v>
      </c>
      <c r="AX306">
        <v>0</v>
      </c>
      <c r="AY306">
        <v>0</v>
      </c>
      <c r="AZ306">
        <v>3</v>
      </c>
      <c r="BA306">
        <v>2</v>
      </c>
      <c r="BB306">
        <v>0</v>
      </c>
      <c r="BC306">
        <v>0</v>
      </c>
      <c r="BD30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306">
        <v>1</v>
      </c>
      <c r="BF306">
        <v>1</v>
      </c>
      <c r="BG306">
        <v>1</v>
      </c>
      <c r="BH306">
        <v>1</v>
      </c>
      <c r="BI306">
        <v>1</v>
      </c>
      <c r="BJ306">
        <v>0</v>
      </c>
      <c r="BK306">
        <v>1</v>
      </c>
      <c r="BL306">
        <v>2</v>
      </c>
      <c r="BM306">
        <v>0</v>
      </c>
      <c r="BN306">
        <v>1</v>
      </c>
      <c r="BO306">
        <v>1</v>
      </c>
      <c r="BP306">
        <v>1</v>
      </c>
      <c r="BQ306">
        <v>2</v>
      </c>
      <c r="BR306">
        <v>3</v>
      </c>
      <c r="BS306">
        <v>2</v>
      </c>
      <c r="BT306">
        <v>2</v>
      </c>
      <c r="BU306">
        <v>2</v>
      </c>
      <c r="BV306">
        <v>3</v>
      </c>
      <c r="BW306">
        <v>2</v>
      </c>
      <c r="BX306">
        <v>2</v>
      </c>
      <c r="BY306">
        <f>_2022___Atividade_física__sintomas_de_ansiedade_e_depressão_e_qualidade_de_vida_e[[#This Row],[_18]]</f>
        <v>2</v>
      </c>
      <c r="BZ306">
        <v>0</v>
      </c>
      <c r="CA306">
        <v>3</v>
      </c>
      <c r="CB306" s="1">
        <f>SUM(BE306:BV306,_2022___Atividade_física__sintomas_de_ansiedade_e_depressão_e_qualidade_de_vida_e[[#This Row],[18 considerar essa]:[_20]])</f>
        <v>30</v>
      </c>
      <c r="CC306">
        <v>3</v>
      </c>
      <c r="CD306">
        <v>3</v>
      </c>
      <c r="CE306">
        <v>2</v>
      </c>
      <c r="CF306">
        <v>3</v>
      </c>
      <c r="CG306">
        <v>3</v>
      </c>
      <c r="CH306">
        <v>2</v>
      </c>
      <c r="CI306">
        <v>3</v>
      </c>
      <c r="CJ306">
        <v>3</v>
      </c>
      <c r="CK306">
        <v>3</v>
      </c>
      <c r="CL306">
        <v>3</v>
      </c>
      <c r="CM306">
        <v>3</v>
      </c>
      <c r="CN306">
        <v>3</v>
      </c>
      <c r="CO306">
        <v>2</v>
      </c>
      <c r="CP306">
        <v>2</v>
      </c>
      <c r="CQ306">
        <v>2</v>
      </c>
      <c r="CR306">
        <v>2</v>
      </c>
      <c r="CS306">
        <v>1</v>
      </c>
      <c r="CT306">
        <v>1</v>
      </c>
      <c r="CU306">
        <v>1</v>
      </c>
      <c r="CV306">
        <v>3</v>
      </c>
      <c r="CW306">
        <v>2</v>
      </c>
      <c r="CX306">
        <v>1</v>
      </c>
      <c r="CY306">
        <v>5</v>
      </c>
      <c r="CZ306">
        <v>3</v>
      </c>
      <c r="DA306">
        <v>3</v>
      </c>
      <c r="DB306">
        <v>5</v>
      </c>
      <c r="DC306">
        <v>6</v>
      </c>
      <c r="DD306">
        <v>4</v>
      </c>
      <c r="DE306">
        <v>1</v>
      </c>
      <c r="DF306">
        <v>4</v>
      </c>
      <c r="DG306">
        <v>1</v>
      </c>
      <c r="DH306">
        <v>4</v>
      </c>
      <c r="DI306">
        <v>2</v>
      </c>
      <c r="DJ306">
        <v>3</v>
      </c>
      <c r="DK306">
        <v>5</v>
      </c>
      <c r="DL306">
        <v>2</v>
      </c>
      <c r="DM306">
        <f>IF(CC306=1,5,IF(CC306=2,4.4,IF(CC306=3,3.4,IF(CC306=4,2,IF(CC306=5,1,IF(CC306&gt;5,"Inválido",0))))))</f>
        <v>3.4</v>
      </c>
      <c r="DN306">
        <f>IF(CD306&gt;5,"Inválido",CD306)</f>
        <v>3</v>
      </c>
      <c r="DO306" s="7">
        <f>IF(CE306&gt;3,"Inválido",CE306)</f>
        <v>2</v>
      </c>
      <c r="DP306" s="7">
        <f>IF(CF306&gt;3,"Inválido",CF306)</f>
        <v>3</v>
      </c>
      <c r="DQ306" s="6">
        <f>IF(CG306&gt;3,"Inválido",CG306)</f>
        <v>3</v>
      </c>
      <c r="DR306" s="6">
        <f>IF(CH306&gt;3,"Inválido",CH306)</f>
        <v>2</v>
      </c>
      <c r="DS306" s="6">
        <f>IF(CI306&gt;3,"Inválido",CI306)</f>
        <v>3</v>
      </c>
      <c r="DT306" s="6">
        <f>IF(CJ306&gt;3,"Inválido",CJ306)</f>
        <v>3</v>
      </c>
      <c r="DU306" s="6">
        <f>IF(CK306&gt;3,"Inválido",CK306)</f>
        <v>3</v>
      </c>
      <c r="DV306" s="6">
        <f>IF(CL306&gt;3,"Inválido",CL306)</f>
        <v>3</v>
      </c>
      <c r="DW306" s="6">
        <f>IF(CM306&gt;3,"Inválido",CM306)</f>
        <v>3</v>
      </c>
      <c r="DX306" s="6">
        <f>IF(CN306&gt;3,"Inválido",CN306)</f>
        <v>3</v>
      </c>
      <c r="DY306" s="8">
        <f>IF(CO306&gt;5, "INVALIDO",CO306)</f>
        <v>2</v>
      </c>
      <c r="DZ306" s="8">
        <f>IF(CP306&gt;5, "INVALIDO",CP306)</f>
        <v>2</v>
      </c>
      <c r="EA306" s="8">
        <f>IF(CQ306&gt;5, "INVALIDO",CQ306)</f>
        <v>2</v>
      </c>
      <c r="EB306" s="8">
        <f>IF(CR306&gt;5, "INVALIDO",CR306)</f>
        <v>2</v>
      </c>
      <c r="EC306" s="7">
        <f>IF(CR306&gt;5, "INVALIDO",CR306)</f>
        <v>2</v>
      </c>
      <c r="ED30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6">
        <f>IF(CC306=1,5,IF(CC306=2,4,IF(CC306=3,3,IF(CC306=4,2,IF(CC306=5,1,IF(CC306&gt;5,"Inválido",0))))))</f>
        <v>3</v>
      </c>
      <c r="EG306">
        <f>IF(CW306=1,6,IF(CW306=2,5.4,IF(CW306=3,4.2,IF(CW306=4,3.1,IF(CW306=5,2.2,IF(CW306=6,1,IF(CW306&gt;6,"Inválido",0)))))))</f>
        <v>5.4</v>
      </c>
      <c r="EH306">
        <f>IF(AND(CX306=1,CW306=1),6,IF(AND(CX306=1,CW306&lt;7),5,IF(AND(CX306&gt;1,CW306=1),"Inválido",IF(AND(CX306=2,CW306&lt;7),4,IF(AND(CX306=3,CW306&lt;7),3,IF(AND(CX306=4,CW306&lt;7),2,IF(AND(CX306=5,CW306&lt;7),1,0)))))))</f>
        <v>5</v>
      </c>
      <c r="EI306">
        <f>IF(CV306=1,6,IF(CV306=2,5,IF(CV306=3,3,IF(CV306=4,3,IF(CV306=5,2,IF(CV306=6,1,IF(CV306&gt;6,"iNVÁLIDO",0)))))))</f>
        <v>3</v>
      </c>
      <c r="EJ306" s="7">
        <f>IF(CZ306&gt;6,"Inválido",CZ306)</f>
        <v>3</v>
      </c>
      <c r="EK306" s="7">
        <f>IF(DA306&gt;6,"Inválido",DA306)</f>
        <v>3</v>
      </c>
      <c r="EL306">
        <f>IF(DB306=1,6,IF(DB306=2,5,IF(DB306=3,3,IF(DB306=4,3,IF(DB306=5,2,IF(DB306=6,1,IF(DB306&gt;6,"iNVÁLIDO",0)))))))</f>
        <v>2</v>
      </c>
      <c r="EM306">
        <f>IF(DC306=1,6,IF(DC306=2,5,IF(DC306=3,3,IF(DC306=4,3,IF(DC306=5,2,IF(DC306=6,1,IF(DC306&gt;6,"iNVÁLIDO",0)))))))</f>
        <v>1</v>
      </c>
      <c r="EN306" s="7">
        <f>IF(DD306&gt;6,"Inválido",DD306)</f>
        <v>4</v>
      </c>
      <c r="EO306">
        <f>IF(DE306&gt;6,"Inválido",DE306)</f>
        <v>1</v>
      </c>
      <c r="EP306">
        <f>IF(DF306=1,6,IF(DF306=2,5,IF(DF306=3,3,IF(DF306=4,3,IF(DF306=5,2,IF(DF306=6,1,IF(DF306&gt;6,"iNVÁLIDO",0)))))))</f>
        <v>3</v>
      </c>
      <c r="EQ306" s="7">
        <f>IF(DG306&gt;6,"Inválido",DG306)</f>
        <v>1</v>
      </c>
      <c r="ER306">
        <f>IF(DH306&gt;5,"Inválido",DH306)</f>
        <v>4</v>
      </c>
      <c r="ES306">
        <f>IF(DI306&gt;5,"Inválido",DI306)</f>
        <v>2</v>
      </c>
      <c r="ET306">
        <f>IF(DJ306=1,5,IF(DJ306=2,4,IF(DJ306=3,3,IF(DJ306=4,2,IF(DJ306=5,1,IF(DJ306&gt;5,"Inválido",0))))))</f>
        <v>3</v>
      </c>
      <c r="EU306">
        <f>IF(DK306&gt;5,"Inválido",DK306)</f>
        <v>5</v>
      </c>
      <c r="EV306">
        <f>IF(DL306=1,5,IF(DL306=2,4,IF(DL306=3,3,IF(DL306=4,2,IF(DL306=5,1,IF(DL306&gt;5,"Inválido",0))))))</f>
        <v>4</v>
      </c>
      <c r="EW306" s="7">
        <f>SUM(DO306,DP306,DQ306,DR306,DS306,DT306,DU306,DV306,DW306,DX306)</f>
        <v>28</v>
      </c>
      <c r="EX306" s="7">
        <f>(EW306-10)/20*100</f>
        <v>90</v>
      </c>
      <c r="EY306">
        <f>SUM(DY306,DZ306,EA306,EB306)</f>
        <v>8</v>
      </c>
      <c r="EZ306">
        <f>(_2022___Atividade_física__sintomas_de_ansiedade_e_depressão_e_qualidade_de_vida_e[[#This Row],[Aspecto físico]]-4)/4*100</f>
        <v>100</v>
      </c>
      <c r="FA306">
        <f>SUM(EG306,EH306)</f>
        <v>10.4</v>
      </c>
      <c r="FB306">
        <f>(FA306-2)/10*100</f>
        <v>84.000000000000014</v>
      </c>
      <c r="FC306">
        <f>SUM(DM306,ES306,ET306,EU306,EV306)</f>
        <v>17.399999999999999</v>
      </c>
      <c r="FD306" s="7">
        <f>(FC306-5)/20*100</f>
        <v>61.999999999999986</v>
      </c>
      <c r="FE306">
        <f>SUM(EI306,EM306,EO306,EQ306)</f>
        <v>6</v>
      </c>
      <c r="FF306" s="7">
        <f>(FE306-4)/20*100</f>
        <v>10</v>
      </c>
      <c r="FG306">
        <f>SUM(EF306,ER306)</f>
        <v>7</v>
      </c>
      <c r="FH306">
        <f>(FG306-2)/8*100</f>
        <v>62.5</v>
      </c>
      <c r="FI306">
        <f>SUM(EC306,ED306,EE306)</f>
        <v>4</v>
      </c>
      <c r="FJ306" s="7">
        <f>(FI306-3)/3*100</f>
        <v>33.333333333333329</v>
      </c>
      <c r="FK306">
        <f>SUM(EJ306,EK306,EL306,EN306,EP306)</f>
        <v>15</v>
      </c>
      <c r="FL306">
        <f>(FK306-5)/25*100</f>
        <v>40</v>
      </c>
      <c r="FM306">
        <f t="shared" si="12"/>
        <v>3</v>
      </c>
      <c r="FN306" s="7">
        <f t="shared" si="13"/>
        <v>84</v>
      </c>
      <c r="FO306" s="7">
        <f t="shared" si="14"/>
        <v>36.458333333333329</v>
      </c>
    </row>
    <row r="307" spans="1:171" ht="15" thickBot="1" x14ac:dyDescent="0.35">
      <c r="A307" t="s">
        <v>828</v>
      </c>
      <c r="B307" t="s">
        <v>829</v>
      </c>
      <c r="C307" t="s">
        <v>68</v>
      </c>
      <c r="D307" s="5">
        <v>32892</v>
      </c>
      <c r="E307" s="5">
        <v>44682</v>
      </c>
      <c r="F307" s="1">
        <f>DATEDIF(D306,E306,"Y")</f>
        <v>22</v>
      </c>
      <c r="G307">
        <v>2</v>
      </c>
      <c r="H307">
        <v>2</v>
      </c>
      <c r="I307" t="s">
        <v>175</v>
      </c>
      <c r="J307">
        <v>5</v>
      </c>
      <c r="K307">
        <v>2</v>
      </c>
      <c r="L307" t="s">
        <v>830</v>
      </c>
      <c r="M307" s="1">
        <v>2</v>
      </c>
      <c r="N307">
        <v>1</v>
      </c>
      <c r="O307">
        <v>1</v>
      </c>
      <c r="P307">
        <v>1</v>
      </c>
      <c r="Q307" s="16">
        <v>2</v>
      </c>
      <c r="R307">
        <v>2</v>
      </c>
      <c r="S307">
        <v>1</v>
      </c>
      <c r="T307">
        <v>2</v>
      </c>
      <c r="U307" t="s">
        <v>86</v>
      </c>
      <c r="V307">
        <v>2</v>
      </c>
      <c r="W307">
        <v>15</v>
      </c>
      <c r="X30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307">
        <v>2</v>
      </c>
      <c r="Z307">
        <v>59</v>
      </c>
      <c r="AA30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118</v>
      </c>
      <c r="AB307">
        <v>0</v>
      </c>
      <c r="AC307">
        <v>0</v>
      </c>
      <c r="AD30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7">
        <v>8</v>
      </c>
      <c r="AF307">
        <v>5</v>
      </c>
      <c r="AG307" s="1">
        <f>AVERAGE(_2022___Atividade_física__sintomas_de_ansiedade_e_depressão_e_qualidade_de_vida_e[[#This Row],[a.	Quantas horas no total você gasta sentado durante um dia de semana? ]:[b.	Quantas horas no total você gasta sentado durante um dia de fim de semana?]])</f>
        <v>6.5</v>
      </c>
      <c r="AH307" s="1">
        <f>_2022___Atividade_física__sintomas_de_ansiedade_e_depressão_e_qualidade_de_vida_e[[#This Row],[AFV por semana]]+_2022___Atividade_física__sintomas_de_ansiedade_e_depressão_e_qualidade_de_vida_e[[#This Row],[Média AFM na semana]]</f>
        <v>118</v>
      </c>
      <c r="AI307">
        <v>0</v>
      </c>
      <c r="AJ307">
        <v>0</v>
      </c>
      <c r="AK307">
        <v>0</v>
      </c>
      <c r="AL307">
        <v>0</v>
      </c>
      <c r="AM307">
        <v>0</v>
      </c>
      <c r="AN307">
        <v>1</v>
      </c>
      <c r="AO307">
        <v>0</v>
      </c>
      <c r="AP307">
        <v>0</v>
      </c>
      <c r="AQ307">
        <v>0</v>
      </c>
      <c r="AR307">
        <v>1</v>
      </c>
      <c r="AS307">
        <v>0</v>
      </c>
      <c r="AT307">
        <v>0</v>
      </c>
      <c r="AU307">
        <v>0</v>
      </c>
      <c r="AV307">
        <v>0</v>
      </c>
      <c r="AW307">
        <v>0</v>
      </c>
      <c r="AX307">
        <v>0</v>
      </c>
      <c r="AY307">
        <v>0</v>
      </c>
      <c r="AZ307">
        <v>0</v>
      </c>
      <c r="BA307">
        <v>0</v>
      </c>
      <c r="BB307">
        <v>0</v>
      </c>
      <c r="BC307">
        <v>0</v>
      </c>
      <c r="BD30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307">
        <v>0</v>
      </c>
      <c r="BF307">
        <v>0</v>
      </c>
      <c r="BG307">
        <v>0</v>
      </c>
      <c r="BH307">
        <v>1</v>
      </c>
      <c r="BI307">
        <v>0</v>
      </c>
      <c r="BJ307">
        <v>0</v>
      </c>
      <c r="BK307">
        <v>0</v>
      </c>
      <c r="BL307">
        <v>0</v>
      </c>
      <c r="BM307">
        <v>0</v>
      </c>
      <c r="BN307">
        <v>1</v>
      </c>
      <c r="BO307">
        <v>1</v>
      </c>
      <c r="BP307">
        <v>1</v>
      </c>
      <c r="BQ307">
        <v>0</v>
      </c>
      <c r="BR307">
        <v>0</v>
      </c>
      <c r="BS307">
        <v>1</v>
      </c>
      <c r="BT307">
        <v>0</v>
      </c>
      <c r="BU307">
        <v>1</v>
      </c>
      <c r="BV307">
        <v>0</v>
      </c>
      <c r="BW307">
        <v>1</v>
      </c>
      <c r="BX307">
        <v>1</v>
      </c>
      <c r="BY307">
        <v>0</v>
      </c>
      <c r="BZ307">
        <v>0</v>
      </c>
      <c r="CA307">
        <v>0</v>
      </c>
      <c r="CB307" s="1">
        <f>SUM(BE307:BV307,_2022___Atividade_física__sintomas_de_ansiedade_e_depressão_e_qualidade_de_vida_e[[#This Row],[18 considerar essa]:[_20]])</f>
        <v>6</v>
      </c>
      <c r="CC307">
        <v>2</v>
      </c>
      <c r="CD307">
        <v>2</v>
      </c>
      <c r="CE307">
        <v>3</v>
      </c>
      <c r="CF307">
        <v>3</v>
      </c>
      <c r="CG307">
        <v>3</v>
      </c>
      <c r="CH307">
        <v>2</v>
      </c>
      <c r="CI307">
        <v>3</v>
      </c>
      <c r="CJ307">
        <v>3</v>
      </c>
      <c r="CK307">
        <v>3</v>
      </c>
      <c r="CL307">
        <v>2</v>
      </c>
      <c r="CM307">
        <v>3</v>
      </c>
      <c r="CN307">
        <v>3</v>
      </c>
      <c r="CO307">
        <v>1</v>
      </c>
      <c r="CP307">
        <v>1</v>
      </c>
      <c r="CQ307">
        <v>2</v>
      </c>
      <c r="CR307">
        <v>2</v>
      </c>
      <c r="CS307">
        <v>2</v>
      </c>
      <c r="CT307">
        <v>2</v>
      </c>
      <c r="CU307">
        <v>2</v>
      </c>
      <c r="CV307">
        <v>2</v>
      </c>
      <c r="CW307">
        <v>3</v>
      </c>
      <c r="CX307">
        <v>1</v>
      </c>
      <c r="CY307">
        <v>3</v>
      </c>
      <c r="CZ307">
        <v>5</v>
      </c>
      <c r="DA307">
        <v>6</v>
      </c>
      <c r="DB307">
        <v>2</v>
      </c>
      <c r="DC307">
        <v>3</v>
      </c>
      <c r="DD307">
        <v>5</v>
      </c>
      <c r="DE307">
        <v>5</v>
      </c>
      <c r="DF307">
        <v>3</v>
      </c>
      <c r="DG307">
        <v>4</v>
      </c>
      <c r="DH307">
        <v>4</v>
      </c>
      <c r="DI307">
        <v>3</v>
      </c>
      <c r="DJ307">
        <v>2</v>
      </c>
      <c r="DK307">
        <v>5</v>
      </c>
      <c r="DL307">
        <v>2</v>
      </c>
      <c r="DM307">
        <f>IF(CC307=1,5,IF(CC307=2,4.4,IF(CC307=3,3.4,IF(CC307=4,2,IF(CC307=5,1,IF(CC307&gt;5,"Inválido",0))))))</f>
        <v>4.4000000000000004</v>
      </c>
      <c r="DN307">
        <f>IF(CD307&gt;5,"Inválido",CD307)</f>
        <v>2</v>
      </c>
      <c r="DO307" s="7">
        <f>IF(CE307&gt;3,"Inválido",CE307)</f>
        <v>3</v>
      </c>
      <c r="DP307" s="7">
        <f>IF(CF307&gt;3,"Inválido",CF307)</f>
        <v>3</v>
      </c>
      <c r="DQ307" s="6">
        <f>IF(CG307&gt;3,"Inválido",CG307)</f>
        <v>3</v>
      </c>
      <c r="DR307" s="6">
        <f>IF(CH307&gt;3,"Inválido",CH307)</f>
        <v>2</v>
      </c>
      <c r="DS307" s="6">
        <f>IF(CI307&gt;3,"Inválido",CI307)</f>
        <v>3</v>
      </c>
      <c r="DT307" s="6">
        <f>IF(CJ307&gt;3,"Inválido",CJ307)</f>
        <v>3</v>
      </c>
      <c r="DU307" s="6">
        <f>IF(CK307&gt;3,"Inválido",CK307)</f>
        <v>3</v>
      </c>
      <c r="DV307" s="6">
        <f>IF(CL307&gt;3,"Inválido",CL307)</f>
        <v>2</v>
      </c>
      <c r="DW307" s="6">
        <f>IF(CM307&gt;3,"Inválido",CM307)</f>
        <v>3</v>
      </c>
      <c r="DX307" s="6">
        <f>IF(CN307&gt;3,"Inválido",CN307)</f>
        <v>3</v>
      </c>
      <c r="DY307" s="8">
        <f>IF(CO307&gt;5, "INVALIDO",CO307)</f>
        <v>1</v>
      </c>
      <c r="DZ307" s="8">
        <f>IF(CP307&gt;5, "INVALIDO",CP307)</f>
        <v>1</v>
      </c>
      <c r="EA307" s="8">
        <f>IF(CQ307&gt;5, "INVALIDO",CQ307)</f>
        <v>2</v>
      </c>
      <c r="EB307" s="8">
        <f>IF(CR307&gt;5, "INVALIDO",CR307)</f>
        <v>2</v>
      </c>
      <c r="EC307" s="7">
        <f>IF(CR307&gt;5, "INVALIDO",CR307)</f>
        <v>2</v>
      </c>
      <c r="ED30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0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07">
        <f>IF(CC307=1,5,IF(CC307=2,4,IF(CC307=3,3,IF(CC307=4,2,IF(CC307=5,1,IF(CC307&gt;5,"Inválido",0))))))</f>
        <v>4</v>
      </c>
      <c r="EG307">
        <f>IF(CW307=1,6,IF(CW307=2,5.4,IF(CW307=3,4.2,IF(CW307=4,3.1,IF(CW307=5,2.2,IF(CW307=6,1,IF(CW307&gt;6,"Inválido",0)))))))</f>
        <v>4.2</v>
      </c>
      <c r="EH307">
        <f>IF(AND(CX307=1,CW307=1),6,IF(AND(CX307=1,CW307&lt;7),5,IF(AND(CX307&gt;1,CW307=1),"Inválido",IF(AND(CX307=2,CW307&lt;7),4,IF(AND(CX307=3,CW307&lt;7),3,IF(AND(CX307=4,CW307&lt;7),2,IF(AND(CX307=5,CW307&lt;7),1,0)))))))</f>
        <v>5</v>
      </c>
      <c r="EI307">
        <f>IF(CV307=1,6,IF(CV307=2,5,IF(CV307=3,3,IF(CV307=4,3,IF(CV307=5,2,IF(CV307=6,1,IF(CV307&gt;6,"iNVÁLIDO",0)))))))</f>
        <v>5</v>
      </c>
      <c r="EJ307" s="7">
        <f>IF(CZ307&gt;6,"Inválido",CZ307)</f>
        <v>5</v>
      </c>
      <c r="EK307" s="7">
        <f>IF(DA307&gt;6,"Inválido",DA307)</f>
        <v>6</v>
      </c>
      <c r="EL307">
        <f>IF(DB307=1,6,IF(DB307=2,5,IF(DB307=3,3,IF(DB307=4,3,IF(DB307=5,2,IF(DB307=6,1,IF(DB307&gt;6,"iNVÁLIDO",0)))))))</f>
        <v>5</v>
      </c>
      <c r="EM307">
        <f>IF(DC307=1,6,IF(DC307=2,5,IF(DC307=3,3,IF(DC307=4,3,IF(DC307=5,2,IF(DC307=6,1,IF(DC307&gt;6,"iNVÁLIDO",0)))))))</f>
        <v>3</v>
      </c>
      <c r="EN307" s="7">
        <f>IF(DD307&gt;6,"Inválido",DD307)</f>
        <v>5</v>
      </c>
      <c r="EO307">
        <f>IF(DE307&gt;6,"Inválido",DE307)</f>
        <v>5</v>
      </c>
      <c r="EP307">
        <f>IF(DF307=1,6,IF(DF307=2,5,IF(DF307=3,3,IF(DF307=4,3,IF(DF307=5,2,IF(DF307=6,1,IF(DF307&gt;6,"iNVÁLIDO",0)))))))</f>
        <v>3</v>
      </c>
      <c r="EQ307" s="7">
        <f>IF(DG307&gt;6,"Inválido",DG307)</f>
        <v>4</v>
      </c>
      <c r="ER307">
        <f>IF(DH307&gt;5,"Inválido",DH307)</f>
        <v>4</v>
      </c>
      <c r="ES307">
        <f>IF(DI307&gt;5,"Inválido",DI307)</f>
        <v>3</v>
      </c>
      <c r="ET307">
        <f>IF(DJ307=1,5,IF(DJ307=2,4,IF(DJ307=3,3,IF(DJ307=4,2,IF(DJ307=5,1,IF(DJ307&gt;5,"Inválido",0))))))</f>
        <v>4</v>
      </c>
      <c r="EU307">
        <f>IF(DK307&gt;5,"Inválido",DK307)</f>
        <v>5</v>
      </c>
      <c r="EV307">
        <f>IF(DL307=1,5,IF(DL307=2,4,IF(DL307=3,3,IF(DL307=4,2,IF(DL307=5,1,IF(DL307&gt;5,"Inválido",0))))))</f>
        <v>4</v>
      </c>
      <c r="EW307" s="7">
        <f>SUM(DO307,DP307,DQ307,DR307,DS307,DT307,DU307,DV307,DW307,DX307)</f>
        <v>28</v>
      </c>
      <c r="EX307" s="7">
        <f>(EW307-10)/20*100</f>
        <v>90</v>
      </c>
      <c r="EY307">
        <f>SUM(DY307,DZ307,EA307,EB307)</f>
        <v>6</v>
      </c>
      <c r="EZ307">
        <f>(_2022___Atividade_física__sintomas_de_ansiedade_e_depressão_e_qualidade_de_vida_e[[#This Row],[Aspecto físico]]-4)/4*100</f>
        <v>50</v>
      </c>
      <c r="FA307">
        <f>SUM(EG307,EH307)</f>
        <v>9.1999999999999993</v>
      </c>
      <c r="FB307">
        <f>(FA307-2)/10*100</f>
        <v>72</v>
      </c>
      <c r="FC307">
        <f>SUM(DM307,ES307,ET307,EU307,EV307)</f>
        <v>20.399999999999999</v>
      </c>
      <c r="FD307" s="7">
        <f>(FC307-5)/20*100</f>
        <v>76.999999999999986</v>
      </c>
      <c r="FE307">
        <f>SUM(EI307,EM307,EO307,EQ307)</f>
        <v>17</v>
      </c>
      <c r="FF307" s="7">
        <f>(FE307-4)/20*100</f>
        <v>65</v>
      </c>
      <c r="FG307">
        <f>SUM(EF307,ER307)</f>
        <v>8</v>
      </c>
      <c r="FH307">
        <f>(FG307-2)/8*100</f>
        <v>75</v>
      </c>
      <c r="FI307">
        <f>SUM(EC307,ED307,EE307)</f>
        <v>6</v>
      </c>
      <c r="FJ307" s="7">
        <f>(FI307-3)/3*100</f>
        <v>100</v>
      </c>
      <c r="FK307">
        <f>SUM(EJ307,EK307,EL307,EN307,EP307)</f>
        <v>24</v>
      </c>
      <c r="FL307">
        <f>(FK307-5)/25*100</f>
        <v>76</v>
      </c>
      <c r="FM307">
        <f t="shared" si="12"/>
        <v>2</v>
      </c>
      <c r="FN307" s="7">
        <f t="shared" si="13"/>
        <v>72.25</v>
      </c>
      <c r="FO307" s="7">
        <f t="shared" si="14"/>
        <v>79</v>
      </c>
    </row>
    <row r="308" spans="1:171" ht="15" thickBot="1" x14ac:dyDescent="0.35">
      <c r="A308" t="s">
        <v>831</v>
      </c>
      <c r="B308" t="s">
        <v>832</v>
      </c>
      <c r="C308" t="s">
        <v>68</v>
      </c>
      <c r="D308" s="5">
        <v>35205</v>
      </c>
      <c r="E308" s="5">
        <v>44682</v>
      </c>
      <c r="F308" s="1">
        <f>DATEDIF(D307,E307,"Y")</f>
        <v>32</v>
      </c>
      <c r="G308">
        <v>2</v>
      </c>
      <c r="H308">
        <v>2</v>
      </c>
      <c r="I308" t="s">
        <v>546</v>
      </c>
      <c r="J308">
        <v>7</v>
      </c>
      <c r="K308">
        <v>2</v>
      </c>
      <c r="L308" t="s">
        <v>100</v>
      </c>
      <c r="M308" s="1">
        <v>1</v>
      </c>
      <c r="N308">
        <v>1</v>
      </c>
      <c r="O308">
        <v>3</v>
      </c>
      <c r="P308">
        <v>1</v>
      </c>
      <c r="Q308" s="16">
        <v>1</v>
      </c>
      <c r="R308">
        <v>1</v>
      </c>
      <c r="S308">
        <v>2</v>
      </c>
      <c r="T308">
        <v>2</v>
      </c>
      <c r="U308" t="s">
        <v>86</v>
      </c>
      <c r="V308">
        <v>0</v>
      </c>
      <c r="W308">
        <v>0</v>
      </c>
      <c r="X30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08">
        <v>0</v>
      </c>
      <c r="Z308">
        <v>0</v>
      </c>
      <c r="AA30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08">
        <v>0</v>
      </c>
      <c r="AC308">
        <v>0</v>
      </c>
      <c r="AD30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8">
        <v>15</v>
      </c>
      <c r="AF308">
        <v>7</v>
      </c>
      <c r="AG308" s="1">
        <f>AVERAGE(_2022___Atividade_física__sintomas_de_ansiedade_e_depressão_e_qualidade_de_vida_e[[#This Row],[a.	Quantas horas no total você gasta sentado durante um dia de semana? ]:[b.	Quantas horas no total você gasta sentado durante um dia de fim de semana?]])</f>
        <v>11</v>
      </c>
      <c r="AH308" s="1">
        <f>_2022___Atividade_física__sintomas_de_ansiedade_e_depressão_e_qualidade_de_vida_e[[#This Row],[AFV por semana]]+_2022___Atividade_física__sintomas_de_ansiedade_e_depressão_e_qualidade_de_vida_e[[#This Row],[Média AFM na semana]]</f>
        <v>0</v>
      </c>
      <c r="AI308">
        <v>1</v>
      </c>
      <c r="AJ308">
        <v>1</v>
      </c>
      <c r="AK308">
        <v>1</v>
      </c>
      <c r="AL308">
        <v>1</v>
      </c>
      <c r="AM308">
        <v>0</v>
      </c>
      <c r="AN308">
        <v>1</v>
      </c>
      <c r="AO308">
        <v>0</v>
      </c>
      <c r="AP308">
        <v>0</v>
      </c>
      <c r="AQ308">
        <v>0</v>
      </c>
      <c r="AR308">
        <v>2</v>
      </c>
      <c r="AS308">
        <v>0</v>
      </c>
      <c r="AT308">
        <v>0</v>
      </c>
      <c r="AU308">
        <v>0</v>
      </c>
      <c r="AV308">
        <v>0</v>
      </c>
      <c r="AW308">
        <v>0</v>
      </c>
      <c r="AX308">
        <v>0</v>
      </c>
      <c r="AY308">
        <v>0</v>
      </c>
      <c r="AZ308">
        <v>2</v>
      </c>
      <c r="BA308">
        <v>0</v>
      </c>
      <c r="BB308">
        <v>0</v>
      </c>
      <c r="BC308">
        <v>0</v>
      </c>
      <c r="BD30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308">
        <v>0</v>
      </c>
      <c r="BF308">
        <v>1</v>
      </c>
      <c r="BG308">
        <v>1</v>
      </c>
      <c r="BH308">
        <v>2</v>
      </c>
      <c r="BI308">
        <v>1</v>
      </c>
      <c r="BJ308">
        <v>1</v>
      </c>
      <c r="BK308">
        <v>0</v>
      </c>
      <c r="BL308">
        <v>1</v>
      </c>
      <c r="BM308">
        <v>1</v>
      </c>
      <c r="BN308">
        <v>3</v>
      </c>
      <c r="BO308">
        <v>1</v>
      </c>
      <c r="BP308">
        <v>2</v>
      </c>
      <c r="BQ308">
        <v>2</v>
      </c>
      <c r="BR308">
        <v>1</v>
      </c>
      <c r="BS308">
        <v>0</v>
      </c>
      <c r="BT308">
        <v>2</v>
      </c>
      <c r="BU308">
        <v>1</v>
      </c>
      <c r="BV308">
        <v>3</v>
      </c>
      <c r="BW308">
        <v>0</v>
      </c>
      <c r="BX308">
        <v>1</v>
      </c>
      <c r="BY308">
        <v>0</v>
      </c>
      <c r="BZ308">
        <v>0</v>
      </c>
      <c r="CA308">
        <v>2</v>
      </c>
      <c r="CB308" s="1">
        <f>SUM(BE308:BV308,_2022___Atividade_física__sintomas_de_ansiedade_e_depressão_e_qualidade_de_vida_e[[#This Row],[18 considerar essa]:[_20]])</f>
        <v>25</v>
      </c>
      <c r="CC308">
        <v>3</v>
      </c>
      <c r="CD308">
        <v>2</v>
      </c>
      <c r="CE308">
        <v>3</v>
      </c>
      <c r="CF308">
        <v>3</v>
      </c>
      <c r="CG308">
        <v>3</v>
      </c>
      <c r="CH308">
        <v>3</v>
      </c>
      <c r="CI308">
        <v>3</v>
      </c>
      <c r="CJ308">
        <v>3</v>
      </c>
      <c r="CK308">
        <v>3</v>
      </c>
      <c r="CL308">
        <v>3</v>
      </c>
      <c r="CM308">
        <v>3</v>
      </c>
      <c r="CN308">
        <v>3</v>
      </c>
      <c r="CO308">
        <v>2</v>
      </c>
      <c r="CP308">
        <v>2</v>
      </c>
      <c r="CQ308">
        <v>2</v>
      </c>
      <c r="CR308">
        <v>2</v>
      </c>
      <c r="CS308">
        <v>2</v>
      </c>
      <c r="CT308">
        <v>2</v>
      </c>
      <c r="CU308">
        <v>2</v>
      </c>
      <c r="CV308">
        <v>1</v>
      </c>
      <c r="CW308">
        <v>2</v>
      </c>
      <c r="CX308">
        <v>1</v>
      </c>
      <c r="CY308">
        <v>4</v>
      </c>
      <c r="CZ308">
        <v>4</v>
      </c>
      <c r="DA308">
        <v>4</v>
      </c>
      <c r="DB308">
        <v>3</v>
      </c>
      <c r="DC308">
        <v>4</v>
      </c>
      <c r="DD308">
        <v>5</v>
      </c>
      <c r="DE308">
        <v>3</v>
      </c>
      <c r="DF308">
        <v>4</v>
      </c>
      <c r="DG308">
        <v>4</v>
      </c>
      <c r="DH308">
        <v>3</v>
      </c>
      <c r="DI308">
        <v>3</v>
      </c>
      <c r="DJ308">
        <v>2</v>
      </c>
      <c r="DK308">
        <v>3</v>
      </c>
      <c r="DL308">
        <v>4</v>
      </c>
      <c r="DM308">
        <f>IF(CC308=1,5,IF(CC308=2,4.4,IF(CC308=3,3.4,IF(CC308=4,2,IF(CC308=5,1,IF(CC308&gt;5,"Inválido",0))))))</f>
        <v>3.4</v>
      </c>
      <c r="DN308">
        <f>IF(CD308&gt;5,"Inválido",CD308)</f>
        <v>2</v>
      </c>
      <c r="DO308" s="7">
        <f>IF(CE308&gt;3,"Inválido",CE308)</f>
        <v>3</v>
      </c>
      <c r="DP308" s="7">
        <f>IF(CF308&gt;3,"Inválido",CF308)</f>
        <v>3</v>
      </c>
      <c r="DQ308" s="6">
        <f>IF(CG308&gt;3,"Inválido",CG308)</f>
        <v>3</v>
      </c>
      <c r="DR308" s="6">
        <f>IF(CH308&gt;3,"Inválido",CH308)</f>
        <v>3</v>
      </c>
      <c r="DS308" s="6">
        <f>IF(CI308&gt;3,"Inválido",CI308)</f>
        <v>3</v>
      </c>
      <c r="DT308" s="6">
        <f>IF(CJ308&gt;3,"Inválido",CJ308)</f>
        <v>3</v>
      </c>
      <c r="DU308" s="6">
        <f>IF(CK308&gt;3,"Inválido",CK308)</f>
        <v>3</v>
      </c>
      <c r="DV308" s="6">
        <f>IF(CL308&gt;3,"Inválido",CL308)</f>
        <v>3</v>
      </c>
      <c r="DW308" s="6">
        <f>IF(CM308&gt;3,"Inválido",CM308)</f>
        <v>3</v>
      </c>
      <c r="DX308" s="6">
        <f>IF(CN308&gt;3,"Inválido",CN308)</f>
        <v>3</v>
      </c>
      <c r="DY308" s="8">
        <f>IF(CO308&gt;5, "INVALIDO",CO308)</f>
        <v>2</v>
      </c>
      <c r="DZ308" s="8">
        <f>IF(CP308&gt;5, "INVALIDO",CP308)</f>
        <v>2</v>
      </c>
      <c r="EA308" s="8">
        <f>IF(CQ308&gt;5, "INVALIDO",CQ308)</f>
        <v>2</v>
      </c>
      <c r="EB308" s="8">
        <f>IF(CR308&gt;5, "INVALIDO",CR308)</f>
        <v>2</v>
      </c>
      <c r="EC308" s="7">
        <f>IF(CR308&gt;5, "INVALIDO",CR308)</f>
        <v>2</v>
      </c>
      <c r="ED30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0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08">
        <f>IF(CC308=1,5,IF(CC308=2,4,IF(CC308=3,3,IF(CC308=4,2,IF(CC308=5,1,IF(CC308&gt;5,"Inválido",0))))))</f>
        <v>3</v>
      </c>
      <c r="EG308">
        <f>IF(CW308=1,6,IF(CW308=2,5.4,IF(CW308=3,4.2,IF(CW308=4,3.1,IF(CW308=5,2.2,IF(CW308=6,1,IF(CW308&gt;6,"Inválido",0)))))))</f>
        <v>5.4</v>
      </c>
      <c r="EH308">
        <f>IF(AND(CX308=1,CW308=1),6,IF(AND(CX308=1,CW308&lt;7),5,IF(AND(CX308&gt;1,CW308=1),"Inválido",IF(AND(CX308=2,CW308&lt;7),4,IF(AND(CX308=3,CW308&lt;7),3,IF(AND(CX308=4,CW308&lt;7),2,IF(AND(CX308=5,CW308&lt;7),1,0)))))))</f>
        <v>5</v>
      </c>
      <c r="EI308">
        <f>IF(CV308=1,6,IF(CV308=2,5,IF(CV308=3,3,IF(CV308=4,3,IF(CV308=5,2,IF(CV308=6,1,IF(CV308&gt;6,"iNVÁLIDO",0)))))))</f>
        <v>6</v>
      </c>
      <c r="EJ308" s="7">
        <f>IF(CZ308&gt;6,"Inválido",CZ308)</f>
        <v>4</v>
      </c>
      <c r="EK308" s="7">
        <f>IF(DA308&gt;6,"Inválido",DA308)</f>
        <v>4</v>
      </c>
      <c r="EL308">
        <f>IF(DB308=1,6,IF(DB308=2,5,IF(DB308=3,3,IF(DB308=4,3,IF(DB308=5,2,IF(DB308=6,1,IF(DB308&gt;6,"iNVÁLIDO",0)))))))</f>
        <v>3</v>
      </c>
      <c r="EM308">
        <f>IF(DC308=1,6,IF(DC308=2,5,IF(DC308=3,3,IF(DC308=4,3,IF(DC308=5,2,IF(DC308=6,1,IF(DC308&gt;6,"iNVÁLIDO",0)))))))</f>
        <v>3</v>
      </c>
      <c r="EN308" s="7">
        <f>IF(DD308&gt;6,"Inválido",DD308)</f>
        <v>5</v>
      </c>
      <c r="EO308">
        <f>IF(DE308&gt;6,"Inválido",DE308)</f>
        <v>3</v>
      </c>
      <c r="EP308">
        <f>IF(DF308=1,6,IF(DF308=2,5,IF(DF308=3,3,IF(DF308=4,3,IF(DF308=5,2,IF(DF308=6,1,IF(DF308&gt;6,"iNVÁLIDO",0)))))))</f>
        <v>3</v>
      </c>
      <c r="EQ308" s="7">
        <f>IF(DG308&gt;6,"Inválido",DG308)</f>
        <v>4</v>
      </c>
      <c r="ER308">
        <f>IF(DH308&gt;5,"Inválido",DH308)</f>
        <v>3</v>
      </c>
      <c r="ES308">
        <f>IF(DI308&gt;5,"Inválido",DI308)</f>
        <v>3</v>
      </c>
      <c r="ET308">
        <f>IF(DJ308=1,5,IF(DJ308=2,4,IF(DJ308=3,3,IF(DJ308=4,2,IF(DJ308=5,1,IF(DJ308&gt;5,"Inválido",0))))))</f>
        <v>4</v>
      </c>
      <c r="EU308">
        <f>IF(DK308&gt;5,"Inválido",DK308)</f>
        <v>3</v>
      </c>
      <c r="EV308">
        <f>IF(DL308=1,5,IF(DL308=2,4,IF(DL308=3,3,IF(DL308=4,2,IF(DL308=5,1,IF(DL308&gt;5,"Inválido",0))))))</f>
        <v>2</v>
      </c>
      <c r="EW308" s="7">
        <f>SUM(DO308,DP308,DQ308,DR308,DS308,DT308,DU308,DV308,DW308,DX308)</f>
        <v>30</v>
      </c>
      <c r="EX308" s="7">
        <f>(EW308-10)/20*100</f>
        <v>100</v>
      </c>
      <c r="EY308">
        <f>SUM(DY308,DZ308,EA308,EB308)</f>
        <v>8</v>
      </c>
      <c r="EZ308">
        <f>(_2022___Atividade_física__sintomas_de_ansiedade_e_depressão_e_qualidade_de_vida_e[[#This Row],[Aspecto físico]]-4)/4*100</f>
        <v>100</v>
      </c>
      <c r="FA308">
        <f>SUM(EG308,EH308)</f>
        <v>10.4</v>
      </c>
      <c r="FB308">
        <f>(FA308-2)/10*100</f>
        <v>84.000000000000014</v>
      </c>
      <c r="FC308">
        <f>SUM(DM308,ES308,ET308,EU308,EV308)</f>
        <v>15.4</v>
      </c>
      <c r="FD308" s="7">
        <f>(FC308-5)/20*100</f>
        <v>52</v>
      </c>
      <c r="FE308">
        <f>SUM(EI308,EM308,EO308,EQ308)</f>
        <v>16</v>
      </c>
      <c r="FF308" s="7">
        <f>(FE308-4)/20*100</f>
        <v>60</v>
      </c>
      <c r="FG308">
        <f>SUM(EF308,ER308)</f>
        <v>6</v>
      </c>
      <c r="FH308">
        <f>(FG308-2)/8*100</f>
        <v>50</v>
      </c>
      <c r="FI308">
        <f>SUM(EC308,ED308,EE308)</f>
        <v>6</v>
      </c>
      <c r="FJ308" s="7">
        <f>(FI308-3)/3*100</f>
        <v>100</v>
      </c>
      <c r="FK308">
        <f>SUM(EJ308,EK308,EL308,EN308,EP308)</f>
        <v>19</v>
      </c>
      <c r="FL308">
        <f>(FK308-5)/25*100</f>
        <v>56.000000000000007</v>
      </c>
      <c r="FM308">
        <f t="shared" si="12"/>
        <v>2</v>
      </c>
      <c r="FN308" s="7">
        <f t="shared" si="13"/>
        <v>84</v>
      </c>
      <c r="FO308" s="7">
        <f t="shared" si="14"/>
        <v>66.5</v>
      </c>
    </row>
    <row r="309" spans="1:171" ht="15" thickBot="1" x14ac:dyDescent="0.35">
      <c r="A309" t="s">
        <v>833</v>
      </c>
      <c r="B309" t="s">
        <v>834</v>
      </c>
      <c r="C309" t="s">
        <v>68</v>
      </c>
      <c r="D309" s="5">
        <v>36981</v>
      </c>
      <c r="E309" s="5">
        <v>44682</v>
      </c>
      <c r="F309" s="1">
        <f>DATEDIF(D308,E308,"Y")</f>
        <v>25</v>
      </c>
      <c r="G309">
        <v>2</v>
      </c>
      <c r="H309">
        <v>1</v>
      </c>
      <c r="I309" t="s">
        <v>108</v>
      </c>
      <c r="J309">
        <v>3</v>
      </c>
      <c r="K309">
        <v>2</v>
      </c>
      <c r="L309" t="s">
        <v>100</v>
      </c>
      <c r="M309" s="1">
        <v>1</v>
      </c>
      <c r="N309">
        <v>2</v>
      </c>
      <c r="O309">
        <v>1</v>
      </c>
      <c r="P309">
        <v>1</v>
      </c>
      <c r="Q309" s="16">
        <v>1</v>
      </c>
      <c r="R309">
        <v>1</v>
      </c>
      <c r="S309">
        <v>1</v>
      </c>
      <c r="T309">
        <v>1</v>
      </c>
      <c r="U309" t="s">
        <v>71</v>
      </c>
      <c r="V309">
        <v>3</v>
      </c>
      <c r="W309">
        <v>20</v>
      </c>
      <c r="X30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09">
        <v>1</v>
      </c>
      <c r="Z309">
        <v>59</v>
      </c>
      <c r="AA30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59</v>
      </c>
      <c r="AB309">
        <v>1</v>
      </c>
      <c r="AC309">
        <v>59</v>
      </c>
      <c r="AD30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59</v>
      </c>
      <c r="AE309">
        <v>11</v>
      </c>
      <c r="AF309">
        <v>10</v>
      </c>
      <c r="AG309" s="1">
        <f>AVERAGE(_2022___Atividade_física__sintomas_de_ansiedade_e_depressão_e_qualidade_de_vida_e[[#This Row],[a.	Quantas horas no total você gasta sentado durante um dia de semana? ]:[b.	Quantas horas no total você gasta sentado durante um dia de fim de semana?]])</f>
        <v>10.5</v>
      </c>
      <c r="AH309" s="1">
        <f>_2022___Atividade_física__sintomas_de_ansiedade_e_depressão_e_qualidade_de_vida_e[[#This Row],[AFV por semana]]+_2022___Atividade_física__sintomas_de_ansiedade_e_depressão_e_qualidade_de_vida_e[[#This Row],[Média AFM na semana]]</f>
        <v>118</v>
      </c>
      <c r="AI309">
        <v>0</v>
      </c>
      <c r="AJ309">
        <v>0</v>
      </c>
      <c r="AK309">
        <v>2</v>
      </c>
      <c r="AL309">
        <v>2</v>
      </c>
      <c r="AM309">
        <v>2</v>
      </c>
      <c r="AN309">
        <v>2</v>
      </c>
      <c r="AO309">
        <v>2</v>
      </c>
      <c r="AP309">
        <v>0</v>
      </c>
      <c r="AQ309">
        <v>0</v>
      </c>
      <c r="AR309">
        <v>2</v>
      </c>
      <c r="AS309">
        <v>2</v>
      </c>
      <c r="AT309">
        <v>2</v>
      </c>
      <c r="AU309">
        <v>0</v>
      </c>
      <c r="AV309">
        <v>1</v>
      </c>
      <c r="AW309">
        <v>2</v>
      </c>
      <c r="AX309">
        <v>0</v>
      </c>
      <c r="AY309">
        <v>0</v>
      </c>
      <c r="AZ309">
        <v>2</v>
      </c>
      <c r="BA309">
        <v>1</v>
      </c>
      <c r="BB309">
        <v>0</v>
      </c>
      <c r="BC309">
        <v>2</v>
      </c>
      <c r="BD30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24</v>
      </c>
      <c r="BE309">
        <v>1</v>
      </c>
      <c r="BF309">
        <v>2</v>
      </c>
      <c r="BG309">
        <v>0</v>
      </c>
      <c r="BH309">
        <v>1</v>
      </c>
      <c r="BI309">
        <v>0</v>
      </c>
      <c r="BJ309">
        <v>0</v>
      </c>
      <c r="BK309">
        <v>1</v>
      </c>
      <c r="BL309">
        <v>0</v>
      </c>
      <c r="BM309">
        <v>0</v>
      </c>
      <c r="BN309">
        <v>2</v>
      </c>
      <c r="BO309">
        <v>2</v>
      </c>
      <c r="BP309">
        <v>2</v>
      </c>
      <c r="BQ309">
        <v>1</v>
      </c>
      <c r="BR309">
        <v>0</v>
      </c>
      <c r="BS309">
        <v>2</v>
      </c>
      <c r="BT309">
        <v>1</v>
      </c>
      <c r="BU309">
        <v>2</v>
      </c>
      <c r="BV309">
        <v>0</v>
      </c>
      <c r="BW309">
        <v>1</v>
      </c>
      <c r="BX309">
        <v>2</v>
      </c>
      <c r="BY309">
        <f>_2022___Atividade_física__sintomas_de_ansiedade_e_depressão_e_qualidade_de_vida_e[[#This Row],[_18]]</f>
        <v>1</v>
      </c>
      <c r="BZ309">
        <v>1</v>
      </c>
      <c r="CA309">
        <v>3</v>
      </c>
      <c r="CB309" s="1">
        <f>SUM(BE309:BV309,_2022___Atividade_física__sintomas_de_ansiedade_e_depressão_e_qualidade_de_vida_e[[#This Row],[18 considerar essa]:[_20]])</f>
        <v>22</v>
      </c>
      <c r="CC309">
        <v>3</v>
      </c>
      <c r="CD309">
        <v>4</v>
      </c>
      <c r="CE309">
        <v>1</v>
      </c>
      <c r="CF309">
        <v>2</v>
      </c>
      <c r="CG309">
        <v>3</v>
      </c>
      <c r="CH309">
        <v>1</v>
      </c>
      <c r="CI309">
        <v>3</v>
      </c>
      <c r="CJ309">
        <v>3</v>
      </c>
      <c r="CK309">
        <v>3</v>
      </c>
      <c r="CL309">
        <v>2</v>
      </c>
      <c r="CM309">
        <v>3</v>
      </c>
      <c r="CN309">
        <v>3</v>
      </c>
      <c r="CO309">
        <v>2</v>
      </c>
      <c r="CP309">
        <v>2</v>
      </c>
      <c r="CQ309">
        <v>2</v>
      </c>
      <c r="CR309">
        <v>2</v>
      </c>
      <c r="CS309">
        <v>2</v>
      </c>
      <c r="CT309">
        <v>2</v>
      </c>
      <c r="CU309">
        <v>1</v>
      </c>
      <c r="CV309">
        <v>4</v>
      </c>
      <c r="CW309">
        <v>3</v>
      </c>
      <c r="CX309">
        <v>1</v>
      </c>
      <c r="CY309">
        <v>5</v>
      </c>
      <c r="CZ309">
        <v>2</v>
      </c>
      <c r="DA309">
        <v>4</v>
      </c>
      <c r="DB309">
        <v>5</v>
      </c>
      <c r="DC309">
        <v>4</v>
      </c>
      <c r="DD309">
        <v>3</v>
      </c>
      <c r="DE309">
        <v>4</v>
      </c>
      <c r="DF309">
        <v>3</v>
      </c>
      <c r="DG309">
        <v>2</v>
      </c>
      <c r="DH309">
        <v>3</v>
      </c>
      <c r="DI309">
        <v>4</v>
      </c>
      <c r="DJ309">
        <v>2</v>
      </c>
      <c r="DK309">
        <v>3</v>
      </c>
      <c r="DL309">
        <v>4</v>
      </c>
      <c r="DM309">
        <f>IF(CC309=1,5,IF(CC309=2,4.4,IF(CC309=3,3.4,IF(CC309=4,2,IF(CC309=5,1,IF(CC309&gt;5,"Inválido",0))))))</f>
        <v>3.4</v>
      </c>
      <c r="DN309">
        <f>IF(CD309&gt;5,"Inválido",CD309)</f>
        <v>4</v>
      </c>
      <c r="DO309" s="7">
        <f>IF(CE309&gt;3,"Inválido",CE309)</f>
        <v>1</v>
      </c>
      <c r="DP309" s="7">
        <f>IF(CF309&gt;3,"Inválido",CF309)</f>
        <v>2</v>
      </c>
      <c r="DQ309" s="6">
        <f>IF(CG309&gt;3,"Inválido",CG309)</f>
        <v>3</v>
      </c>
      <c r="DR309" s="6">
        <f>IF(CH309&gt;3,"Inválido",CH309)</f>
        <v>1</v>
      </c>
      <c r="DS309" s="6">
        <f>IF(CI309&gt;3,"Inválido",CI309)</f>
        <v>3</v>
      </c>
      <c r="DT309" s="6">
        <f>IF(CJ309&gt;3,"Inválido",CJ309)</f>
        <v>3</v>
      </c>
      <c r="DU309" s="6">
        <f>IF(CK309&gt;3,"Inválido",CK309)</f>
        <v>3</v>
      </c>
      <c r="DV309" s="6">
        <f>IF(CL309&gt;3,"Inválido",CL309)</f>
        <v>2</v>
      </c>
      <c r="DW309" s="6">
        <f>IF(CM309&gt;3,"Inválido",CM309)</f>
        <v>3</v>
      </c>
      <c r="DX309" s="6">
        <f>IF(CN309&gt;3,"Inválido",CN309)</f>
        <v>3</v>
      </c>
      <c r="DY309" s="8">
        <f>IF(CO309&gt;5, "INVALIDO",CO309)</f>
        <v>2</v>
      </c>
      <c r="DZ309" s="8">
        <f>IF(CP309&gt;5, "INVALIDO",CP309)</f>
        <v>2</v>
      </c>
      <c r="EA309" s="8">
        <f>IF(CQ309&gt;5, "INVALIDO",CQ309)</f>
        <v>2</v>
      </c>
      <c r="EB309" s="8">
        <f>IF(CR309&gt;5, "INVALIDO",CR309)</f>
        <v>2</v>
      </c>
      <c r="EC309" s="7">
        <f>IF(CR309&gt;5, "INVALIDO",CR309)</f>
        <v>2</v>
      </c>
      <c r="ED30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0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9">
        <f>IF(CC309=1,5,IF(CC309=2,4,IF(CC309=3,3,IF(CC309=4,2,IF(CC309=5,1,IF(CC309&gt;5,"Inválido",0))))))</f>
        <v>3</v>
      </c>
      <c r="EG309">
        <f>IF(CW309=1,6,IF(CW309=2,5.4,IF(CW309=3,4.2,IF(CW309=4,3.1,IF(CW309=5,2.2,IF(CW309=6,1,IF(CW309&gt;6,"Inválido",0)))))))</f>
        <v>4.2</v>
      </c>
      <c r="EH309">
        <f>IF(AND(CX309=1,CW309=1),6,IF(AND(CX309=1,CW309&lt;7),5,IF(AND(CX309&gt;1,CW309=1),"Inválido",IF(AND(CX309=2,CW309&lt;7),4,IF(AND(CX309=3,CW309&lt;7),3,IF(AND(CX309=4,CW309&lt;7),2,IF(AND(CX309=5,CW309&lt;7),1,0)))))))</f>
        <v>5</v>
      </c>
      <c r="EI309">
        <f>IF(CV309=1,6,IF(CV309=2,5,IF(CV309=3,3,IF(CV309=4,3,IF(CV309=5,2,IF(CV309=6,1,IF(CV309&gt;6,"iNVÁLIDO",0)))))))</f>
        <v>3</v>
      </c>
      <c r="EJ309" s="7">
        <f>IF(CZ309&gt;6,"Inválido",CZ309)</f>
        <v>2</v>
      </c>
      <c r="EK309" s="7">
        <f>IF(DA309&gt;6,"Inválido",DA309)</f>
        <v>4</v>
      </c>
      <c r="EL309">
        <f>IF(DB309=1,6,IF(DB309=2,5,IF(DB309=3,3,IF(DB309=4,3,IF(DB309=5,2,IF(DB309=6,1,IF(DB309&gt;6,"iNVÁLIDO",0)))))))</f>
        <v>2</v>
      </c>
      <c r="EM309">
        <f>IF(DC309=1,6,IF(DC309=2,5,IF(DC309=3,3,IF(DC309=4,3,IF(DC309=5,2,IF(DC309=6,1,IF(DC309&gt;6,"iNVÁLIDO",0)))))))</f>
        <v>3</v>
      </c>
      <c r="EN309" s="7">
        <f>IF(DD309&gt;6,"Inválido",DD309)</f>
        <v>3</v>
      </c>
      <c r="EO309">
        <f>IF(DE309&gt;6,"Inválido",DE309)</f>
        <v>4</v>
      </c>
      <c r="EP309">
        <f>IF(DF309=1,6,IF(DF309=2,5,IF(DF309=3,3,IF(DF309=4,3,IF(DF309=5,2,IF(DF309=6,1,IF(DF309&gt;6,"iNVÁLIDO",0)))))))</f>
        <v>3</v>
      </c>
      <c r="EQ309" s="7">
        <f>IF(DG309&gt;6,"Inválido",DG309)</f>
        <v>2</v>
      </c>
      <c r="ER309">
        <f>IF(DH309&gt;5,"Inválido",DH309)</f>
        <v>3</v>
      </c>
      <c r="ES309">
        <f>IF(DI309&gt;5,"Inválido",DI309)</f>
        <v>4</v>
      </c>
      <c r="ET309">
        <f>IF(DJ309=1,5,IF(DJ309=2,4,IF(DJ309=3,3,IF(DJ309=4,2,IF(DJ309=5,1,IF(DJ309&gt;5,"Inválido",0))))))</f>
        <v>4</v>
      </c>
      <c r="EU309">
        <f>IF(DK309&gt;5,"Inválido",DK309)</f>
        <v>3</v>
      </c>
      <c r="EV309">
        <f>IF(DL309=1,5,IF(DL309=2,4,IF(DL309=3,3,IF(DL309=4,2,IF(DL309=5,1,IF(DL309&gt;5,"Inválido",0))))))</f>
        <v>2</v>
      </c>
      <c r="EW309" s="7">
        <f>SUM(DO309,DP309,DQ309,DR309,DS309,DT309,DU309,DV309,DW309,DX309)</f>
        <v>24</v>
      </c>
      <c r="EX309" s="7">
        <f>(EW309-10)/20*100</f>
        <v>70</v>
      </c>
      <c r="EY309">
        <f>SUM(DY309,DZ309,EA309,EB309)</f>
        <v>8</v>
      </c>
      <c r="EZ309">
        <f>(_2022___Atividade_física__sintomas_de_ansiedade_e_depressão_e_qualidade_de_vida_e[[#This Row],[Aspecto físico]]-4)/4*100</f>
        <v>100</v>
      </c>
      <c r="FA309">
        <f>SUM(EG309,EH309)</f>
        <v>9.1999999999999993</v>
      </c>
      <c r="FB309">
        <f>(FA309-2)/10*100</f>
        <v>72</v>
      </c>
      <c r="FC309">
        <f>SUM(DM309,ES309,ET309,EU309,EV309)</f>
        <v>16.399999999999999</v>
      </c>
      <c r="FD309" s="7">
        <f>(FC309-5)/20*100</f>
        <v>56.999999999999993</v>
      </c>
      <c r="FE309">
        <f>SUM(EI309,EM309,EO309,EQ309)</f>
        <v>12</v>
      </c>
      <c r="FF309" s="7">
        <f>(FE309-4)/20*100</f>
        <v>40</v>
      </c>
      <c r="FG309">
        <f>SUM(EF309,ER309)</f>
        <v>6</v>
      </c>
      <c r="FH309">
        <f>(FG309-2)/8*100</f>
        <v>50</v>
      </c>
      <c r="FI309">
        <f>SUM(EC309,ED309,EE309)</f>
        <v>5</v>
      </c>
      <c r="FJ309" s="7">
        <f>(FI309-3)/3*100</f>
        <v>66.666666666666657</v>
      </c>
      <c r="FK309">
        <f>SUM(EJ309,EK309,EL309,EN309,EP309)</f>
        <v>14</v>
      </c>
      <c r="FL309">
        <f>(FK309-5)/25*100</f>
        <v>36</v>
      </c>
      <c r="FM309">
        <f t="shared" si="12"/>
        <v>4</v>
      </c>
      <c r="FN309" s="7">
        <f t="shared" si="13"/>
        <v>74.75</v>
      </c>
      <c r="FO309" s="7">
        <f t="shared" si="14"/>
        <v>48.166666666666664</v>
      </c>
    </row>
    <row r="310" spans="1:171" ht="15" thickBot="1" x14ac:dyDescent="0.35">
      <c r="A310" t="s">
        <v>835</v>
      </c>
      <c r="B310" t="s">
        <v>836</v>
      </c>
      <c r="C310" t="s">
        <v>68</v>
      </c>
      <c r="D310" s="5">
        <v>33070</v>
      </c>
      <c r="E310" s="5">
        <v>44682</v>
      </c>
      <c r="F310" s="1">
        <f>DATEDIF(D309,E309,"Y")</f>
        <v>21</v>
      </c>
      <c r="G310">
        <v>2</v>
      </c>
      <c r="H310">
        <v>4</v>
      </c>
      <c r="I310" t="s">
        <v>69</v>
      </c>
      <c r="J310">
        <v>1</v>
      </c>
      <c r="K310">
        <v>2</v>
      </c>
      <c r="L310" t="s">
        <v>837</v>
      </c>
      <c r="M310" s="1">
        <v>2</v>
      </c>
      <c r="N310">
        <v>2</v>
      </c>
      <c r="O310">
        <v>3</v>
      </c>
      <c r="P310">
        <v>1</v>
      </c>
      <c r="Q310" s="16">
        <v>3</v>
      </c>
      <c r="R310">
        <v>1</v>
      </c>
      <c r="S310">
        <v>1</v>
      </c>
      <c r="T310">
        <v>2</v>
      </c>
      <c r="U310" t="s">
        <v>86</v>
      </c>
      <c r="V310">
        <v>7</v>
      </c>
      <c r="W310">
        <v>20</v>
      </c>
      <c r="X31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310">
        <v>1</v>
      </c>
      <c r="Z310">
        <v>15</v>
      </c>
      <c r="AA31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310">
        <v>0</v>
      </c>
      <c r="AC310">
        <v>0</v>
      </c>
      <c r="AD31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0">
        <v>10</v>
      </c>
      <c r="AF310">
        <v>5</v>
      </c>
      <c r="AG310" s="1">
        <f>AVERAGE(_2022___Atividade_física__sintomas_de_ansiedade_e_depressão_e_qualidade_de_vida_e[[#This Row],[a.	Quantas horas no total você gasta sentado durante um dia de semana? ]:[b.	Quantas horas no total você gasta sentado durante um dia de fim de semana?]])</f>
        <v>7.5</v>
      </c>
      <c r="AH310" s="1">
        <f>_2022___Atividade_física__sintomas_de_ansiedade_e_depressão_e_qualidade_de_vida_e[[#This Row],[AFV por semana]]+_2022___Atividade_física__sintomas_de_ansiedade_e_depressão_e_qualidade_de_vida_e[[#This Row],[Média AFM na semana]]</f>
        <v>15</v>
      </c>
      <c r="AI310">
        <v>2</v>
      </c>
      <c r="AJ310">
        <v>2</v>
      </c>
      <c r="AK310">
        <v>1</v>
      </c>
      <c r="AL310">
        <v>3</v>
      </c>
      <c r="AM310">
        <v>2</v>
      </c>
      <c r="AN310">
        <v>3</v>
      </c>
      <c r="AO310">
        <v>1</v>
      </c>
      <c r="AP310">
        <v>2</v>
      </c>
      <c r="AQ310">
        <v>0</v>
      </c>
      <c r="AR310">
        <v>1</v>
      </c>
      <c r="AS310">
        <v>2</v>
      </c>
      <c r="AT310">
        <v>2</v>
      </c>
      <c r="AU310">
        <v>3</v>
      </c>
      <c r="AV310">
        <v>2</v>
      </c>
      <c r="AW310">
        <v>1</v>
      </c>
      <c r="AX310">
        <v>1</v>
      </c>
      <c r="AY310">
        <v>0</v>
      </c>
      <c r="AZ310">
        <v>2</v>
      </c>
      <c r="BA310">
        <v>2</v>
      </c>
      <c r="BB310">
        <v>2</v>
      </c>
      <c r="BC310">
        <v>0</v>
      </c>
      <c r="BD31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34</v>
      </c>
      <c r="BE310">
        <v>2</v>
      </c>
      <c r="BF310">
        <v>1</v>
      </c>
      <c r="BG310">
        <v>1</v>
      </c>
      <c r="BH310">
        <v>2</v>
      </c>
      <c r="BI310">
        <v>0</v>
      </c>
      <c r="BJ310">
        <v>1</v>
      </c>
      <c r="BK310">
        <v>2</v>
      </c>
      <c r="BL310">
        <v>2</v>
      </c>
      <c r="BM310">
        <v>1</v>
      </c>
      <c r="BN310">
        <v>2</v>
      </c>
      <c r="BO310">
        <v>3</v>
      </c>
      <c r="BP310">
        <v>1</v>
      </c>
      <c r="BQ310">
        <v>1</v>
      </c>
      <c r="BR310">
        <v>1</v>
      </c>
      <c r="BS310">
        <v>2</v>
      </c>
      <c r="BT310">
        <v>1</v>
      </c>
      <c r="BU310">
        <v>3</v>
      </c>
      <c r="BV310">
        <v>2</v>
      </c>
      <c r="BW310">
        <v>1</v>
      </c>
      <c r="BX310">
        <v>2</v>
      </c>
      <c r="BY310">
        <f>_2022___Atividade_física__sintomas_de_ansiedade_e_depressão_e_qualidade_de_vida_e[[#This Row],[_18]]</f>
        <v>1</v>
      </c>
      <c r="BZ310">
        <v>1</v>
      </c>
      <c r="CA310">
        <v>1</v>
      </c>
      <c r="CB310" s="1">
        <f>SUM(BE310:BV310,_2022___Atividade_física__sintomas_de_ansiedade_e_depressão_e_qualidade_de_vida_e[[#This Row],[18 considerar essa]:[_20]])</f>
        <v>31</v>
      </c>
      <c r="CC310">
        <v>4</v>
      </c>
      <c r="CD310">
        <v>3</v>
      </c>
      <c r="CE310">
        <v>2</v>
      </c>
      <c r="CF310">
        <v>2</v>
      </c>
      <c r="CG310">
        <v>3</v>
      </c>
      <c r="CH310">
        <v>2</v>
      </c>
      <c r="CI310">
        <v>3</v>
      </c>
      <c r="CJ310">
        <v>3</v>
      </c>
      <c r="CK310">
        <v>2</v>
      </c>
      <c r="CL310">
        <v>2</v>
      </c>
      <c r="CM310">
        <v>3</v>
      </c>
      <c r="CN310">
        <v>3</v>
      </c>
      <c r="CO310">
        <v>2</v>
      </c>
      <c r="CP310">
        <v>2</v>
      </c>
      <c r="CQ310">
        <v>2</v>
      </c>
      <c r="CR310">
        <v>2</v>
      </c>
      <c r="CS310">
        <v>1</v>
      </c>
      <c r="CT310">
        <v>1</v>
      </c>
      <c r="CU310">
        <v>1</v>
      </c>
      <c r="CV310">
        <v>5</v>
      </c>
      <c r="CW310">
        <v>3</v>
      </c>
      <c r="CX310">
        <v>2</v>
      </c>
      <c r="CY310">
        <v>4</v>
      </c>
      <c r="CZ310">
        <v>2</v>
      </c>
      <c r="DA310">
        <v>3</v>
      </c>
      <c r="DB310">
        <v>5</v>
      </c>
      <c r="DC310">
        <v>6</v>
      </c>
      <c r="DD310">
        <v>3</v>
      </c>
      <c r="DE310">
        <v>3</v>
      </c>
      <c r="DF310">
        <v>5</v>
      </c>
      <c r="DG310">
        <v>3</v>
      </c>
      <c r="DH310">
        <v>3</v>
      </c>
      <c r="DI310">
        <v>2</v>
      </c>
      <c r="DJ310">
        <v>4</v>
      </c>
      <c r="DK310">
        <v>2</v>
      </c>
      <c r="DL310">
        <v>5</v>
      </c>
      <c r="DM310">
        <f>IF(CC310=1,5,IF(CC310=2,4.4,IF(CC310=3,3.4,IF(CC310=4,2,IF(CC310=5,1,IF(CC310&gt;5,"Inválido",0))))))</f>
        <v>2</v>
      </c>
      <c r="DN310">
        <f>IF(CD310&gt;5,"Inválido",CD310)</f>
        <v>3</v>
      </c>
      <c r="DO310" s="7">
        <f>IF(CE310&gt;3,"Inválido",CE310)</f>
        <v>2</v>
      </c>
      <c r="DP310" s="7">
        <f>IF(CF310&gt;3,"Inválido",CF310)</f>
        <v>2</v>
      </c>
      <c r="DQ310" s="6">
        <f>IF(CG310&gt;3,"Inválido",CG310)</f>
        <v>3</v>
      </c>
      <c r="DR310" s="6">
        <f>IF(CH310&gt;3,"Inválido",CH310)</f>
        <v>2</v>
      </c>
      <c r="DS310" s="6">
        <f>IF(CI310&gt;3,"Inválido",CI310)</f>
        <v>3</v>
      </c>
      <c r="DT310" s="6">
        <f>IF(CJ310&gt;3,"Inválido",CJ310)</f>
        <v>3</v>
      </c>
      <c r="DU310" s="6">
        <f>IF(CK310&gt;3,"Inválido",CK310)</f>
        <v>2</v>
      </c>
      <c r="DV310" s="6">
        <f>IF(CL310&gt;3,"Inválido",CL310)</f>
        <v>2</v>
      </c>
      <c r="DW310" s="6">
        <f>IF(CM310&gt;3,"Inválido",CM310)</f>
        <v>3</v>
      </c>
      <c r="DX310" s="6">
        <f>IF(CN310&gt;3,"Inválido",CN310)</f>
        <v>3</v>
      </c>
      <c r="DY310" s="8">
        <f>IF(CO310&gt;5, "INVALIDO",CO310)</f>
        <v>2</v>
      </c>
      <c r="DZ310" s="8">
        <f>IF(CP310&gt;5, "INVALIDO",CP310)</f>
        <v>2</v>
      </c>
      <c r="EA310" s="8">
        <f>IF(CQ310&gt;5, "INVALIDO",CQ310)</f>
        <v>2</v>
      </c>
      <c r="EB310" s="8">
        <f>IF(CR310&gt;5, "INVALIDO",CR310)</f>
        <v>2</v>
      </c>
      <c r="EC310" s="7">
        <f>IF(CR310&gt;5, "INVALIDO",CR310)</f>
        <v>2</v>
      </c>
      <c r="ED31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0">
        <f>IF(CC310=1,5,IF(CC310=2,4,IF(CC310=3,3,IF(CC310=4,2,IF(CC310=5,1,IF(CC310&gt;5,"Inválido",0))))))</f>
        <v>2</v>
      </c>
      <c r="EG310">
        <f>IF(CW310=1,6,IF(CW310=2,5.4,IF(CW310=3,4.2,IF(CW310=4,3.1,IF(CW310=5,2.2,IF(CW310=6,1,IF(CW310&gt;6,"Inválido",0)))))))</f>
        <v>4.2</v>
      </c>
      <c r="EH310">
        <f>IF(AND(CX310=1,CW310=1),6,IF(AND(CX310=1,CW310&lt;7),5,IF(AND(CX310&gt;1,CW310=1),"Inválido",IF(AND(CX310=2,CW310&lt;7),4,IF(AND(CX310=3,CW310&lt;7),3,IF(AND(CX310=4,CW310&lt;7),2,IF(AND(CX310=5,CW310&lt;7),1,0)))))))</f>
        <v>4</v>
      </c>
      <c r="EI310">
        <f>IF(CV310=1,6,IF(CV310=2,5,IF(CV310=3,3,IF(CV310=4,3,IF(CV310=5,2,IF(CV310=6,1,IF(CV310&gt;6,"iNVÁLIDO",0)))))))</f>
        <v>2</v>
      </c>
      <c r="EJ310" s="7">
        <f>IF(CZ310&gt;6,"Inválido",CZ310)</f>
        <v>2</v>
      </c>
      <c r="EK310" s="7">
        <f>IF(DA310&gt;6,"Inválido",DA310)</f>
        <v>3</v>
      </c>
      <c r="EL310">
        <f>IF(DB310=1,6,IF(DB310=2,5,IF(DB310=3,3,IF(DB310=4,3,IF(DB310=5,2,IF(DB310=6,1,IF(DB310&gt;6,"iNVÁLIDO",0)))))))</f>
        <v>2</v>
      </c>
      <c r="EM310">
        <f>IF(DC310=1,6,IF(DC310=2,5,IF(DC310=3,3,IF(DC310=4,3,IF(DC310=5,2,IF(DC310=6,1,IF(DC310&gt;6,"iNVÁLIDO",0)))))))</f>
        <v>1</v>
      </c>
      <c r="EN310" s="7">
        <f>IF(DD310&gt;6,"Inválido",DD310)</f>
        <v>3</v>
      </c>
      <c r="EO310">
        <f>IF(DE310&gt;6,"Inválido",DE310)</f>
        <v>3</v>
      </c>
      <c r="EP310">
        <f>IF(DF310=1,6,IF(DF310=2,5,IF(DF310=3,3,IF(DF310=4,3,IF(DF310=5,2,IF(DF310=6,1,IF(DF310&gt;6,"iNVÁLIDO",0)))))))</f>
        <v>2</v>
      </c>
      <c r="EQ310" s="7">
        <f>IF(DG310&gt;6,"Inválido",DG310)</f>
        <v>3</v>
      </c>
      <c r="ER310">
        <f>IF(DH310&gt;5,"Inválido",DH310)</f>
        <v>3</v>
      </c>
      <c r="ES310">
        <f>IF(DI310&gt;5,"Inválido",DI310)</f>
        <v>2</v>
      </c>
      <c r="ET310">
        <f>IF(DJ310=1,5,IF(DJ310=2,4,IF(DJ310=3,3,IF(DJ310=4,2,IF(DJ310=5,1,IF(DJ310&gt;5,"Inválido",0))))))</f>
        <v>2</v>
      </c>
      <c r="EU310">
        <f>IF(DK310&gt;5,"Inválido",DK310)</f>
        <v>2</v>
      </c>
      <c r="EV310">
        <f>IF(DL310=1,5,IF(DL310=2,4,IF(DL310=3,3,IF(DL310=4,2,IF(DL310=5,1,IF(DL310&gt;5,"Inválido",0))))))</f>
        <v>1</v>
      </c>
      <c r="EW310" s="7">
        <f>SUM(DO310,DP310,DQ310,DR310,DS310,DT310,DU310,DV310,DW310,DX310)</f>
        <v>25</v>
      </c>
      <c r="EX310" s="7">
        <f>(EW310-10)/20*100</f>
        <v>75</v>
      </c>
      <c r="EY310">
        <f>SUM(DY310,DZ310,EA310,EB310)</f>
        <v>8</v>
      </c>
      <c r="EZ310">
        <f>(_2022___Atividade_física__sintomas_de_ansiedade_e_depressão_e_qualidade_de_vida_e[[#This Row],[Aspecto físico]]-4)/4*100</f>
        <v>100</v>
      </c>
      <c r="FA310">
        <f>SUM(EG310,EH310)</f>
        <v>8.1999999999999993</v>
      </c>
      <c r="FB310">
        <f>(FA310-2)/10*100</f>
        <v>61.999999999999986</v>
      </c>
      <c r="FC310">
        <f>SUM(DM310,ES310,ET310,EU310,EV310)</f>
        <v>9</v>
      </c>
      <c r="FD310" s="7">
        <f>(FC310-5)/20*100</f>
        <v>20</v>
      </c>
      <c r="FE310">
        <f>SUM(EI310,EM310,EO310,EQ310)</f>
        <v>9</v>
      </c>
      <c r="FF310" s="7">
        <f>(FE310-4)/20*100</f>
        <v>25</v>
      </c>
      <c r="FG310">
        <f>SUM(EF310,ER310)</f>
        <v>5</v>
      </c>
      <c r="FH310">
        <f>(FG310-2)/8*100</f>
        <v>37.5</v>
      </c>
      <c r="FI310">
        <f>SUM(EC310,ED310,EE310)</f>
        <v>4</v>
      </c>
      <c r="FJ310" s="7">
        <f>(FI310-3)/3*100</f>
        <v>33.333333333333329</v>
      </c>
      <c r="FK310">
        <f>SUM(EJ310,EK310,EL310,EN310,EP310)</f>
        <v>12</v>
      </c>
      <c r="FL310">
        <f>(FK310-5)/25*100</f>
        <v>28.000000000000004</v>
      </c>
      <c r="FM310">
        <f t="shared" si="12"/>
        <v>3</v>
      </c>
      <c r="FN310" s="7">
        <f t="shared" si="13"/>
        <v>64.25</v>
      </c>
      <c r="FO310" s="7">
        <f t="shared" si="14"/>
        <v>30.958333333333332</v>
      </c>
    </row>
    <row r="311" spans="1:171" ht="15" thickBot="1" x14ac:dyDescent="0.35">
      <c r="A311" t="s">
        <v>843</v>
      </c>
      <c r="B311" t="s">
        <v>844</v>
      </c>
      <c r="C311" t="s">
        <v>68</v>
      </c>
      <c r="D311" s="5">
        <v>35098</v>
      </c>
      <c r="E311" s="5">
        <v>44682</v>
      </c>
      <c r="F311" s="1">
        <f>DATEDIF(D310,E310,"Y")</f>
        <v>31</v>
      </c>
      <c r="G311">
        <v>1</v>
      </c>
      <c r="H311">
        <v>3</v>
      </c>
      <c r="I311" t="s">
        <v>84</v>
      </c>
      <c r="J311">
        <v>1</v>
      </c>
      <c r="K311">
        <v>2</v>
      </c>
      <c r="L311" t="s">
        <v>845</v>
      </c>
      <c r="M311" s="1">
        <v>2</v>
      </c>
      <c r="N311">
        <v>2</v>
      </c>
      <c r="O311">
        <v>3</v>
      </c>
      <c r="P311">
        <v>1</v>
      </c>
      <c r="Q311" s="16">
        <v>2</v>
      </c>
      <c r="R311">
        <v>2</v>
      </c>
      <c r="S311">
        <v>2</v>
      </c>
      <c r="T311">
        <v>1</v>
      </c>
      <c r="U311" t="s">
        <v>164</v>
      </c>
      <c r="V311">
        <v>0</v>
      </c>
      <c r="W311">
        <v>0</v>
      </c>
      <c r="X31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11">
        <v>0</v>
      </c>
      <c r="Z311">
        <v>0</v>
      </c>
      <c r="AA31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11">
        <v>0</v>
      </c>
      <c r="AC311">
        <v>0</v>
      </c>
      <c r="AD31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1">
        <v>10</v>
      </c>
      <c r="AF311">
        <v>6</v>
      </c>
      <c r="AG311" s="1">
        <f>AVERAGE(_2022___Atividade_física__sintomas_de_ansiedade_e_depressão_e_qualidade_de_vida_e[[#This Row],[a.	Quantas horas no total você gasta sentado durante um dia de semana? ]:[b.	Quantas horas no total você gasta sentado durante um dia de fim de semana?]])</f>
        <v>8</v>
      </c>
      <c r="AH311" s="1">
        <f>_2022___Atividade_física__sintomas_de_ansiedade_e_depressão_e_qualidade_de_vida_e[[#This Row],[AFV por semana]]+_2022___Atividade_física__sintomas_de_ansiedade_e_depressão_e_qualidade_de_vida_e[[#This Row],[Média AFM na semana]]</f>
        <v>0</v>
      </c>
      <c r="AI311">
        <v>0</v>
      </c>
      <c r="AJ311">
        <v>1</v>
      </c>
      <c r="AK311">
        <v>2</v>
      </c>
      <c r="AL311">
        <v>1</v>
      </c>
      <c r="AM311">
        <v>0</v>
      </c>
      <c r="AN311">
        <v>0</v>
      </c>
      <c r="AO311">
        <v>0</v>
      </c>
      <c r="AP311">
        <v>0</v>
      </c>
      <c r="AQ311">
        <v>0</v>
      </c>
      <c r="AR311">
        <v>1</v>
      </c>
      <c r="AS311">
        <v>0</v>
      </c>
      <c r="AT311">
        <v>0</v>
      </c>
      <c r="AU311">
        <v>0</v>
      </c>
      <c r="AV311">
        <v>0</v>
      </c>
      <c r="AW311">
        <v>0</v>
      </c>
      <c r="AX311">
        <v>0</v>
      </c>
      <c r="AY311">
        <v>0</v>
      </c>
      <c r="AZ311">
        <v>0</v>
      </c>
      <c r="BA311">
        <v>0</v>
      </c>
      <c r="BB311">
        <v>0</v>
      </c>
      <c r="BC311">
        <v>0</v>
      </c>
      <c r="BD31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311">
        <v>0</v>
      </c>
      <c r="BF311">
        <v>0</v>
      </c>
      <c r="BG311">
        <v>0</v>
      </c>
      <c r="BH311">
        <v>0</v>
      </c>
      <c r="BI311">
        <v>0</v>
      </c>
      <c r="BJ311">
        <v>0</v>
      </c>
      <c r="BK311">
        <v>1</v>
      </c>
      <c r="BL311">
        <v>0</v>
      </c>
      <c r="BM311">
        <v>0</v>
      </c>
      <c r="BN311">
        <v>3</v>
      </c>
      <c r="BO311">
        <v>0</v>
      </c>
      <c r="BP311">
        <v>0</v>
      </c>
      <c r="BQ311">
        <v>0</v>
      </c>
      <c r="BR311">
        <v>0</v>
      </c>
      <c r="BS311">
        <v>0</v>
      </c>
      <c r="BT311">
        <v>1</v>
      </c>
      <c r="BU311">
        <v>0</v>
      </c>
      <c r="BV311">
        <v>0</v>
      </c>
      <c r="BW311">
        <v>0</v>
      </c>
      <c r="BX311">
        <v>2</v>
      </c>
      <c r="BY311">
        <f>_2022___Atividade_física__sintomas_de_ansiedade_e_depressão_e_qualidade_de_vida_e[[#This Row],[_18]]</f>
        <v>0</v>
      </c>
      <c r="BZ311">
        <v>0</v>
      </c>
      <c r="CA311">
        <v>0</v>
      </c>
      <c r="CB311" s="1">
        <f>SUM(BE311:BV311,_2022___Atividade_física__sintomas_de_ansiedade_e_depressão_e_qualidade_de_vida_e[[#This Row],[18 considerar essa]:[_20]])</f>
        <v>5</v>
      </c>
      <c r="CC311">
        <v>3</v>
      </c>
      <c r="CD311">
        <v>3</v>
      </c>
      <c r="CE311">
        <v>2</v>
      </c>
      <c r="CF311">
        <v>3</v>
      </c>
      <c r="CG311">
        <v>3</v>
      </c>
      <c r="CH311">
        <v>2</v>
      </c>
      <c r="CI311">
        <v>3</v>
      </c>
      <c r="CJ311">
        <v>3</v>
      </c>
      <c r="CK311">
        <v>3</v>
      </c>
      <c r="CL311">
        <v>3</v>
      </c>
      <c r="CM311">
        <v>3</v>
      </c>
      <c r="CN311">
        <v>3</v>
      </c>
      <c r="CO311">
        <v>1</v>
      </c>
      <c r="CP311">
        <v>1</v>
      </c>
      <c r="CQ311">
        <v>1</v>
      </c>
      <c r="CR311">
        <v>1</v>
      </c>
      <c r="CS311">
        <v>1</v>
      </c>
      <c r="CT311">
        <v>1</v>
      </c>
      <c r="CU311">
        <v>1</v>
      </c>
      <c r="CV311">
        <v>2</v>
      </c>
      <c r="CW311">
        <v>3</v>
      </c>
      <c r="CX311">
        <v>2</v>
      </c>
      <c r="CY311">
        <v>5</v>
      </c>
      <c r="CZ311">
        <v>5</v>
      </c>
      <c r="DA311">
        <v>6</v>
      </c>
      <c r="DB311">
        <v>2</v>
      </c>
      <c r="DC311">
        <v>5</v>
      </c>
      <c r="DD311">
        <v>4</v>
      </c>
      <c r="DE311">
        <v>4</v>
      </c>
      <c r="DF311">
        <v>1</v>
      </c>
      <c r="DG311">
        <v>3</v>
      </c>
      <c r="DH311">
        <v>3</v>
      </c>
      <c r="DI311">
        <v>5</v>
      </c>
      <c r="DJ311">
        <v>1</v>
      </c>
      <c r="DK311">
        <v>5</v>
      </c>
      <c r="DL311">
        <v>1</v>
      </c>
      <c r="DM311">
        <f>IF(CC311=1,5,IF(CC311=2,4.4,IF(CC311=3,3.4,IF(CC311=4,2,IF(CC311=5,1,IF(CC311&gt;5,"Inválido",0))))))</f>
        <v>3.4</v>
      </c>
      <c r="DN311">
        <f>IF(CD311&gt;5,"Inválido",CD311)</f>
        <v>3</v>
      </c>
      <c r="DO311" s="7">
        <f>IF(CE311&gt;3,"Inválido",CE311)</f>
        <v>2</v>
      </c>
      <c r="DP311" s="7">
        <f>IF(CF311&gt;3,"Inválido",CF311)</f>
        <v>3</v>
      </c>
      <c r="DQ311" s="6">
        <f>IF(CG311&gt;3,"Inválido",CG311)</f>
        <v>3</v>
      </c>
      <c r="DR311" s="6">
        <f>IF(CH311&gt;3,"Inválido",CH311)</f>
        <v>2</v>
      </c>
      <c r="DS311" s="6">
        <f>IF(CI311&gt;3,"Inválido",CI311)</f>
        <v>3</v>
      </c>
      <c r="DT311" s="6">
        <f>IF(CJ311&gt;3,"Inválido",CJ311)</f>
        <v>3</v>
      </c>
      <c r="DU311" s="6">
        <f>IF(CK311&gt;3,"Inválido",CK311)</f>
        <v>3</v>
      </c>
      <c r="DV311" s="6">
        <f>IF(CL311&gt;3,"Inválido",CL311)</f>
        <v>3</v>
      </c>
      <c r="DW311" s="6">
        <f>IF(CM311&gt;3,"Inválido",CM311)</f>
        <v>3</v>
      </c>
      <c r="DX311" s="6">
        <f>IF(CN311&gt;3,"Inválido",CN311)</f>
        <v>3</v>
      </c>
      <c r="DY311" s="8">
        <f>IF(CO311&gt;5, "INVALIDO",CO311)</f>
        <v>1</v>
      </c>
      <c r="DZ311" s="8">
        <f>IF(CP311&gt;5, "INVALIDO",CP311)</f>
        <v>1</v>
      </c>
      <c r="EA311" s="8">
        <f>IF(CQ311&gt;5, "INVALIDO",CQ311)</f>
        <v>1</v>
      </c>
      <c r="EB311" s="8">
        <f>IF(CR311&gt;5, "INVALIDO",CR311)</f>
        <v>1</v>
      </c>
      <c r="EC311" s="7">
        <f>IF(CR311&gt;5, "INVALIDO",CR311)</f>
        <v>1</v>
      </c>
      <c r="ED31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1">
        <f>IF(CC311=1,5,IF(CC311=2,4,IF(CC311=3,3,IF(CC311=4,2,IF(CC311=5,1,IF(CC311&gt;5,"Inválido",0))))))</f>
        <v>3</v>
      </c>
      <c r="EG311">
        <f>IF(CW311=1,6,IF(CW311=2,5.4,IF(CW311=3,4.2,IF(CW311=4,3.1,IF(CW311=5,2.2,IF(CW311=6,1,IF(CW311&gt;6,"Inválido",0)))))))</f>
        <v>4.2</v>
      </c>
      <c r="EH311">
        <f>IF(AND(CX311=1,CW311=1),6,IF(AND(CX311=1,CW311&lt;7),5,IF(AND(CX311&gt;1,CW311=1),"Inválido",IF(AND(CX311=2,CW311&lt;7),4,IF(AND(CX311=3,CW311&lt;7),3,IF(AND(CX311=4,CW311&lt;7),2,IF(AND(CX311=5,CW311&lt;7),1,0)))))))</f>
        <v>4</v>
      </c>
      <c r="EI311">
        <f>IF(CV311=1,6,IF(CV311=2,5,IF(CV311=3,3,IF(CV311=4,3,IF(CV311=5,2,IF(CV311=6,1,IF(CV311&gt;6,"iNVÁLIDO",0)))))))</f>
        <v>5</v>
      </c>
      <c r="EJ311" s="7">
        <f>IF(CZ311&gt;6,"Inválido",CZ311)</f>
        <v>5</v>
      </c>
      <c r="EK311" s="7">
        <f>IF(DA311&gt;6,"Inválido",DA311)</f>
        <v>6</v>
      </c>
      <c r="EL311">
        <f>IF(DB311=1,6,IF(DB311=2,5,IF(DB311=3,3,IF(DB311=4,3,IF(DB311=5,2,IF(DB311=6,1,IF(DB311&gt;6,"iNVÁLIDO",0)))))))</f>
        <v>5</v>
      </c>
      <c r="EM311">
        <f>IF(DC311=1,6,IF(DC311=2,5,IF(DC311=3,3,IF(DC311=4,3,IF(DC311=5,2,IF(DC311=6,1,IF(DC311&gt;6,"iNVÁLIDO",0)))))))</f>
        <v>2</v>
      </c>
      <c r="EN311" s="7">
        <f>IF(DD311&gt;6,"Inválido",DD311)</f>
        <v>4</v>
      </c>
      <c r="EO311">
        <f>IF(DE311&gt;6,"Inválido",DE311)</f>
        <v>4</v>
      </c>
      <c r="EP311">
        <f>IF(DF311=1,6,IF(DF311=2,5,IF(DF311=3,3,IF(DF311=4,3,IF(DF311=5,2,IF(DF311=6,1,IF(DF311&gt;6,"iNVÁLIDO",0)))))))</f>
        <v>6</v>
      </c>
      <c r="EQ311" s="7">
        <f>IF(DG311&gt;6,"Inválido",DG311)</f>
        <v>3</v>
      </c>
      <c r="ER311">
        <f>IF(DH311&gt;5,"Inválido",DH311)</f>
        <v>3</v>
      </c>
      <c r="ES311">
        <f>IF(DI311&gt;5,"Inválido",DI311)</f>
        <v>5</v>
      </c>
      <c r="ET311">
        <f>IF(DJ311=1,5,IF(DJ311=2,4,IF(DJ311=3,3,IF(DJ311=4,2,IF(DJ311=5,1,IF(DJ311&gt;5,"Inválido",0))))))</f>
        <v>5</v>
      </c>
      <c r="EU311">
        <f>IF(DK311&gt;5,"Inválido",DK311)</f>
        <v>5</v>
      </c>
      <c r="EV311">
        <f>IF(DL311=1,5,IF(DL311=2,4,IF(DL311=3,3,IF(DL311=4,2,IF(DL311=5,1,IF(DL311&gt;5,"Inválido",0))))))</f>
        <v>5</v>
      </c>
      <c r="EW311" s="7">
        <f>SUM(DO311,DP311,DQ311,DR311,DS311,DT311,DU311,DV311,DW311,DX311)</f>
        <v>28</v>
      </c>
      <c r="EX311" s="7">
        <f>(EW311-10)/20*100</f>
        <v>90</v>
      </c>
      <c r="EY311">
        <f>SUM(DY311,DZ311,EA311,EB311)</f>
        <v>4</v>
      </c>
      <c r="EZ311">
        <f>(_2022___Atividade_física__sintomas_de_ansiedade_e_depressão_e_qualidade_de_vida_e[[#This Row],[Aspecto físico]]-4)/4*100</f>
        <v>0</v>
      </c>
      <c r="FA311">
        <f>SUM(EG311,EH311)</f>
        <v>8.1999999999999993</v>
      </c>
      <c r="FB311">
        <f>(FA311-2)/10*100</f>
        <v>61.999999999999986</v>
      </c>
      <c r="FC311">
        <f>SUM(DM311,ES311,ET311,EU311,EV311)</f>
        <v>23.4</v>
      </c>
      <c r="FD311" s="7">
        <f>(FC311-5)/20*100</f>
        <v>92</v>
      </c>
      <c r="FE311">
        <f>SUM(EI311,EM311,EO311,EQ311)</f>
        <v>14</v>
      </c>
      <c r="FF311" s="7">
        <f>(FE311-4)/20*100</f>
        <v>50</v>
      </c>
      <c r="FG311">
        <f>SUM(EF311,ER311)</f>
        <v>6</v>
      </c>
      <c r="FH311">
        <f>(FG311-2)/8*100</f>
        <v>50</v>
      </c>
      <c r="FI311">
        <f>SUM(EC311,ED311,EE311)</f>
        <v>3</v>
      </c>
      <c r="FJ311" s="7">
        <f>(FI311-3)/3*100</f>
        <v>0</v>
      </c>
      <c r="FK311">
        <f>SUM(EJ311,EK311,EL311,EN311,EP311)</f>
        <v>26</v>
      </c>
      <c r="FL311">
        <f>(FK311-5)/25*100</f>
        <v>84</v>
      </c>
      <c r="FM311">
        <f t="shared" si="12"/>
        <v>3</v>
      </c>
      <c r="FN311" s="7">
        <f t="shared" si="13"/>
        <v>61</v>
      </c>
      <c r="FO311" s="7">
        <f t="shared" si="14"/>
        <v>46</v>
      </c>
    </row>
    <row r="312" spans="1:171" ht="15" thickBot="1" x14ac:dyDescent="0.35">
      <c r="A312" t="s">
        <v>848</v>
      </c>
      <c r="B312" t="s">
        <v>849</v>
      </c>
      <c r="C312" t="s">
        <v>68</v>
      </c>
      <c r="D312" s="5">
        <v>37159</v>
      </c>
      <c r="E312" s="5">
        <v>44682</v>
      </c>
      <c r="F312" s="1">
        <f>DATEDIF(D311,E311,"Y")</f>
        <v>26</v>
      </c>
      <c r="G312">
        <v>2</v>
      </c>
      <c r="H312">
        <v>2</v>
      </c>
      <c r="I312" t="s">
        <v>114</v>
      </c>
      <c r="J312">
        <v>3</v>
      </c>
      <c r="K312">
        <v>2</v>
      </c>
      <c r="L312" t="s">
        <v>850</v>
      </c>
      <c r="M312" s="1">
        <v>2</v>
      </c>
      <c r="N312">
        <v>1</v>
      </c>
      <c r="O312">
        <v>1</v>
      </c>
      <c r="P312">
        <v>1</v>
      </c>
      <c r="Q312" s="16">
        <v>2</v>
      </c>
      <c r="R312">
        <v>2</v>
      </c>
      <c r="S312">
        <v>1</v>
      </c>
      <c r="T312">
        <v>2</v>
      </c>
      <c r="U312" t="s">
        <v>86</v>
      </c>
      <c r="V312">
        <v>3</v>
      </c>
      <c r="W312">
        <v>15</v>
      </c>
      <c r="X31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312">
        <v>0</v>
      </c>
      <c r="Z312">
        <v>20</v>
      </c>
      <c r="AA31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12">
        <v>1</v>
      </c>
      <c r="AC312">
        <v>25</v>
      </c>
      <c r="AD31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25</v>
      </c>
      <c r="AE312">
        <v>4</v>
      </c>
      <c r="AF312">
        <v>8</v>
      </c>
      <c r="AG312" s="1">
        <f>AVERAGE(_2022___Atividade_física__sintomas_de_ansiedade_e_depressão_e_qualidade_de_vida_e[[#This Row],[a.	Quantas horas no total você gasta sentado durante um dia de semana? ]:[b.	Quantas horas no total você gasta sentado durante um dia de fim de semana?]])</f>
        <v>6</v>
      </c>
      <c r="AH312" s="1">
        <f>_2022___Atividade_física__sintomas_de_ansiedade_e_depressão_e_qualidade_de_vida_e[[#This Row],[AFV por semana]]+_2022___Atividade_física__sintomas_de_ansiedade_e_depressão_e_qualidade_de_vida_e[[#This Row],[Média AFM na semana]]</f>
        <v>25</v>
      </c>
      <c r="AI312">
        <v>3</v>
      </c>
      <c r="AJ312">
        <v>3</v>
      </c>
      <c r="AK312">
        <v>3</v>
      </c>
      <c r="AL312">
        <v>3</v>
      </c>
      <c r="AM312">
        <v>3</v>
      </c>
      <c r="AN312">
        <v>2</v>
      </c>
      <c r="AO312">
        <v>3</v>
      </c>
      <c r="AP312">
        <v>1</v>
      </c>
      <c r="AQ312">
        <v>3</v>
      </c>
      <c r="AR312">
        <v>3</v>
      </c>
      <c r="AS312">
        <v>2</v>
      </c>
      <c r="AT312">
        <v>3</v>
      </c>
      <c r="AU312">
        <v>3</v>
      </c>
      <c r="AV312">
        <v>3</v>
      </c>
      <c r="AW312">
        <v>3</v>
      </c>
      <c r="AX312">
        <v>3</v>
      </c>
      <c r="AY312">
        <v>3</v>
      </c>
      <c r="AZ312">
        <v>2</v>
      </c>
      <c r="BA312">
        <v>3</v>
      </c>
      <c r="BB312">
        <v>0</v>
      </c>
      <c r="BC312">
        <v>2</v>
      </c>
      <c r="BD31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54</v>
      </c>
      <c r="BE312">
        <v>1</v>
      </c>
      <c r="BF312">
        <v>3</v>
      </c>
      <c r="BG312">
        <v>2</v>
      </c>
      <c r="BH312">
        <v>1</v>
      </c>
      <c r="BI312">
        <v>1</v>
      </c>
      <c r="BJ312">
        <v>2</v>
      </c>
      <c r="BK312">
        <v>3</v>
      </c>
      <c r="BL312">
        <v>1</v>
      </c>
      <c r="BM312">
        <v>1</v>
      </c>
      <c r="BN312">
        <v>3</v>
      </c>
      <c r="BO312">
        <v>1</v>
      </c>
      <c r="BP312">
        <v>1</v>
      </c>
      <c r="BQ312">
        <v>1</v>
      </c>
      <c r="BR312">
        <v>3</v>
      </c>
      <c r="BS312">
        <v>2</v>
      </c>
      <c r="BT312">
        <v>0</v>
      </c>
      <c r="BU312">
        <v>2</v>
      </c>
      <c r="BV312">
        <v>3</v>
      </c>
      <c r="BW312">
        <v>1</v>
      </c>
      <c r="BX312">
        <v>1</v>
      </c>
      <c r="BY312">
        <v>0</v>
      </c>
      <c r="BZ312">
        <v>0</v>
      </c>
      <c r="CA312">
        <v>1</v>
      </c>
      <c r="CB312" s="1">
        <f>SUM(BE312:BV312,_2022___Atividade_física__sintomas_de_ansiedade_e_depressão_e_qualidade_de_vida_e[[#This Row],[18 considerar essa]:[_20]])</f>
        <v>32</v>
      </c>
      <c r="CC312">
        <v>3</v>
      </c>
      <c r="CD312">
        <v>4</v>
      </c>
      <c r="CE312">
        <v>2</v>
      </c>
      <c r="CF312">
        <v>3</v>
      </c>
      <c r="CG312">
        <v>3</v>
      </c>
      <c r="CH312">
        <v>2</v>
      </c>
      <c r="CI312">
        <v>1</v>
      </c>
      <c r="CJ312">
        <v>3</v>
      </c>
      <c r="CK312">
        <v>1</v>
      </c>
      <c r="CL312">
        <v>1</v>
      </c>
      <c r="CM312">
        <v>1</v>
      </c>
      <c r="CN312">
        <v>3</v>
      </c>
      <c r="CO312">
        <v>1</v>
      </c>
      <c r="CP312">
        <v>1</v>
      </c>
      <c r="CQ312">
        <v>1</v>
      </c>
      <c r="CR312">
        <v>1</v>
      </c>
      <c r="CS312">
        <v>1</v>
      </c>
      <c r="CT312">
        <v>2</v>
      </c>
      <c r="CU312">
        <v>1</v>
      </c>
      <c r="CV312">
        <v>3</v>
      </c>
      <c r="CW312">
        <v>5</v>
      </c>
      <c r="CX312">
        <v>5</v>
      </c>
      <c r="CY312">
        <v>3</v>
      </c>
      <c r="CZ312">
        <v>3</v>
      </c>
      <c r="DA312">
        <v>1</v>
      </c>
      <c r="DB312">
        <v>4</v>
      </c>
      <c r="DC312">
        <v>2</v>
      </c>
      <c r="DD312">
        <v>1</v>
      </c>
      <c r="DE312">
        <v>1</v>
      </c>
      <c r="DF312">
        <v>4</v>
      </c>
      <c r="DG312">
        <v>3</v>
      </c>
      <c r="DH312">
        <v>3</v>
      </c>
      <c r="DI312">
        <v>3</v>
      </c>
      <c r="DJ312">
        <v>3</v>
      </c>
      <c r="DK312">
        <v>2</v>
      </c>
      <c r="DL312">
        <v>3</v>
      </c>
      <c r="DM312">
        <f>IF(CC312=1,5,IF(CC312=2,4.4,IF(CC312=3,3.4,IF(CC312=4,2,IF(CC312=5,1,IF(CC312&gt;5,"Inválido",0))))))</f>
        <v>3.4</v>
      </c>
      <c r="DN312">
        <f>IF(CD312&gt;5,"Inválido",CD312)</f>
        <v>4</v>
      </c>
      <c r="DO312" s="7">
        <f>IF(CE312&gt;3,"Inválido",CE312)</f>
        <v>2</v>
      </c>
      <c r="DP312" s="7">
        <f>IF(CF312&gt;3,"Inválido",CF312)</f>
        <v>3</v>
      </c>
      <c r="DQ312" s="6">
        <f>IF(CG312&gt;3,"Inválido",CG312)</f>
        <v>3</v>
      </c>
      <c r="DR312" s="6">
        <f>IF(CH312&gt;3,"Inválido",CH312)</f>
        <v>2</v>
      </c>
      <c r="DS312" s="6">
        <f>IF(CI312&gt;3,"Inválido",CI312)</f>
        <v>1</v>
      </c>
      <c r="DT312" s="6">
        <f>IF(CJ312&gt;3,"Inválido",CJ312)</f>
        <v>3</v>
      </c>
      <c r="DU312" s="6">
        <f>IF(CK312&gt;3,"Inválido",CK312)</f>
        <v>1</v>
      </c>
      <c r="DV312" s="6">
        <f>IF(CL312&gt;3,"Inválido",CL312)</f>
        <v>1</v>
      </c>
      <c r="DW312" s="6">
        <f>IF(CM312&gt;3,"Inválido",CM312)</f>
        <v>1</v>
      </c>
      <c r="DX312" s="6">
        <f>IF(CN312&gt;3,"Inválido",CN312)</f>
        <v>3</v>
      </c>
      <c r="DY312" s="8">
        <f>IF(CO312&gt;5, "INVALIDO",CO312)</f>
        <v>1</v>
      </c>
      <c r="DZ312" s="8">
        <f>IF(CP312&gt;5, "INVALIDO",CP312)</f>
        <v>1</v>
      </c>
      <c r="EA312" s="8">
        <f>IF(CQ312&gt;5, "INVALIDO",CQ312)</f>
        <v>1</v>
      </c>
      <c r="EB312" s="8">
        <f>IF(CR312&gt;5, "INVALIDO",CR312)</f>
        <v>1</v>
      </c>
      <c r="EC312" s="7">
        <f>IF(CR312&gt;5, "INVALIDO",CR312)</f>
        <v>1</v>
      </c>
      <c r="ED31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1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2">
        <f>IF(CC312=1,5,IF(CC312=2,4,IF(CC312=3,3,IF(CC312=4,2,IF(CC312=5,1,IF(CC312&gt;5,"Inválido",0))))))</f>
        <v>3</v>
      </c>
      <c r="EG312">
        <f>IF(CW312=1,6,IF(CW312=2,5.4,IF(CW312=3,4.2,IF(CW312=4,3.1,IF(CW312=5,2.2,IF(CW312=6,1,IF(CW312&gt;6,"Inválido",0)))))))</f>
        <v>2.2000000000000002</v>
      </c>
      <c r="EH312">
        <f>IF(AND(CX312=1,CW312=1),6,IF(AND(CX312=1,CW312&lt;7),5,IF(AND(CX312&gt;1,CW312=1),"Inválido",IF(AND(CX312=2,CW312&lt;7),4,IF(AND(CX312=3,CW312&lt;7),3,IF(AND(CX312=4,CW312&lt;7),2,IF(AND(CX312=5,CW312&lt;7),1,0)))))))</f>
        <v>1</v>
      </c>
      <c r="EI312">
        <f>IF(CV312=1,6,IF(CV312=2,5,IF(CV312=3,3,IF(CV312=4,3,IF(CV312=5,2,IF(CV312=6,1,IF(CV312&gt;6,"iNVÁLIDO",0)))))))</f>
        <v>3</v>
      </c>
      <c r="EJ312" s="7">
        <f>IF(CZ312&gt;6,"Inválido",CZ312)</f>
        <v>3</v>
      </c>
      <c r="EK312" s="7">
        <f>IF(DA312&gt;6,"Inválido",DA312)</f>
        <v>1</v>
      </c>
      <c r="EL312">
        <f>IF(DB312=1,6,IF(DB312=2,5,IF(DB312=3,3,IF(DB312=4,3,IF(DB312=5,2,IF(DB312=6,1,IF(DB312&gt;6,"iNVÁLIDO",0)))))))</f>
        <v>3</v>
      </c>
      <c r="EM312">
        <f>IF(DC312=1,6,IF(DC312=2,5,IF(DC312=3,3,IF(DC312=4,3,IF(DC312=5,2,IF(DC312=6,1,IF(DC312&gt;6,"iNVÁLIDO",0)))))))</f>
        <v>5</v>
      </c>
      <c r="EN312" s="7">
        <f>IF(DD312&gt;6,"Inválido",DD312)</f>
        <v>1</v>
      </c>
      <c r="EO312">
        <f>IF(DE312&gt;6,"Inválido",DE312)</f>
        <v>1</v>
      </c>
      <c r="EP312">
        <f>IF(DF312=1,6,IF(DF312=2,5,IF(DF312=3,3,IF(DF312=4,3,IF(DF312=5,2,IF(DF312=6,1,IF(DF312&gt;6,"iNVÁLIDO",0)))))))</f>
        <v>3</v>
      </c>
      <c r="EQ312" s="7">
        <f>IF(DG312&gt;6,"Inválido",DG312)</f>
        <v>3</v>
      </c>
      <c r="ER312">
        <f>IF(DH312&gt;5,"Inválido",DH312)</f>
        <v>3</v>
      </c>
      <c r="ES312">
        <f>IF(DI312&gt;5,"Inválido",DI312)</f>
        <v>3</v>
      </c>
      <c r="ET312">
        <f>IF(DJ312=1,5,IF(DJ312=2,4,IF(DJ312=3,3,IF(DJ312=4,2,IF(DJ312=5,1,IF(DJ312&gt;5,"Inválido",0))))))</f>
        <v>3</v>
      </c>
      <c r="EU312">
        <f>IF(DK312&gt;5,"Inválido",DK312)</f>
        <v>2</v>
      </c>
      <c r="EV312">
        <f>IF(DL312=1,5,IF(DL312=2,4,IF(DL312=3,3,IF(DL312=4,2,IF(DL312=5,1,IF(DL312&gt;5,"Inválido",0))))))</f>
        <v>3</v>
      </c>
      <c r="EW312" s="7">
        <f>SUM(DO312,DP312,DQ312,DR312,DS312,DT312,DU312,DV312,DW312,DX312)</f>
        <v>20</v>
      </c>
      <c r="EX312" s="7">
        <f>(EW312-10)/20*100</f>
        <v>50</v>
      </c>
      <c r="EY312">
        <f>SUM(DY312,DZ312,EA312,EB312)</f>
        <v>4</v>
      </c>
      <c r="EZ312">
        <f>(_2022___Atividade_física__sintomas_de_ansiedade_e_depressão_e_qualidade_de_vida_e[[#This Row],[Aspecto físico]]-4)/4*100</f>
        <v>0</v>
      </c>
      <c r="FA312">
        <f>SUM(EG312,EH312)</f>
        <v>3.2</v>
      </c>
      <c r="FB312">
        <f>(FA312-2)/10*100</f>
        <v>12.000000000000002</v>
      </c>
      <c r="FC312">
        <f>SUM(DM312,ES312,ET312,EU312,EV312)</f>
        <v>14.4</v>
      </c>
      <c r="FD312" s="7">
        <f>(FC312-5)/20*100</f>
        <v>47</v>
      </c>
      <c r="FE312">
        <f>SUM(EI312,EM312,EO312,EQ312)</f>
        <v>12</v>
      </c>
      <c r="FF312" s="7">
        <f>(FE312-4)/20*100</f>
        <v>40</v>
      </c>
      <c r="FG312">
        <f>SUM(EF312,ER312)</f>
        <v>6</v>
      </c>
      <c r="FH312">
        <f>(FG312-2)/8*100</f>
        <v>50</v>
      </c>
      <c r="FI312">
        <f>SUM(EC312,ED312,EE312)</f>
        <v>4</v>
      </c>
      <c r="FJ312" s="7">
        <f>(FI312-3)/3*100</f>
        <v>33.333333333333329</v>
      </c>
      <c r="FK312">
        <f>SUM(EJ312,EK312,EL312,EN312,EP312)</f>
        <v>11</v>
      </c>
      <c r="FL312">
        <f>(FK312-5)/25*100</f>
        <v>24</v>
      </c>
      <c r="FM312">
        <f t="shared" si="12"/>
        <v>4</v>
      </c>
      <c r="FN312" s="7">
        <f t="shared" si="13"/>
        <v>27.25</v>
      </c>
      <c r="FO312" s="7">
        <f t="shared" si="14"/>
        <v>36.833333333333329</v>
      </c>
    </row>
    <row r="313" spans="1:171" ht="15" thickBot="1" x14ac:dyDescent="0.35">
      <c r="A313" t="s">
        <v>854</v>
      </c>
      <c r="B313" t="s">
        <v>855</v>
      </c>
      <c r="C313" t="s">
        <v>68</v>
      </c>
      <c r="D313" s="5">
        <v>35933</v>
      </c>
      <c r="E313" s="5">
        <v>44682</v>
      </c>
      <c r="F313" s="1">
        <f>DATEDIF(D312,E312,"Y")</f>
        <v>20</v>
      </c>
      <c r="G313">
        <v>2</v>
      </c>
      <c r="H313">
        <v>1</v>
      </c>
      <c r="I313" t="s">
        <v>204</v>
      </c>
      <c r="J313">
        <v>7</v>
      </c>
      <c r="K313">
        <v>2</v>
      </c>
      <c r="L313" t="s">
        <v>100</v>
      </c>
      <c r="M313" s="1">
        <v>1</v>
      </c>
      <c r="N313">
        <v>1</v>
      </c>
      <c r="O313">
        <v>1</v>
      </c>
      <c r="P313">
        <v>1</v>
      </c>
      <c r="Q313" s="16">
        <v>2</v>
      </c>
      <c r="R313">
        <v>1</v>
      </c>
      <c r="S313">
        <v>2</v>
      </c>
      <c r="T313">
        <v>1</v>
      </c>
      <c r="U313" t="s">
        <v>164</v>
      </c>
      <c r="V313">
        <v>3</v>
      </c>
      <c r="W313">
        <v>29</v>
      </c>
      <c r="X31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87</v>
      </c>
      <c r="Y313">
        <v>0</v>
      </c>
      <c r="Z313">
        <v>0</v>
      </c>
      <c r="AA31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13">
        <v>0</v>
      </c>
      <c r="AC313">
        <v>0</v>
      </c>
      <c r="AD31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3">
        <v>4</v>
      </c>
      <c r="AF313">
        <v>8</v>
      </c>
      <c r="AG313" s="1">
        <f>AVERAGE(_2022___Atividade_física__sintomas_de_ansiedade_e_depressão_e_qualidade_de_vida_e[[#This Row],[a.	Quantas horas no total você gasta sentado durante um dia de semana? ]:[b.	Quantas horas no total você gasta sentado durante um dia de fim de semana?]])</f>
        <v>6</v>
      </c>
      <c r="AH313" s="1">
        <f>_2022___Atividade_física__sintomas_de_ansiedade_e_depressão_e_qualidade_de_vida_e[[#This Row],[AFV por semana]]+_2022___Atividade_física__sintomas_de_ansiedade_e_depressão_e_qualidade_de_vida_e[[#This Row],[Média AFM na semana]]</f>
        <v>0</v>
      </c>
      <c r="AI313">
        <v>0</v>
      </c>
      <c r="AJ313">
        <v>1</v>
      </c>
      <c r="AK313">
        <v>0</v>
      </c>
      <c r="AL313">
        <v>1</v>
      </c>
      <c r="AM313">
        <v>1</v>
      </c>
      <c r="AN313">
        <v>0</v>
      </c>
      <c r="AO313">
        <v>0</v>
      </c>
      <c r="AP313">
        <v>0</v>
      </c>
      <c r="AQ313">
        <v>0</v>
      </c>
      <c r="AR313">
        <v>1</v>
      </c>
      <c r="AS313">
        <v>0</v>
      </c>
      <c r="AT313">
        <v>0</v>
      </c>
      <c r="AU313">
        <v>0</v>
      </c>
      <c r="AV313">
        <v>0</v>
      </c>
      <c r="AW313">
        <v>0</v>
      </c>
      <c r="AX313">
        <v>0</v>
      </c>
      <c r="AY313">
        <v>0</v>
      </c>
      <c r="AZ313">
        <v>0</v>
      </c>
      <c r="BA313">
        <v>0</v>
      </c>
      <c r="BB313">
        <v>0</v>
      </c>
      <c r="BC313">
        <v>1</v>
      </c>
      <c r="BD31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313">
        <v>1</v>
      </c>
      <c r="BF313">
        <v>1</v>
      </c>
      <c r="BG313">
        <v>1</v>
      </c>
      <c r="BH313">
        <v>1</v>
      </c>
      <c r="BI313">
        <v>0</v>
      </c>
      <c r="BJ313">
        <v>0</v>
      </c>
      <c r="BK313">
        <v>1</v>
      </c>
      <c r="BL313">
        <v>2</v>
      </c>
      <c r="BM313">
        <v>1</v>
      </c>
      <c r="BN313">
        <v>0</v>
      </c>
      <c r="BO313">
        <v>1</v>
      </c>
      <c r="BP313">
        <v>1</v>
      </c>
      <c r="BQ313">
        <v>2</v>
      </c>
      <c r="BR313">
        <v>0</v>
      </c>
      <c r="BS313">
        <v>2</v>
      </c>
      <c r="BT313">
        <v>1</v>
      </c>
      <c r="BU313">
        <v>1</v>
      </c>
      <c r="BV313">
        <v>0</v>
      </c>
      <c r="BW313">
        <v>3</v>
      </c>
      <c r="BX313">
        <v>1</v>
      </c>
      <c r="BY313">
        <v>0</v>
      </c>
      <c r="BZ313">
        <v>1</v>
      </c>
      <c r="CA313">
        <v>0</v>
      </c>
      <c r="CB313" s="1">
        <f>SUM(BE313:BV313,_2022___Atividade_física__sintomas_de_ansiedade_e_depressão_e_qualidade_de_vida_e[[#This Row],[18 considerar essa]:[_20]])</f>
        <v>17</v>
      </c>
      <c r="CC313">
        <v>3</v>
      </c>
      <c r="CD313">
        <v>2</v>
      </c>
      <c r="CE313">
        <v>1</v>
      </c>
      <c r="CF313">
        <v>3</v>
      </c>
      <c r="CG313">
        <v>3</v>
      </c>
      <c r="CH313">
        <v>2</v>
      </c>
      <c r="CI313">
        <v>3</v>
      </c>
      <c r="CJ313">
        <v>2</v>
      </c>
      <c r="CK313">
        <v>2</v>
      </c>
      <c r="CL313">
        <v>2</v>
      </c>
      <c r="CM313">
        <v>3</v>
      </c>
      <c r="CN313">
        <v>3</v>
      </c>
      <c r="CO313">
        <v>1</v>
      </c>
      <c r="CP313">
        <v>1</v>
      </c>
      <c r="CQ313">
        <v>2</v>
      </c>
      <c r="CR313">
        <v>1</v>
      </c>
      <c r="CS313">
        <v>1</v>
      </c>
      <c r="CT313">
        <v>1</v>
      </c>
      <c r="CU313">
        <v>1</v>
      </c>
      <c r="CV313">
        <v>2</v>
      </c>
      <c r="CW313">
        <v>3</v>
      </c>
      <c r="CX313">
        <v>2</v>
      </c>
      <c r="CY313">
        <v>5</v>
      </c>
      <c r="CZ313">
        <v>4</v>
      </c>
      <c r="DA313">
        <v>4</v>
      </c>
      <c r="DB313">
        <v>6</v>
      </c>
      <c r="DC313">
        <v>6</v>
      </c>
      <c r="DD313">
        <v>2</v>
      </c>
      <c r="DE313">
        <v>2</v>
      </c>
      <c r="DF313">
        <v>4</v>
      </c>
      <c r="DG313">
        <v>1</v>
      </c>
      <c r="DH313">
        <v>3</v>
      </c>
      <c r="DI313">
        <v>5</v>
      </c>
      <c r="DJ313">
        <v>3</v>
      </c>
      <c r="DK313">
        <v>4</v>
      </c>
      <c r="DL313">
        <v>4</v>
      </c>
      <c r="DM313">
        <f>IF(CC313=1,5,IF(CC313=2,4.4,IF(CC313=3,3.4,IF(CC313=4,2,IF(CC313=5,1,IF(CC313&gt;5,"Inválido",0))))))</f>
        <v>3.4</v>
      </c>
      <c r="DN313">
        <f>IF(CD313&gt;5,"Inválido",CD313)</f>
        <v>2</v>
      </c>
      <c r="DO313" s="7">
        <f>IF(CE313&gt;3,"Inválido",CE313)</f>
        <v>1</v>
      </c>
      <c r="DP313" s="7">
        <f>IF(CF313&gt;3,"Inválido",CF313)</f>
        <v>3</v>
      </c>
      <c r="DQ313" s="6">
        <f>IF(CG313&gt;3,"Inválido",CG313)</f>
        <v>3</v>
      </c>
      <c r="DR313" s="6">
        <f>IF(CH313&gt;3,"Inválido",CH313)</f>
        <v>2</v>
      </c>
      <c r="DS313" s="6">
        <f>IF(CI313&gt;3,"Inválido",CI313)</f>
        <v>3</v>
      </c>
      <c r="DT313" s="6">
        <f>IF(CJ313&gt;3,"Inválido",CJ313)</f>
        <v>2</v>
      </c>
      <c r="DU313" s="6">
        <f>IF(CK313&gt;3,"Inválido",CK313)</f>
        <v>2</v>
      </c>
      <c r="DV313" s="6">
        <f>IF(CL313&gt;3,"Inválido",CL313)</f>
        <v>2</v>
      </c>
      <c r="DW313" s="6">
        <f>IF(CM313&gt;3,"Inválido",CM313)</f>
        <v>3</v>
      </c>
      <c r="DX313" s="6">
        <f>IF(CN313&gt;3,"Inválido",CN313)</f>
        <v>3</v>
      </c>
      <c r="DY313" s="8">
        <f>IF(CO313&gt;5, "INVALIDO",CO313)</f>
        <v>1</v>
      </c>
      <c r="DZ313" s="8">
        <f>IF(CP313&gt;5, "INVALIDO",CP313)</f>
        <v>1</v>
      </c>
      <c r="EA313" s="8">
        <f>IF(CQ313&gt;5, "INVALIDO",CQ313)</f>
        <v>2</v>
      </c>
      <c r="EB313" s="8">
        <f>IF(CR313&gt;5, "INVALIDO",CR313)</f>
        <v>1</v>
      </c>
      <c r="EC313" s="7">
        <f>IF(CR313&gt;5, "INVALIDO",CR313)</f>
        <v>1</v>
      </c>
      <c r="ED31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3">
        <f>IF(CC313=1,5,IF(CC313=2,4,IF(CC313=3,3,IF(CC313=4,2,IF(CC313=5,1,IF(CC313&gt;5,"Inválido",0))))))</f>
        <v>3</v>
      </c>
      <c r="EG313">
        <f>IF(CW313=1,6,IF(CW313=2,5.4,IF(CW313=3,4.2,IF(CW313=4,3.1,IF(CW313=5,2.2,IF(CW313=6,1,IF(CW313&gt;6,"Inválido",0)))))))</f>
        <v>4.2</v>
      </c>
      <c r="EH313">
        <f>IF(AND(CX313=1,CW313=1),6,IF(AND(CX313=1,CW313&lt;7),5,IF(AND(CX313&gt;1,CW313=1),"Inválido",IF(AND(CX313=2,CW313&lt;7),4,IF(AND(CX313=3,CW313&lt;7),3,IF(AND(CX313=4,CW313&lt;7),2,IF(AND(CX313=5,CW313&lt;7),1,0)))))))</f>
        <v>4</v>
      </c>
      <c r="EI313">
        <f>IF(CV313=1,6,IF(CV313=2,5,IF(CV313=3,3,IF(CV313=4,3,IF(CV313=5,2,IF(CV313=6,1,IF(CV313&gt;6,"iNVÁLIDO",0)))))))</f>
        <v>5</v>
      </c>
      <c r="EJ313" s="7">
        <f>IF(CZ313&gt;6,"Inválido",CZ313)</f>
        <v>4</v>
      </c>
      <c r="EK313" s="7">
        <f>IF(DA313&gt;6,"Inválido",DA313)</f>
        <v>4</v>
      </c>
      <c r="EL313">
        <f>IF(DB313=1,6,IF(DB313=2,5,IF(DB313=3,3,IF(DB313=4,3,IF(DB313=5,2,IF(DB313=6,1,IF(DB313&gt;6,"iNVÁLIDO",0)))))))</f>
        <v>1</v>
      </c>
      <c r="EM313">
        <f>IF(DC313=1,6,IF(DC313=2,5,IF(DC313=3,3,IF(DC313=4,3,IF(DC313=5,2,IF(DC313=6,1,IF(DC313&gt;6,"iNVÁLIDO",0)))))))</f>
        <v>1</v>
      </c>
      <c r="EN313" s="7">
        <f>IF(DD313&gt;6,"Inválido",DD313)</f>
        <v>2</v>
      </c>
      <c r="EO313">
        <f>IF(DE313&gt;6,"Inválido",DE313)</f>
        <v>2</v>
      </c>
      <c r="EP313">
        <f>IF(DF313=1,6,IF(DF313=2,5,IF(DF313=3,3,IF(DF313=4,3,IF(DF313=5,2,IF(DF313=6,1,IF(DF313&gt;6,"iNVÁLIDO",0)))))))</f>
        <v>3</v>
      </c>
      <c r="EQ313" s="7">
        <f>IF(DG313&gt;6,"Inválido",DG313)</f>
        <v>1</v>
      </c>
      <c r="ER313">
        <f>IF(DH313&gt;5,"Inválido",DH313)</f>
        <v>3</v>
      </c>
      <c r="ES313">
        <f>IF(DI313&gt;5,"Inválido",DI313)</f>
        <v>5</v>
      </c>
      <c r="ET313">
        <f>IF(DJ313=1,5,IF(DJ313=2,4,IF(DJ313=3,3,IF(DJ313=4,2,IF(DJ313=5,1,IF(DJ313&gt;5,"Inválido",0))))))</f>
        <v>3</v>
      </c>
      <c r="EU313">
        <f>IF(DK313&gt;5,"Inválido",DK313)</f>
        <v>4</v>
      </c>
      <c r="EV313">
        <f>IF(DL313=1,5,IF(DL313=2,4,IF(DL313=3,3,IF(DL313=4,2,IF(DL313=5,1,IF(DL313&gt;5,"Inválido",0))))))</f>
        <v>2</v>
      </c>
      <c r="EW313" s="7">
        <f>SUM(DO313,DP313,DQ313,DR313,DS313,DT313,DU313,DV313,DW313,DX313)</f>
        <v>24</v>
      </c>
      <c r="EX313" s="7">
        <f>(EW313-10)/20*100</f>
        <v>70</v>
      </c>
      <c r="EY313">
        <f>SUM(DY313,DZ313,EA313,EB313)</f>
        <v>5</v>
      </c>
      <c r="EZ313">
        <f>(_2022___Atividade_física__sintomas_de_ansiedade_e_depressão_e_qualidade_de_vida_e[[#This Row],[Aspecto físico]]-4)/4*100</f>
        <v>25</v>
      </c>
      <c r="FA313">
        <f>SUM(EG313,EH313)</f>
        <v>8.1999999999999993</v>
      </c>
      <c r="FB313">
        <f>(FA313-2)/10*100</f>
        <v>61.999999999999986</v>
      </c>
      <c r="FC313">
        <f>SUM(DM313,ES313,ET313,EU313,EV313)</f>
        <v>17.399999999999999</v>
      </c>
      <c r="FD313" s="7">
        <f>(FC313-5)/20*100</f>
        <v>61.999999999999986</v>
      </c>
      <c r="FE313">
        <f>SUM(EI313,EM313,EO313,EQ313)</f>
        <v>9</v>
      </c>
      <c r="FF313" s="7">
        <f>(FE313-4)/20*100</f>
        <v>25</v>
      </c>
      <c r="FG313">
        <f>SUM(EF313,ER313)</f>
        <v>6</v>
      </c>
      <c r="FH313">
        <f>(FG313-2)/8*100</f>
        <v>50</v>
      </c>
      <c r="FI313">
        <f>SUM(EC313,ED313,EE313)</f>
        <v>3</v>
      </c>
      <c r="FJ313" s="7">
        <f>(FI313-3)/3*100</f>
        <v>0</v>
      </c>
      <c r="FK313">
        <f>SUM(EJ313,EK313,EL313,EN313,EP313)</f>
        <v>14</v>
      </c>
      <c r="FL313">
        <f>(FK313-5)/25*100</f>
        <v>36</v>
      </c>
      <c r="FM313">
        <f t="shared" si="12"/>
        <v>2</v>
      </c>
      <c r="FN313" s="7">
        <f t="shared" si="13"/>
        <v>54.75</v>
      </c>
      <c r="FO313" s="7">
        <f t="shared" si="14"/>
        <v>27.75</v>
      </c>
    </row>
    <row r="314" spans="1:171" ht="15" thickBot="1" x14ac:dyDescent="0.35">
      <c r="A314" t="s">
        <v>856</v>
      </c>
      <c r="B314" t="s">
        <v>857</v>
      </c>
      <c r="C314" t="s">
        <v>68</v>
      </c>
      <c r="D314" s="5">
        <v>29039</v>
      </c>
      <c r="E314" s="5">
        <v>44682</v>
      </c>
      <c r="F314" s="1">
        <f>DATEDIF(D313,E313,"Y")</f>
        <v>23</v>
      </c>
      <c r="G314">
        <v>1</v>
      </c>
      <c r="H314">
        <v>2</v>
      </c>
      <c r="I314" t="s">
        <v>162</v>
      </c>
      <c r="J314">
        <v>7</v>
      </c>
      <c r="K314">
        <v>2</v>
      </c>
      <c r="L314" t="s">
        <v>100</v>
      </c>
      <c r="M314" s="1">
        <v>1</v>
      </c>
      <c r="N314">
        <v>2</v>
      </c>
      <c r="O314">
        <v>1</v>
      </c>
      <c r="P314">
        <v>1</v>
      </c>
      <c r="Q314" s="16">
        <v>2</v>
      </c>
      <c r="R314">
        <v>1</v>
      </c>
      <c r="S314">
        <v>1</v>
      </c>
      <c r="T314">
        <v>2</v>
      </c>
      <c r="U314" t="s">
        <v>86</v>
      </c>
      <c r="V314">
        <v>5</v>
      </c>
      <c r="W314">
        <v>20</v>
      </c>
      <c r="X31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314">
        <v>5</v>
      </c>
      <c r="Z314">
        <v>60</v>
      </c>
      <c r="AA31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314">
        <v>3</v>
      </c>
      <c r="AC314">
        <v>59</v>
      </c>
      <c r="AD31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177</v>
      </c>
      <c r="AE314">
        <v>3</v>
      </c>
      <c r="AF314">
        <v>6</v>
      </c>
      <c r="AG314" s="1">
        <f>AVERAGE(_2022___Atividade_física__sintomas_de_ansiedade_e_depressão_e_qualidade_de_vida_e[[#This Row],[a.	Quantas horas no total você gasta sentado durante um dia de semana? ]:[b.	Quantas horas no total você gasta sentado durante um dia de fim de semana?]])</f>
        <v>4.5</v>
      </c>
      <c r="AH314" s="1">
        <f>_2022___Atividade_física__sintomas_de_ansiedade_e_depressão_e_qualidade_de_vida_e[[#This Row],[AFV por semana]]+_2022___Atividade_física__sintomas_de_ansiedade_e_depressão_e_qualidade_de_vida_e[[#This Row],[Média AFM na semana]]</f>
        <v>477</v>
      </c>
      <c r="AI314">
        <v>0</v>
      </c>
      <c r="AJ314">
        <v>1</v>
      </c>
      <c r="AK314">
        <v>0</v>
      </c>
      <c r="AL314">
        <v>2</v>
      </c>
      <c r="AM314">
        <v>1</v>
      </c>
      <c r="AN314">
        <v>0</v>
      </c>
      <c r="AO314">
        <v>0</v>
      </c>
      <c r="AP314">
        <v>0</v>
      </c>
      <c r="AQ314">
        <v>0</v>
      </c>
      <c r="AR314">
        <v>1</v>
      </c>
      <c r="AS314">
        <v>0</v>
      </c>
      <c r="AT314">
        <v>0</v>
      </c>
      <c r="AU314">
        <v>0</v>
      </c>
      <c r="AV314">
        <v>1</v>
      </c>
      <c r="AW314">
        <v>0</v>
      </c>
      <c r="AX314">
        <v>0</v>
      </c>
      <c r="AY314">
        <v>0</v>
      </c>
      <c r="AZ314">
        <v>0</v>
      </c>
      <c r="BA314">
        <v>0</v>
      </c>
      <c r="BB314">
        <v>0</v>
      </c>
      <c r="BC314">
        <v>0</v>
      </c>
      <c r="BD31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314">
        <v>1</v>
      </c>
      <c r="BF314">
        <v>0</v>
      </c>
      <c r="BG314">
        <v>1</v>
      </c>
      <c r="BH314">
        <v>1</v>
      </c>
      <c r="BI314">
        <v>1</v>
      </c>
      <c r="BJ314">
        <v>1</v>
      </c>
      <c r="BK314">
        <v>1</v>
      </c>
      <c r="BL314">
        <v>1</v>
      </c>
      <c r="BM314">
        <v>0</v>
      </c>
      <c r="BN314">
        <v>0</v>
      </c>
      <c r="BO314">
        <v>1</v>
      </c>
      <c r="BP314">
        <v>1</v>
      </c>
      <c r="BQ314">
        <v>2</v>
      </c>
      <c r="BR314">
        <v>2</v>
      </c>
      <c r="BS314">
        <v>1</v>
      </c>
      <c r="BT314">
        <v>1</v>
      </c>
      <c r="BU314">
        <v>1</v>
      </c>
      <c r="BV314">
        <v>0</v>
      </c>
      <c r="BW314">
        <v>0</v>
      </c>
      <c r="BX314">
        <v>2</v>
      </c>
      <c r="BY314">
        <f>_2022___Atividade_física__sintomas_de_ansiedade_e_depressão_e_qualidade_de_vida_e[[#This Row],[_18]]</f>
        <v>0</v>
      </c>
      <c r="BZ314">
        <v>1</v>
      </c>
      <c r="CA314">
        <v>1</v>
      </c>
      <c r="CB314" s="1">
        <f>SUM(BE314:BV314,_2022___Atividade_física__sintomas_de_ansiedade_e_depressão_e_qualidade_de_vida_e[[#This Row],[18 considerar essa]:[_20]])</f>
        <v>18</v>
      </c>
      <c r="CC314">
        <v>3</v>
      </c>
      <c r="CD314">
        <v>3</v>
      </c>
      <c r="CE314">
        <v>2</v>
      </c>
      <c r="CF314">
        <v>2</v>
      </c>
      <c r="CG314">
        <v>3</v>
      </c>
      <c r="CH314">
        <v>3</v>
      </c>
      <c r="CI314">
        <v>3</v>
      </c>
      <c r="CJ314">
        <v>3</v>
      </c>
      <c r="CK314">
        <v>2</v>
      </c>
      <c r="CL314">
        <v>2</v>
      </c>
      <c r="CM314">
        <v>2</v>
      </c>
      <c r="CN314">
        <v>3</v>
      </c>
      <c r="CO314">
        <v>1</v>
      </c>
      <c r="CP314">
        <v>1</v>
      </c>
      <c r="CQ314">
        <v>1</v>
      </c>
      <c r="CR314">
        <v>1</v>
      </c>
      <c r="CS314">
        <v>1</v>
      </c>
      <c r="CT314">
        <v>1</v>
      </c>
      <c r="CU314">
        <v>2</v>
      </c>
      <c r="CV314">
        <v>3</v>
      </c>
      <c r="CW314">
        <v>3</v>
      </c>
      <c r="CX314">
        <v>4</v>
      </c>
      <c r="CY314">
        <v>6</v>
      </c>
      <c r="CZ314">
        <v>4</v>
      </c>
      <c r="DA314">
        <v>5</v>
      </c>
      <c r="DB314">
        <v>3</v>
      </c>
      <c r="DC314">
        <v>5</v>
      </c>
      <c r="DD314">
        <v>2</v>
      </c>
      <c r="DE314">
        <v>3</v>
      </c>
      <c r="DF314">
        <v>5</v>
      </c>
      <c r="DG314">
        <v>2</v>
      </c>
      <c r="DH314">
        <v>4</v>
      </c>
      <c r="DI314">
        <v>5</v>
      </c>
      <c r="DJ314">
        <v>1</v>
      </c>
      <c r="DK314">
        <v>5</v>
      </c>
      <c r="DL314">
        <v>2</v>
      </c>
      <c r="DM314">
        <f>IF(CC314=1,5,IF(CC314=2,4.4,IF(CC314=3,3.4,IF(CC314=4,2,IF(CC314=5,1,IF(CC314&gt;5,"Inválido",0))))))</f>
        <v>3.4</v>
      </c>
      <c r="DN314">
        <f>IF(CD314&gt;5,"Inválido",CD314)</f>
        <v>3</v>
      </c>
      <c r="DO314" s="7">
        <f>IF(CE314&gt;3,"Inválido",CE314)</f>
        <v>2</v>
      </c>
      <c r="DP314" s="7">
        <f>IF(CF314&gt;3,"Inválido",CF314)</f>
        <v>2</v>
      </c>
      <c r="DQ314" s="6">
        <f>IF(CG314&gt;3,"Inválido",CG314)</f>
        <v>3</v>
      </c>
      <c r="DR314" s="6">
        <f>IF(CH314&gt;3,"Inválido",CH314)</f>
        <v>3</v>
      </c>
      <c r="DS314" s="6">
        <f>IF(CI314&gt;3,"Inválido",CI314)</f>
        <v>3</v>
      </c>
      <c r="DT314" s="6">
        <f>IF(CJ314&gt;3,"Inválido",CJ314)</f>
        <v>3</v>
      </c>
      <c r="DU314" s="6">
        <f>IF(CK314&gt;3,"Inválido",CK314)</f>
        <v>2</v>
      </c>
      <c r="DV314" s="6">
        <f>IF(CL314&gt;3,"Inválido",CL314)</f>
        <v>2</v>
      </c>
      <c r="DW314" s="6">
        <f>IF(CM314&gt;3,"Inválido",CM314)</f>
        <v>2</v>
      </c>
      <c r="DX314" s="6">
        <f>IF(CN314&gt;3,"Inválido",CN314)</f>
        <v>3</v>
      </c>
      <c r="DY314" s="8">
        <f>IF(CO314&gt;5, "INVALIDO",CO314)</f>
        <v>1</v>
      </c>
      <c r="DZ314" s="8">
        <f>IF(CP314&gt;5, "INVALIDO",CP314)</f>
        <v>1</v>
      </c>
      <c r="EA314" s="8">
        <f>IF(CQ314&gt;5, "INVALIDO",CQ314)</f>
        <v>1</v>
      </c>
      <c r="EB314" s="8">
        <f>IF(CR314&gt;5, "INVALIDO",CR314)</f>
        <v>1</v>
      </c>
      <c r="EC314" s="7">
        <f>IF(CR314&gt;5, "INVALIDO",CR314)</f>
        <v>1</v>
      </c>
      <c r="ED31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14">
        <f>IF(CC314=1,5,IF(CC314=2,4,IF(CC314=3,3,IF(CC314=4,2,IF(CC314=5,1,IF(CC314&gt;5,"Inválido",0))))))</f>
        <v>3</v>
      </c>
      <c r="EG314">
        <f>IF(CW314=1,6,IF(CW314=2,5.4,IF(CW314=3,4.2,IF(CW314=4,3.1,IF(CW314=5,2.2,IF(CW314=6,1,IF(CW314&gt;6,"Inválido",0)))))))</f>
        <v>4.2</v>
      </c>
      <c r="EH314">
        <f>IF(AND(CX314=1,CW314=1),6,IF(AND(CX314=1,CW314&lt;7),5,IF(AND(CX314&gt;1,CW314=1),"Inválido",IF(AND(CX314=2,CW314&lt;7),4,IF(AND(CX314=3,CW314&lt;7),3,IF(AND(CX314=4,CW314&lt;7),2,IF(AND(CX314=5,CW314&lt;7),1,0)))))))</f>
        <v>2</v>
      </c>
      <c r="EI314">
        <f>IF(CV314=1,6,IF(CV314=2,5,IF(CV314=3,3,IF(CV314=4,3,IF(CV314=5,2,IF(CV314=6,1,IF(CV314&gt;6,"iNVÁLIDO",0)))))))</f>
        <v>3</v>
      </c>
      <c r="EJ314" s="7">
        <f>IF(CZ314&gt;6,"Inválido",CZ314)</f>
        <v>4</v>
      </c>
      <c r="EK314" s="7">
        <f>IF(DA314&gt;6,"Inválido",DA314)</f>
        <v>5</v>
      </c>
      <c r="EL314">
        <f>IF(DB314=1,6,IF(DB314=2,5,IF(DB314=3,3,IF(DB314=4,3,IF(DB314=5,2,IF(DB314=6,1,IF(DB314&gt;6,"iNVÁLIDO",0)))))))</f>
        <v>3</v>
      </c>
      <c r="EM314">
        <f>IF(DC314=1,6,IF(DC314=2,5,IF(DC314=3,3,IF(DC314=4,3,IF(DC314=5,2,IF(DC314=6,1,IF(DC314&gt;6,"iNVÁLIDO",0)))))))</f>
        <v>2</v>
      </c>
      <c r="EN314" s="7">
        <f>IF(DD314&gt;6,"Inválido",DD314)</f>
        <v>2</v>
      </c>
      <c r="EO314">
        <f>IF(DE314&gt;6,"Inválido",DE314)</f>
        <v>3</v>
      </c>
      <c r="EP314">
        <f>IF(DF314=1,6,IF(DF314=2,5,IF(DF314=3,3,IF(DF314=4,3,IF(DF314=5,2,IF(DF314=6,1,IF(DF314&gt;6,"iNVÁLIDO",0)))))))</f>
        <v>2</v>
      </c>
      <c r="EQ314" s="7">
        <f>IF(DG314&gt;6,"Inválido",DG314)</f>
        <v>2</v>
      </c>
      <c r="ER314">
        <f>IF(DH314&gt;5,"Inválido",DH314)</f>
        <v>4</v>
      </c>
      <c r="ES314">
        <f>IF(DI314&gt;5,"Inválido",DI314)</f>
        <v>5</v>
      </c>
      <c r="ET314">
        <f>IF(DJ314=1,5,IF(DJ314=2,4,IF(DJ314=3,3,IF(DJ314=4,2,IF(DJ314=5,1,IF(DJ314&gt;5,"Inválido",0))))))</f>
        <v>5</v>
      </c>
      <c r="EU314">
        <f>IF(DK314&gt;5,"Inválido",DK314)</f>
        <v>5</v>
      </c>
      <c r="EV314">
        <f>IF(DL314=1,5,IF(DL314=2,4,IF(DL314=3,3,IF(DL314=4,2,IF(DL314=5,1,IF(DL314&gt;5,"Inválido",0))))))</f>
        <v>4</v>
      </c>
      <c r="EW314" s="7">
        <f>SUM(DO314,DP314,DQ314,DR314,DS314,DT314,DU314,DV314,DW314,DX314)</f>
        <v>25</v>
      </c>
      <c r="EX314" s="7">
        <f>(EW314-10)/20*100</f>
        <v>75</v>
      </c>
      <c r="EY314">
        <f>SUM(DY314,DZ314,EA314,EB314)</f>
        <v>4</v>
      </c>
      <c r="EZ314">
        <f>(_2022___Atividade_física__sintomas_de_ansiedade_e_depressão_e_qualidade_de_vida_e[[#This Row],[Aspecto físico]]-4)/4*100</f>
        <v>0</v>
      </c>
      <c r="FA314">
        <f>SUM(EG314,EH314)</f>
        <v>6.2</v>
      </c>
      <c r="FB314">
        <f>(FA314-2)/10*100</f>
        <v>42.000000000000007</v>
      </c>
      <c r="FC314">
        <f>SUM(DM314,ES314,ET314,EU314,EV314)</f>
        <v>22.4</v>
      </c>
      <c r="FD314" s="7">
        <f>(FC314-5)/20*100</f>
        <v>86.999999999999986</v>
      </c>
      <c r="FE314">
        <f>SUM(EI314,EM314,EO314,EQ314)</f>
        <v>10</v>
      </c>
      <c r="FF314" s="7">
        <f>(FE314-4)/20*100</f>
        <v>30</v>
      </c>
      <c r="FG314">
        <f>SUM(EF314,ER314)</f>
        <v>7</v>
      </c>
      <c r="FH314">
        <f>(FG314-2)/8*100</f>
        <v>62.5</v>
      </c>
      <c r="FI314">
        <f>SUM(EC314,ED314,EE314)</f>
        <v>4</v>
      </c>
      <c r="FJ314" s="7">
        <f>(FI314-3)/3*100</f>
        <v>33.333333333333329</v>
      </c>
      <c r="FK314">
        <f>SUM(EJ314,EK314,EL314,EN314,EP314)</f>
        <v>16</v>
      </c>
      <c r="FL314">
        <f>(FK314-5)/25*100</f>
        <v>44</v>
      </c>
      <c r="FM314">
        <f t="shared" si="12"/>
        <v>3</v>
      </c>
      <c r="FN314" s="7">
        <f t="shared" si="13"/>
        <v>51</v>
      </c>
      <c r="FO314" s="7">
        <f t="shared" si="14"/>
        <v>42.458333333333329</v>
      </c>
    </row>
    <row r="315" spans="1:171" ht="15" thickBot="1" x14ac:dyDescent="0.35">
      <c r="A315" t="s">
        <v>858</v>
      </c>
      <c r="B315" t="s">
        <v>859</v>
      </c>
      <c r="C315" t="s">
        <v>68</v>
      </c>
      <c r="D315" s="5">
        <v>36437</v>
      </c>
      <c r="E315" s="5">
        <v>44682</v>
      </c>
      <c r="F315" s="1">
        <f>DATEDIF(D314,E314,"Y")</f>
        <v>42</v>
      </c>
      <c r="G315">
        <v>2</v>
      </c>
      <c r="H315">
        <v>1</v>
      </c>
      <c r="I315" t="s">
        <v>108</v>
      </c>
      <c r="J315">
        <v>7</v>
      </c>
      <c r="K315">
        <v>1</v>
      </c>
      <c r="L315" t="s">
        <v>100</v>
      </c>
      <c r="M315" s="1">
        <v>1</v>
      </c>
      <c r="N315">
        <v>1</v>
      </c>
      <c r="O315">
        <v>3</v>
      </c>
      <c r="P315">
        <v>1</v>
      </c>
      <c r="Q315" s="16">
        <v>2</v>
      </c>
      <c r="R315">
        <v>1</v>
      </c>
      <c r="S315">
        <v>1</v>
      </c>
      <c r="T315">
        <v>1</v>
      </c>
      <c r="U315" t="s">
        <v>164</v>
      </c>
      <c r="V315">
        <v>7</v>
      </c>
      <c r="W315">
        <v>15</v>
      </c>
      <c r="X31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315">
        <v>3</v>
      </c>
      <c r="Z315">
        <v>39</v>
      </c>
      <c r="AA31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315">
        <v>0</v>
      </c>
      <c r="AC315">
        <v>0</v>
      </c>
      <c r="AD31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5">
        <v>8</v>
      </c>
      <c r="AF315">
        <v>5</v>
      </c>
      <c r="AG315" s="1">
        <f>AVERAGE(_2022___Atividade_física__sintomas_de_ansiedade_e_depressão_e_qualidade_de_vida_e[[#This Row],[a.	Quantas horas no total você gasta sentado durante um dia de semana? ]:[b.	Quantas horas no total você gasta sentado durante um dia de fim de semana?]])</f>
        <v>6.5</v>
      </c>
      <c r="AH315" s="1">
        <f>_2022___Atividade_física__sintomas_de_ansiedade_e_depressão_e_qualidade_de_vida_e[[#This Row],[AFV por semana]]+_2022___Atividade_física__sintomas_de_ansiedade_e_depressão_e_qualidade_de_vida_e[[#This Row],[Média AFM na semana]]</f>
        <v>117</v>
      </c>
      <c r="AI315">
        <v>1</v>
      </c>
      <c r="AJ315">
        <v>2</v>
      </c>
      <c r="AK315">
        <v>0</v>
      </c>
      <c r="AL315">
        <v>3</v>
      </c>
      <c r="AM315">
        <v>3</v>
      </c>
      <c r="AN315">
        <v>1</v>
      </c>
      <c r="AO315">
        <v>1</v>
      </c>
      <c r="AP315">
        <v>0</v>
      </c>
      <c r="AQ315">
        <v>0</v>
      </c>
      <c r="AR315">
        <v>3</v>
      </c>
      <c r="AS315">
        <v>2</v>
      </c>
      <c r="AT315">
        <v>2</v>
      </c>
      <c r="AU315">
        <v>1</v>
      </c>
      <c r="AV315">
        <v>3</v>
      </c>
      <c r="AW315">
        <v>3</v>
      </c>
      <c r="AX315">
        <v>3</v>
      </c>
      <c r="AY315">
        <v>1</v>
      </c>
      <c r="AZ315">
        <v>1</v>
      </c>
      <c r="BA315">
        <v>0</v>
      </c>
      <c r="BB315">
        <v>0</v>
      </c>
      <c r="BC315">
        <v>0</v>
      </c>
      <c r="BD31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315">
        <v>2</v>
      </c>
      <c r="BF315">
        <v>3</v>
      </c>
      <c r="BG315">
        <v>3</v>
      </c>
      <c r="BH315">
        <v>2</v>
      </c>
      <c r="BI315">
        <v>2</v>
      </c>
      <c r="BJ315">
        <v>0</v>
      </c>
      <c r="BK315">
        <v>1</v>
      </c>
      <c r="BL315">
        <v>2</v>
      </c>
      <c r="BM315">
        <v>0</v>
      </c>
      <c r="BN315">
        <v>1</v>
      </c>
      <c r="BO315">
        <v>1</v>
      </c>
      <c r="BP315">
        <v>0</v>
      </c>
      <c r="BQ315">
        <v>2</v>
      </c>
      <c r="BR315">
        <v>3</v>
      </c>
      <c r="BS315">
        <v>2</v>
      </c>
      <c r="BT315">
        <v>1</v>
      </c>
      <c r="BU315">
        <v>3</v>
      </c>
      <c r="BV315">
        <v>0</v>
      </c>
      <c r="BW315">
        <v>0</v>
      </c>
      <c r="BX315">
        <v>1</v>
      </c>
      <c r="BY315">
        <v>0</v>
      </c>
      <c r="BZ315">
        <v>0</v>
      </c>
      <c r="CA315">
        <v>0</v>
      </c>
      <c r="CB315" s="1">
        <f>SUM(BE315:BV315,_2022___Atividade_física__sintomas_de_ansiedade_e_depressão_e_qualidade_de_vida_e[[#This Row],[18 considerar essa]:[_20]])</f>
        <v>28</v>
      </c>
      <c r="CC315">
        <v>5</v>
      </c>
      <c r="CD315">
        <v>5</v>
      </c>
      <c r="CE315">
        <v>2</v>
      </c>
      <c r="CF315">
        <v>3</v>
      </c>
      <c r="CG315">
        <v>3</v>
      </c>
      <c r="CH315">
        <v>3</v>
      </c>
      <c r="CI315">
        <v>3</v>
      </c>
      <c r="CJ315">
        <v>3</v>
      </c>
      <c r="CK315">
        <v>3</v>
      </c>
      <c r="CL315">
        <v>3</v>
      </c>
      <c r="CM315">
        <v>3</v>
      </c>
      <c r="CN315">
        <v>3</v>
      </c>
      <c r="CO315">
        <v>1</v>
      </c>
      <c r="CP315">
        <v>1</v>
      </c>
      <c r="CQ315">
        <v>1</v>
      </c>
      <c r="CR315">
        <v>1</v>
      </c>
      <c r="CS315">
        <v>1</v>
      </c>
      <c r="CT315">
        <v>1</v>
      </c>
      <c r="CU315">
        <v>1</v>
      </c>
      <c r="CV315">
        <v>5</v>
      </c>
      <c r="CW315">
        <v>5</v>
      </c>
      <c r="CX315">
        <v>2</v>
      </c>
      <c r="CY315">
        <v>6</v>
      </c>
      <c r="CZ315">
        <v>3</v>
      </c>
      <c r="DA315">
        <v>2</v>
      </c>
      <c r="DB315">
        <v>6</v>
      </c>
      <c r="DC315">
        <v>6</v>
      </c>
      <c r="DD315">
        <v>2</v>
      </c>
      <c r="DE315">
        <v>2</v>
      </c>
      <c r="DF315">
        <v>6</v>
      </c>
      <c r="DG315">
        <v>2</v>
      </c>
      <c r="DH315">
        <v>3</v>
      </c>
      <c r="DI315">
        <v>2</v>
      </c>
      <c r="DJ315">
        <v>5</v>
      </c>
      <c r="DK315">
        <v>2</v>
      </c>
      <c r="DL315">
        <v>5</v>
      </c>
      <c r="DM315">
        <f>IF(CC315=1,5,IF(CC315=2,4.4,IF(CC315=3,3.4,IF(CC315=4,2,IF(CC315=5,1,IF(CC315&gt;5,"Inválido",0))))))</f>
        <v>1</v>
      </c>
      <c r="DN315">
        <f>IF(CD315&gt;5,"Inválido",CD315)</f>
        <v>5</v>
      </c>
      <c r="DO315" s="7">
        <f>IF(CE315&gt;3,"Inválido",CE315)</f>
        <v>2</v>
      </c>
      <c r="DP315" s="7">
        <f>IF(CF315&gt;3,"Inválido",CF315)</f>
        <v>3</v>
      </c>
      <c r="DQ315" s="6">
        <f>IF(CG315&gt;3,"Inválido",CG315)</f>
        <v>3</v>
      </c>
      <c r="DR315" s="6">
        <f>IF(CH315&gt;3,"Inválido",CH315)</f>
        <v>3</v>
      </c>
      <c r="DS315" s="6">
        <f>IF(CI315&gt;3,"Inválido",CI315)</f>
        <v>3</v>
      </c>
      <c r="DT315" s="6">
        <f>IF(CJ315&gt;3,"Inválido",CJ315)</f>
        <v>3</v>
      </c>
      <c r="DU315" s="6">
        <f>IF(CK315&gt;3,"Inválido",CK315)</f>
        <v>3</v>
      </c>
      <c r="DV315" s="6">
        <f>IF(CL315&gt;3,"Inválido",CL315)</f>
        <v>3</v>
      </c>
      <c r="DW315" s="6">
        <f>IF(CM315&gt;3,"Inválido",CM315)</f>
        <v>3</v>
      </c>
      <c r="DX315" s="6">
        <f>IF(CN315&gt;3,"Inválido",CN315)</f>
        <v>3</v>
      </c>
      <c r="DY315" s="8">
        <f>IF(CO315&gt;5, "INVALIDO",CO315)</f>
        <v>1</v>
      </c>
      <c r="DZ315" s="8">
        <f>IF(CP315&gt;5, "INVALIDO",CP315)</f>
        <v>1</v>
      </c>
      <c r="EA315" s="8">
        <f>IF(CQ315&gt;5, "INVALIDO",CQ315)</f>
        <v>1</v>
      </c>
      <c r="EB315" s="8">
        <f>IF(CR315&gt;5, "INVALIDO",CR315)</f>
        <v>1</v>
      </c>
      <c r="EC315" s="7">
        <f>IF(CR315&gt;5, "INVALIDO",CR315)</f>
        <v>1</v>
      </c>
      <c r="ED31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5">
        <f>IF(CC315=1,5,IF(CC315=2,4,IF(CC315=3,3,IF(CC315=4,2,IF(CC315=5,1,IF(CC315&gt;5,"Inválido",0))))))</f>
        <v>1</v>
      </c>
      <c r="EG315">
        <f>IF(CW315=1,6,IF(CW315=2,5.4,IF(CW315=3,4.2,IF(CW315=4,3.1,IF(CW315=5,2.2,IF(CW315=6,1,IF(CW315&gt;6,"Inválido",0)))))))</f>
        <v>2.2000000000000002</v>
      </c>
      <c r="EH315">
        <f>IF(AND(CX315=1,CW315=1),6,IF(AND(CX315=1,CW315&lt;7),5,IF(AND(CX315&gt;1,CW315=1),"Inválido",IF(AND(CX315=2,CW315&lt;7),4,IF(AND(CX315=3,CW315&lt;7),3,IF(AND(CX315=4,CW315&lt;7),2,IF(AND(CX315=5,CW315&lt;7),1,0)))))))</f>
        <v>4</v>
      </c>
      <c r="EI315">
        <f>IF(CV315=1,6,IF(CV315=2,5,IF(CV315=3,3,IF(CV315=4,3,IF(CV315=5,2,IF(CV315=6,1,IF(CV315&gt;6,"iNVÁLIDO",0)))))))</f>
        <v>2</v>
      </c>
      <c r="EJ315" s="7">
        <f>IF(CZ315&gt;6,"Inválido",CZ315)</f>
        <v>3</v>
      </c>
      <c r="EK315" s="7">
        <f>IF(DA315&gt;6,"Inválido",DA315)</f>
        <v>2</v>
      </c>
      <c r="EL315">
        <f>IF(DB315=1,6,IF(DB315=2,5,IF(DB315=3,3,IF(DB315=4,3,IF(DB315=5,2,IF(DB315=6,1,IF(DB315&gt;6,"iNVÁLIDO",0)))))))</f>
        <v>1</v>
      </c>
      <c r="EM315">
        <f>IF(DC315=1,6,IF(DC315=2,5,IF(DC315=3,3,IF(DC315=4,3,IF(DC315=5,2,IF(DC315=6,1,IF(DC315&gt;6,"iNVÁLIDO",0)))))))</f>
        <v>1</v>
      </c>
      <c r="EN315" s="7">
        <f>IF(DD315&gt;6,"Inválido",DD315)</f>
        <v>2</v>
      </c>
      <c r="EO315">
        <f>IF(DE315&gt;6,"Inválido",DE315)</f>
        <v>2</v>
      </c>
      <c r="EP315">
        <f>IF(DF315=1,6,IF(DF315=2,5,IF(DF315=3,3,IF(DF315=4,3,IF(DF315=5,2,IF(DF315=6,1,IF(DF315&gt;6,"iNVÁLIDO",0)))))))</f>
        <v>1</v>
      </c>
      <c r="EQ315" s="7">
        <f>IF(DG315&gt;6,"Inválido",DG315)</f>
        <v>2</v>
      </c>
      <c r="ER315">
        <f>IF(DH315&gt;5,"Inválido",DH315)</f>
        <v>3</v>
      </c>
      <c r="ES315">
        <f>IF(DI315&gt;5,"Inválido",DI315)</f>
        <v>2</v>
      </c>
      <c r="ET315">
        <f>IF(DJ315=1,5,IF(DJ315=2,4,IF(DJ315=3,3,IF(DJ315=4,2,IF(DJ315=5,1,IF(DJ315&gt;5,"Inválido",0))))))</f>
        <v>1</v>
      </c>
      <c r="EU315">
        <f>IF(DK315&gt;5,"Inválido",DK315)</f>
        <v>2</v>
      </c>
      <c r="EV315">
        <f>IF(DL315=1,5,IF(DL315=2,4,IF(DL315=3,3,IF(DL315=4,2,IF(DL315=5,1,IF(DL315&gt;5,"Inválido",0))))))</f>
        <v>1</v>
      </c>
      <c r="EW315" s="7">
        <f>SUM(DO315,DP315,DQ315,DR315,DS315,DT315,DU315,DV315,DW315,DX315)</f>
        <v>29</v>
      </c>
      <c r="EX315" s="7">
        <f>(EW315-10)/20*100</f>
        <v>95</v>
      </c>
      <c r="EY315">
        <f>SUM(DY315,DZ315,EA315,EB315)</f>
        <v>4</v>
      </c>
      <c r="EZ315">
        <f>(_2022___Atividade_física__sintomas_de_ansiedade_e_depressão_e_qualidade_de_vida_e[[#This Row],[Aspecto físico]]-4)/4*100</f>
        <v>0</v>
      </c>
      <c r="FA315">
        <f>SUM(EG315,EH315)</f>
        <v>6.2</v>
      </c>
      <c r="FB315">
        <f>(FA315-2)/10*100</f>
        <v>42.000000000000007</v>
      </c>
      <c r="FC315">
        <f>SUM(DM315,ES315,ET315,EU315,EV315)</f>
        <v>7</v>
      </c>
      <c r="FD315" s="7">
        <f>(FC315-5)/20*100</f>
        <v>10</v>
      </c>
      <c r="FE315">
        <f>SUM(EI315,EM315,EO315,EQ315)</f>
        <v>7</v>
      </c>
      <c r="FF315" s="7">
        <f>(FE315-4)/20*100</f>
        <v>15</v>
      </c>
      <c r="FG315">
        <f>SUM(EF315,ER315)</f>
        <v>4</v>
      </c>
      <c r="FH315">
        <f>(FG315-2)/8*100</f>
        <v>25</v>
      </c>
      <c r="FI315">
        <f>SUM(EC315,ED315,EE315)</f>
        <v>3</v>
      </c>
      <c r="FJ315" s="7">
        <f>(FI315-3)/3*100</f>
        <v>0</v>
      </c>
      <c r="FK315">
        <f>SUM(EJ315,EK315,EL315,EN315,EP315)</f>
        <v>9</v>
      </c>
      <c r="FL315">
        <f>(FK315-5)/25*100</f>
        <v>16</v>
      </c>
      <c r="FM315">
        <f t="shared" si="12"/>
        <v>5</v>
      </c>
      <c r="FN315" s="7">
        <f t="shared" si="13"/>
        <v>36.75</v>
      </c>
      <c r="FO315" s="7">
        <f t="shared" si="14"/>
        <v>14</v>
      </c>
    </row>
    <row r="316" spans="1:171" ht="15" thickBot="1" x14ac:dyDescent="0.35">
      <c r="A316" t="s">
        <v>860</v>
      </c>
      <c r="B316" t="s">
        <v>861</v>
      </c>
      <c r="C316" t="s">
        <v>68</v>
      </c>
      <c r="D316" s="5">
        <v>37998</v>
      </c>
      <c r="E316" s="5">
        <v>44682</v>
      </c>
      <c r="F316" s="1">
        <f>DATEDIF(D315,E315,"Y")</f>
        <v>22</v>
      </c>
      <c r="G316">
        <v>2</v>
      </c>
      <c r="H316">
        <v>1</v>
      </c>
      <c r="I316" t="s">
        <v>108</v>
      </c>
      <c r="J316">
        <v>1</v>
      </c>
      <c r="K316">
        <v>1</v>
      </c>
      <c r="L316" t="s">
        <v>100</v>
      </c>
      <c r="M316" s="1">
        <v>1</v>
      </c>
      <c r="N316">
        <v>1</v>
      </c>
      <c r="O316">
        <v>1</v>
      </c>
      <c r="P316">
        <v>1</v>
      </c>
      <c r="Q316" s="16">
        <v>2</v>
      </c>
      <c r="R316">
        <v>1</v>
      </c>
      <c r="S316">
        <v>1</v>
      </c>
      <c r="T316">
        <v>2</v>
      </c>
      <c r="U316" t="s">
        <v>86</v>
      </c>
      <c r="V316">
        <v>4</v>
      </c>
      <c r="W316">
        <v>25</v>
      </c>
      <c r="X31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316">
        <v>2</v>
      </c>
      <c r="Z316">
        <v>60</v>
      </c>
      <c r="AA31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316">
        <v>3</v>
      </c>
      <c r="AC316">
        <v>60</v>
      </c>
      <c r="AD31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316">
        <v>6</v>
      </c>
      <c r="AF316">
        <v>3</v>
      </c>
      <c r="AG316" s="1">
        <f>AVERAGE(_2022___Atividade_física__sintomas_de_ansiedade_e_depressão_e_qualidade_de_vida_e[[#This Row],[a.	Quantas horas no total você gasta sentado durante um dia de semana? ]:[b.	Quantas horas no total você gasta sentado durante um dia de fim de semana?]])</f>
        <v>4.5</v>
      </c>
      <c r="AH316" s="1">
        <f>_2022___Atividade_física__sintomas_de_ansiedade_e_depressão_e_qualidade_de_vida_e[[#This Row],[AFV por semana]]+_2022___Atividade_física__sintomas_de_ansiedade_e_depressão_e_qualidade_de_vida_e[[#This Row],[Média AFM na semana]]</f>
        <v>300</v>
      </c>
      <c r="AI316">
        <v>1</v>
      </c>
      <c r="AJ316">
        <v>3</v>
      </c>
      <c r="AK316">
        <v>1</v>
      </c>
      <c r="AL316">
        <v>1</v>
      </c>
      <c r="AM316">
        <v>1</v>
      </c>
      <c r="AN316">
        <v>1</v>
      </c>
      <c r="AO316">
        <v>2</v>
      </c>
      <c r="AP316">
        <v>1</v>
      </c>
      <c r="AQ316">
        <v>0</v>
      </c>
      <c r="AR316">
        <v>2</v>
      </c>
      <c r="AS316">
        <v>0</v>
      </c>
      <c r="AT316">
        <v>1</v>
      </c>
      <c r="AU316">
        <v>1</v>
      </c>
      <c r="AV316">
        <v>1</v>
      </c>
      <c r="AW316">
        <v>2</v>
      </c>
      <c r="AX316">
        <v>0</v>
      </c>
      <c r="AY316">
        <v>0</v>
      </c>
      <c r="AZ316">
        <v>2</v>
      </c>
      <c r="BA316">
        <v>0</v>
      </c>
      <c r="BB316">
        <v>2</v>
      </c>
      <c r="BC316">
        <v>0</v>
      </c>
      <c r="BD31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316">
        <v>1</v>
      </c>
      <c r="BF316">
        <v>0</v>
      </c>
      <c r="BG316">
        <v>0</v>
      </c>
      <c r="BH316">
        <v>0</v>
      </c>
      <c r="BI316">
        <v>2</v>
      </c>
      <c r="BJ316">
        <v>0</v>
      </c>
      <c r="BK316">
        <v>1</v>
      </c>
      <c r="BL316">
        <v>2</v>
      </c>
      <c r="BM316">
        <v>0</v>
      </c>
      <c r="BN316">
        <v>1</v>
      </c>
      <c r="BO316">
        <v>1</v>
      </c>
      <c r="BP316">
        <v>2</v>
      </c>
      <c r="BQ316">
        <v>1</v>
      </c>
      <c r="BR316">
        <v>2</v>
      </c>
      <c r="BS316">
        <v>1</v>
      </c>
      <c r="BT316">
        <v>1</v>
      </c>
      <c r="BU316">
        <v>3</v>
      </c>
      <c r="BV316">
        <v>2</v>
      </c>
      <c r="BW316">
        <v>0</v>
      </c>
      <c r="BX316">
        <v>1</v>
      </c>
      <c r="BY316">
        <v>0</v>
      </c>
      <c r="BZ316">
        <v>1</v>
      </c>
      <c r="CA316">
        <v>0</v>
      </c>
      <c r="CB316" s="1">
        <f>SUM(BE316:BV316,_2022___Atividade_física__sintomas_de_ansiedade_e_depressão_e_qualidade_de_vida_e[[#This Row],[18 considerar essa]:[_20]])</f>
        <v>21</v>
      </c>
      <c r="CC316">
        <v>3</v>
      </c>
      <c r="CD316">
        <v>5</v>
      </c>
      <c r="CE316">
        <v>3</v>
      </c>
      <c r="CF316">
        <v>3</v>
      </c>
      <c r="CG316">
        <v>3</v>
      </c>
      <c r="CH316">
        <v>3</v>
      </c>
      <c r="CI316">
        <v>3</v>
      </c>
      <c r="CJ316">
        <v>3</v>
      </c>
      <c r="CK316">
        <v>3</v>
      </c>
      <c r="CL316">
        <v>3</v>
      </c>
      <c r="CM316">
        <v>3</v>
      </c>
      <c r="CN316">
        <v>3</v>
      </c>
      <c r="CO316">
        <v>1</v>
      </c>
      <c r="CP316">
        <v>1</v>
      </c>
      <c r="CQ316">
        <v>1</v>
      </c>
      <c r="CR316">
        <v>2</v>
      </c>
      <c r="CS316">
        <v>1</v>
      </c>
      <c r="CT316">
        <v>1</v>
      </c>
      <c r="CU316">
        <v>1</v>
      </c>
      <c r="CV316">
        <v>4</v>
      </c>
      <c r="CW316">
        <v>1</v>
      </c>
      <c r="CX316">
        <v>1</v>
      </c>
      <c r="CY316">
        <v>4</v>
      </c>
      <c r="CZ316">
        <v>4</v>
      </c>
      <c r="DA316">
        <v>5</v>
      </c>
      <c r="DB316">
        <v>5</v>
      </c>
      <c r="DC316">
        <v>5</v>
      </c>
      <c r="DD316">
        <v>4</v>
      </c>
      <c r="DE316">
        <v>4</v>
      </c>
      <c r="DF316">
        <v>5</v>
      </c>
      <c r="DG316">
        <v>4</v>
      </c>
      <c r="DH316">
        <v>1</v>
      </c>
      <c r="DI316">
        <v>4</v>
      </c>
      <c r="DJ316">
        <v>4</v>
      </c>
      <c r="DK316">
        <v>2</v>
      </c>
      <c r="DL316">
        <v>4</v>
      </c>
      <c r="DM316">
        <f>IF(CC316=1,5,IF(CC316=2,4.4,IF(CC316=3,3.4,IF(CC316=4,2,IF(CC316=5,1,IF(CC316&gt;5,"Inválido",0))))))</f>
        <v>3.4</v>
      </c>
      <c r="DN316">
        <f>IF(CD316&gt;5,"Inválido",CD316)</f>
        <v>5</v>
      </c>
      <c r="DO316" s="7">
        <f>IF(CE316&gt;3,"Inválido",CE316)</f>
        <v>3</v>
      </c>
      <c r="DP316" s="7">
        <f>IF(CF316&gt;3,"Inválido",CF316)</f>
        <v>3</v>
      </c>
      <c r="DQ316" s="6">
        <f>IF(CG316&gt;3,"Inválido",CG316)</f>
        <v>3</v>
      </c>
      <c r="DR316" s="6">
        <f>IF(CH316&gt;3,"Inválido",CH316)</f>
        <v>3</v>
      </c>
      <c r="DS316" s="6">
        <f>IF(CI316&gt;3,"Inválido",CI316)</f>
        <v>3</v>
      </c>
      <c r="DT316" s="6">
        <f>IF(CJ316&gt;3,"Inválido",CJ316)</f>
        <v>3</v>
      </c>
      <c r="DU316" s="6">
        <f>IF(CK316&gt;3,"Inválido",CK316)</f>
        <v>3</v>
      </c>
      <c r="DV316" s="6">
        <f>IF(CL316&gt;3,"Inválido",CL316)</f>
        <v>3</v>
      </c>
      <c r="DW316" s="6">
        <f>IF(CM316&gt;3,"Inválido",CM316)</f>
        <v>3</v>
      </c>
      <c r="DX316" s="6">
        <f>IF(CN316&gt;3,"Inválido",CN316)</f>
        <v>3</v>
      </c>
      <c r="DY316" s="8">
        <f>IF(CO316&gt;5, "INVALIDO",CO316)</f>
        <v>1</v>
      </c>
      <c r="DZ316" s="8">
        <f>IF(CP316&gt;5, "INVALIDO",CP316)</f>
        <v>1</v>
      </c>
      <c r="EA316" s="8">
        <f>IF(CQ316&gt;5, "INVALIDO",CQ316)</f>
        <v>1</v>
      </c>
      <c r="EB316" s="8">
        <f>IF(CR316&gt;5, "INVALIDO",CR316)</f>
        <v>2</v>
      </c>
      <c r="EC316" s="7">
        <f>IF(CR316&gt;5, "INVALIDO",CR316)</f>
        <v>2</v>
      </c>
      <c r="ED31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6">
        <f>IF(CC316=1,5,IF(CC316=2,4,IF(CC316=3,3,IF(CC316=4,2,IF(CC316=5,1,IF(CC316&gt;5,"Inválido",0))))))</f>
        <v>3</v>
      </c>
      <c r="EG316">
        <f>IF(CW316=1,6,IF(CW316=2,5.4,IF(CW316=3,4.2,IF(CW316=4,3.1,IF(CW316=5,2.2,IF(CW316=6,1,IF(CW316&gt;6,"Inválido",0)))))))</f>
        <v>6</v>
      </c>
      <c r="EH316">
        <f>IF(AND(CX316=1,CW316=1),6,IF(AND(CX316=1,CW316&lt;7),5,IF(AND(CX316&gt;1,CW316=1),"Inválido",IF(AND(CX316=2,CW316&lt;7),4,IF(AND(CX316=3,CW316&lt;7),3,IF(AND(CX316=4,CW316&lt;7),2,IF(AND(CX316=5,CW316&lt;7),1,0)))))))</f>
        <v>6</v>
      </c>
      <c r="EI316">
        <f>IF(CV316=1,6,IF(CV316=2,5,IF(CV316=3,3,IF(CV316=4,3,IF(CV316=5,2,IF(CV316=6,1,IF(CV316&gt;6,"iNVÁLIDO",0)))))))</f>
        <v>3</v>
      </c>
      <c r="EJ316" s="7">
        <f>IF(CZ316&gt;6,"Inválido",CZ316)</f>
        <v>4</v>
      </c>
      <c r="EK316" s="7">
        <f>IF(DA316&gt;6,"Inválido",DA316)</f>
        <v>5</v>
      </c>
      <c r="EL316">
        <f>IF(DB316=1,6,IF(DB316=2,5,IF(DB316=3,3,IF(DB316=4,3,IF(DB316=5,2,IF(DB316=6,1,IF(DB316&gt;6,"iNVÁLIDO",0)))))))</f>
        <v>2</v>
      </c>
      <c r="EM316">
        <f>IF(DC316=1,6,IF(DC316=2,5,IF(DC316=3,3,IF(DC316=4,3,IF(DC316=5,2,IF(DC316=6,1,IF(DC316&gt;6,"iNVÁLIDO",0)))))))</f>
        <v>2</v>
      </c>
      <c r="EN316" s="7">
        <f>IF(DD316&gt;6,"Inválido",DD316)</f>
        <v>4</v>
      </c>
      <c r="EO316">
        <f>IF(DE316&gt;6,"Inválido",DE316)</f>
        <v>4</v>
      </c>
      <c r="EP316">
        <f>IF(DF316=1,6,IF(DF316=2,5,IF(DF316=3,3,IF(DF316=4,3,IF(DF316=5,2,IF(DF316=6,1,IF(DF316&gt;6,"iNVÁLIDO",0)))))))</f>
        <v>2</v>
      </c>
      <c r="EQ316" s="7">
        <f>IF(DG316&gt;6,"Inválido",DG316)</f>
        <v>4</v>
      </c>
      <c r="ER316">
        <f>IF(DH316&gt;5,"Inválido",DH316)</f>
        <v>1</v>
      </c>
      <c r="ES316">
        <f>IF(DI316&gt;5,"Inválido",DI316)</f>
        <v>4</v>
      </c>
      <c r="ET316">
        <f>IF(DJ316=1,5,IF(DJ316=2,4,IF(DJ316=3,3,IF(DJ316=4,2,IF(DJ316=5,1,IF(DJ316&gt;5,"Inválido",0))))))</f>
        <v>2</v>
      </c>
      <c r="EU316">
        <f>IF(DK316&gt;5,"Inválido",DK316)</f>
        <v>2</v>
      </c>
      <c r="EV316">
        <f>IF(DL316=1,5,IF(DL316=2,4,IF(DL316=3,3,IF(DL316=4,2,IF(DL316=5,1,IF(DL316&gt;5,"Inválido",0))))))</f>
        <v>2</v>
      </c>
      <c r="EW316" s="7">
        <f>SUM(DO316,DP316,DQ316,DR316,DS316,DT316,DU316,DV316,DW316,DX316)</f>
        <v>30</v>
      </c>
      <c r="EX316" s="7">
        <f>(EW316-10)/20*100</f>
        <v>100</v>
      </c>
      <c r="EY316">
        <f>SUM(DY316,DZ316,EA316,EB316)</f>
        <v>5</v>
      </c>
      <c r="EZ316">
        <f>(_2022___Atividade_física__sintomas_de_ansiedade_e_depressão_e_qualidade_de_vida_e[[#This Row],[Aspecto físico]]-4)/4*100</f>
        <v>25</v>
      </c>
      <c r="FA316">
        <f>SUM(EG316,EH316)</f>
        <v>12</v>
      </c>
      <c r="FB316">
        <f>(FA316-2)/10*100</f>
        <v>100</v>
      </c>
      <c r="FC316">
        <f>SUM(DM316,ES316,ET316,EU316,EV316)</f>
        <v>13.4</v>
      </c>
      <c r="FD316" s="7">
        <f>(FC316-5)/20*100</f>
        <v>42.000000000000007</v>
      </c>
      <c r="FE316">
        <f>SUM(EI316,EM316,EO316,EQ316)</f>
        <v>13</v>
      </c>
      <c r="FF316" s="7">
        <f>(FE316-4)/20*100</f>
        <v>45</v>
      </c>
      <c r="FG316">
        <f>SUM(EF316,ER316)</f>
        <v>4</v>
      </c>
      <c r="FH316">
        <f>(FG316-2)/8*100</f>
        <v>25</v>
      </c>
      <c r="FI316">
        <f>SUM(EC316,ED316,EE316)</f>
        <v>4</v>
      </c>
      <c r="FJ316" s="7">
        <f>(FI316-3)/3*100</f>
        <v>33.333333333333329</v>
      </c>
      <c r="FK316">
        <f>SUM(EJ316,EK316,EL316,EN316,EP316)</f>
        <v>17</v>
      </c>
      <c r="FL316">
        <f>(FK316-5)/25*100</f>
        <v>48</v>
      </c>
      <c r="FM316">
        <f t="shared" si="12"/>
        <v>5</v>
      </c>
      <c r="FN316" s="7">
        <f t="shared" si="13"/>
        <v>66.75</v>
      </c>
      <c r="FO316" s="7">
        <f t="shared" si="14"/>
        <v>37.833333333333329</v>
      </c>
    </row>
    <row r="317" spans="1:171" ht="15" thickBot="1" x14ac:dyDescent="0.35">
      <c r="A317" t="s">
        <v>862</v>
      </c>
      <c r="B317" t="s">
        <v>863</v>
      </c>
      <c r="C317" t="s">
        <v>68</v>
      </c>
      <c r="D317" s="5">
        <v>29990</v>
      </c>
      <c r="E317" s="5">
        <v>44682</v>
      </c>
      <c r="F317" s="1">
        <f>DATEDIF(D316,E316,"Y")</f>
        <v>18</v>
      </c>
      <c r="G317">
        <v>2</v>
      </c>
      <c r="H317">
        <v>1</v>
      </c>
      <c r="I317" t="s">
        <v>445</v>
      </c>
      <c r="J317">
        <v>1</v>
      </c>
      <c r="K317">
        <v>3</v>
      </c>
      <c r="L317" t="s">
        <v>864</v>
      </c>
      <c r="M317" s="1">
        <v>2</v>
      </c>
      <c r="N317">
        <v>1</v>
      </c>
      <c r="O317">
        <v>1</v>
      </c>
      <c r="P317">
        <v>1</v>
      </c>
      <c r="Q317" s="16">
        <v>1</v>
      </c>
      <c r="R317">
        <v>2</v>
      </c>
      <c r="S317">
        <v>2</v>
      </c>
      <c r="T317">
        <v>2</v>
      </c>
      <c r="U317" t="s">
        <v>86</v>
      </c>
      <c r="V317">
        <v>0</v>
      </c>
      <c r="W317">
        <v>0</v>
      </c>
      <c r="X31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17">
        <v>0</v>
      </c>
      <c r="Z317">
        <v>0</v>
      </c>
      <c r="AA31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17">
        <v>0</v>
      </c>
      <c r="AC317">
        <v>0</v>
      </c>
      <c r="AD31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7">
        <v>18</v>
      </c>
      <c r="AF317">
        <v>5</v>
      </c>
      <c r="AG317" s="1">
        <f>AVERAGE(_2022___Atividade_física__sintomas_de_ansiedade_e_depressão_e_qualidade_de_vida_e[[#This Row],[a.	Quantas horas no total você gasta sentado durante um dia de semana? ]:[b.	Quantas horas no total você gasta sentado durante um dia de fim de semana?]])</f>
        <v>11.5</v>
      </c>
      <c r="AH317" s="1">
        <f>_2022___Atividade_física__sintomas_de_ansiedade_e_depressão_e_qualidade_de_vida_e[[#This Row],[AFV por semana]]+_2022___Atividade_física__sintomas_de_ansiedade_e_depressão_e_qualidade_de_vida_e[[#This Row],[Média AFM na semana]]</f>
        <v>0</v>
      </c>
      <c r="AI317">
        <v>2</v>
      </c>
      <c r="AJ317">
        <v>0</v>
      </c>
      <c r="AK317">
        <v>0</v>
      </c>
      <c r="AL317">
        <v>1</v>
      </c>
      <c r="AM317">
        <v>3</v>
      </c>
      <c r="AN317">
        <v>1</v>
      </c>
      <c r="AO317">
        <v>1</v>
      </c>
      <c r="AP317">
        <v>0</v>
      </c>
      <c r="AQ317">
        <v>2</v>
      </c>
      <c r="AR317">
        <v>2</v>
      </c>
      <c r="AS317">
        <v>2</v>
      </c>
      <c r="AT317">
        <v>0</v>
      </c>
      <c r="AU317">
        <v>0</v>
      </c>
      <c r="AV317">
        <v>1</v>
      </c>
      <c r="AW317">
        <v>0</v>
      </c>
      <c r="AX317">
        <v>0</v>
      </c>
      <c r="AY317">
        <v>1</v>
      </c>
      <c r="AZ317">
        <v>1</v>
      </c>
      <c r="BA317">
        <v>0</v>
      </c>
      <c r="BB317">
        <v>0</v>
      </c>
      <c r="BC317">
        <v>0</v>
      </c>
      <c r="BD31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17</v>
      </c>
      <c r="BE317">
        <v>1</v>
      </c>
      <c r="BF317">
        <v>0</v>
      </c>
      <c r="BG317">
        <v>1</v>
      </c>
      <c r="BH317">
        <v>1</v>
      </c>
      <c r="BI317">
        <v>1</v>
      </c>
      <c r="BJ317">
        <v>1</v>
      </c>
      <c r="BK317">
        <v>1</v>
      </c>
      <c r="BL317">
        <v>1</v>
      </c>
      <c r="BM317">
        <v>0</v>
      </c>
      <c r="BN317">
        <v>0</v>
      </c>
      <c r="BO317">
        <v>1</v>
      </c>
      <c r="BP317">
        <v>1</v>
      </c>
      <c r="BQ317">
        <v>1</v>
      </c>
      <c r="BR317">
        <v>2</v>
      </c>
      <c r="BS317">
        <v>1</v>
      </c>
      <c r="BT317">
        <v>1</v>
      </c>
      <c r="BU317">
        <v>1</v>
      </c>
      <c r="BV317">
        <v>1</v>
      </c>
      <c r="BW317">
        <v>0</v>
      </c>
      <c r="BX317">
        <v>2</v>
      </c>
      <c r="BY317">
        <f>_2022___Atividade_física__sintomas_de_ansiedade_e_depressão_e_qualidade_de_vida_e[[#This Row],[_18]]</f>
        <v>0</v>
      </c>
      <c r="BZ317">
        <v>1</v>
      </c>
      <c r="CA317">
        <v>2</v>
      </c>
      <c r="CB317" s="1">
        <f>SUM(BE317:BV317,_2022___Atividade_física__sintomas_de_ansiedade_e_depressão_e_qualidade_de_vida_e[[#This Row],[18 considerar essa]:[_20]])</f>
        <v>19</v>
      </c>
      <c r="CC317">
        <v>3</v>
      </c>
      <c r="CD317">
        <v>4</v>
      </c>
      <c r="CE317">
        <v>2</v>
      </c>
      <c r="CF317">
        <v>3</v>
      </c>
      <c r="CG317">
        <v>2</v>
      </c>
      <c r="CH317">
        <v>2</v>
      </c>
      <c r="CI317">
        <v>2</v>
      </c>
      <c r="CJ317">
        <v>2</v>
      </c>
      <c r="CK317">
        <v>2</v>
      </c>
      <c r="CL317">
        <v>2</v>
      </c>
      <c r="CM317">
        <v>3</v>
      </c>
      <c r="CN317">
        <v>3</v>
      </c>
      <c r="CO317">
        <v>2</v>
      </c>
      <c r="CP317">
        <v>1</v>
      </c>
      <c r="CQ317">
        <v>2</v>
      </c>
      <c r="CR317">
        <v>2</v>
      </c>
      <c r="CS317">
        <v>1</v>
      </c>
      <c r="CT317">
        <v>2</v>
      </c>
      <c r="CU317">
        <v>2</v>
      </c>
      <c r="CV317">
        <v>4</v>
      </c>
      <c r="CW317">
        <v>3</v>
      </c>
      <c r="CX317">
        <v>4</v>
      </c>
      <c r="CY317">
        <v>5</v>
      </c>
      <c r="CZ317">
        <v>4</v>
      </c>
      <c r="DA317">
        <v>4</v>
      </c>
      <c r="DB317">
        <v>5</v>
      </c>
      <c r="DC317">
        <v>6</v>
      </c>
      <c r="DD317">
        <v>3</v>
      </c>
      <c r="DE317">
        <v>3</v>
      </c>
      <c r="DF317">
        <v>3</v>
      </c>
      <c r="DG317">
        <v>3</v>
      </c>
      <c r="DH317">
        <v>3</v>
      </c>
      <c r="DI317">
        <v>3</v>
      </c>
      <c r="DJ317">
        <v>3</v>
      </c>
      <c r="DK317">
        <v>3</v>
      </c>
      <c r="DL317">
        <v>3</v>
      </c>
      <c r="DM317">
        <f>IF(CC317=1,5,IF(CC317=2,4.4,IF(CC317=3,3.4,IF(CC317=4,2,IF(CC317=5,1,IF(CC317&gt;5,"Inválido",0))))))</f>
        <v>3.4</v>
      </c>
      <c r="DN317">
        <f>IF(CD317&gt;5,"Inválido",CD317)</f>
        <v>4</v>
      </c>
      <c r="DO317" s="7">
        <f>IF(CE317&gt;3,"Inválido",CE317)</f>
        <v>2</v>
      </c>
      <c r="DP317" s="7">
        <f>IF(CF317&gt;3,"Inválido",CF317)</f>
        <v>3</v>
      </c>
      <c r="DQ317" s="6">
        <f>IF(CG317&gt;3,"Inválido",CG317)</f>
        <v>2</v>
      </c>
      <c r="DR317" s="6">
        <f>IF(CH317&gt;3,"Inválido",CH317)</f>
        <v>2</v>
      </c>
      <c r="DS317" s="6">
        <f>IF(CI317&gt;3,"Inválido",CI317)</f>
        <v>2</v>
      </c>
      <c r="DT317" s="6">
        <f>IF(CJ317&gt;3,"Inválido",CJ317)</f>
        <v>2</v>
      </c>
      <c r="DU317" s="6">
        <f>IF(CK317&gt;3,"Inválido",CK317)</f>
        <v>2</v>
      </c>
      <c r="DV317" s="6">
        <f>IF(CL317&gt;3,"Inválido",CL317)</f>
        <v>2</v>
      </c>
      <c r="DW317" s="6">
        <f>IF(CM317&gt;3,"Inválido",CM317)</f>
        <v>3</v>
      </c>
      <c r="DX317" s="6">
        <f>IF(CN317&gt;3,"Inválido",CN317)</f>
        <v>3</v>
      </c>
      <c r="DY317" s="8">
        <f>IF(CO317&gt;5, "INVALIDO",CO317)</f>
        <v>2</v>
      </c>
      <c r="DZ317" s="8">
        <f>IF(CP317&gt;5, "INVALIDO",CP317)</f>
        <v>1</v>
      </c>
      <c r="EA317" s="8">
        <f>IF(CQ317&gt;5, "INVALIDO",CQ317)</f>
        <v>2</v>
      </c>
      <c r="EB317" s="8">
        <f>IF(CR317&gt;5, "INVALIDO",CR317)</f>
        <v>2</v>
      </c>
      <c r="EC317" s="7">
        <f>IF(CR317&gt;5, "INVALIDO",CR317)</f>
        <v>2</v>
      </c>
      <c r="ED31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1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17">
        <f>IF(CC317=1,5,IF(CC317=2,4,IF(CC317=3,3,IF(CC317=4,2,IF(CC317=5,1,IF(CC317&gt;5,"Inválido",0))))))</f>
        <v>3</v>
      </c>
      <c r="EG317">
        <f>IF(CW317=1,6,IF(CW317=2,5.4,IF(CW317=3,4.2,IF(CW317=4,3.1,IF(CW317=5,2.2,IF(CW317=6,1,IF(CW317&gt;6,"Inválido",0)))))))</f>
        <v>4.2</v>
      </c>
      <c r="EH317">
        <f>IF(AND(CX317=1,CW317=1),6,IF(AND(CX317=1,CW317&lt;7),5,IF(AND(CX317&gt;1,CW317=1),"Inválido",IF(AND(CX317=2,CW317&lt;7),4,IF(AND(CX317=3,CW317&lt;7),3,IF(AND(CX317=4,CW317&lt;7),2,IF(AND(CX317=5,CW317&lt;7),1,0)))))))</f>
        <v>2</v>
      </c>
      <c r="EI317">
        <f>IF(CV317=1,6,IF(CV317=2,5,IF(CV317=3,3,IF(CV317=4,3,IF(CV317=5,2,IF(CV317=6,1,IF(CV317&gt;6,"iNVÁLIDO",0)))))))</f>
        <v>3</v>
      </c>
      <c r="EJ317" s="7">
        <f>IF(CZ317&gt;6,"Inválido",CZ317)</f>
        <v>4</v>
      </c>
      <c r="EK317" s="7">
        <f>IF(DA317&gt;6,"Inválido",DA317)</f>
        <v>4</v>
      </c>
      <c r="EL317">
        <f>IF(DB317=1,6,IF(DB317=2,5,IF(DB317=3,3,IF(DB317=4,3,IF(DB317=5,2,IF(DB317=6,1,IF(DB317&gt;6,"iNVÁLIDO",0)))))))</f>
        <v>2</v>
      </c>
      <c r="EM317">
        <f>IF(DC317=1,6,IF(DC317=2,5,IF(DC317=3,3,IF(DC317=4,3,IF(DC317=5,2,IF(DC317=6,1,IF(DC317&gt;6,"iNVÁLIDO",0)))))))</f>
        <v>1</v>
      </c>
      <c r="EN317" s="7">
        <f>IF(DD317&gt;6,"Inválido",DD317)</f>
        <v>3</v>
      </c>
      <c r="EO317">
        <f>IF(DE317&gt;6,"Inválido",DE317)</f>
        <v>3</v>
      </c>
      <c r="EP317">
        <f>IF(DF317=1,6,IF(DF317=2,5,IF(DF317=3,3,IF(DF317=4,3,IF(DF317=5,2,IF(DF317=6,1,IF(DF317&gt;6,"iNVÁLIDO",0)))))))</f>
        <v>3</v>
      </c>
      <c r="EQ317" s="7">
        <f>IF(DG317&gt;6,"Inválido",DG317)</f>
        <v>3</v>
      </c>
      <c r="ER317">
        <f>IF(DH317&gt;5,"Inválido",DH317)</f>
        <v>3</v>
      </c>
      <c r="ES317">
        <f>IF(DI317&gt;5,"Inválido",DI317)</f>
        <v>3</v>
      </c>
      <c r="ET317">
        <f>IF(DJ317=1,5,IF(DJ317=2,4,IF(DJ317=3,3,IF(DJ317=4,2,IF(DJ317=5,1,IF(DJ317&gt;5,"Inválido",0))))))</f>
        <v>3</v>
      </c>
      <c r="EU317">
        <f>IF(DK317&gt;5,"Inválido",DK317)</f>
        <v>3</v>
      </c>
      <c r="EV317">
        <f>IF(DL317=1,5,IF(DL317=2,4,IF(DL317=3,3,IF(DL317=4,2,IF(DL317=5,1,IF(DL317&gt;5,"Inválido",0))))))</f>
        <v>3</v>
      </c>
      <c r="EW317" s="7">
        <f>SUM(DO317,DP317,DQ317,DR317,DS317,DT317,DU317,DV317,DW317,DX317)</f>
        <v>23</v>
      </c>
      <c r="EX317" s="7">
        <f>(EW317-10)/20*100</f>
        <v>65</v>
      </c>
      <c r="EY317">
        <f>SUM(DY317,DZ317,EA317,EB317)</f>
        <v>7</v>
      </c>
      <c r="EZ317">
        <f>(_2022___Atividade_física__sintomas_de_ansiedade_e_depressão_e_qualidade_de_vida_e[[#This Row],[Aspecto físico]]-4)/4*100</f>
        <v>75</v>
      </c>
      <c r="FA317">
        <f>SUM(EG317,EH317)</f>
        <v>6.2</v>
      </c>
      <c r="FB317">
        <f>(FA317-2)/10*100</f>
        <v>42.000000000000007</v>
      </c>
      <c r="FC317">
        <f>SUM(DM317,ES317,ET317,EU317,EV317)</f>
        <v>15.4</v>
      </c>
      <c r="FD317" s="7">
        <f>(FC317-5)/20*100</f>
        <v>52</v>
      </c>
      <c r="FE317">
        <f>SUM(EI317,EM317,EO317,EQ317)</f>
        <v>10</v>
      </c>
      <c r="FF317" s="7">
        <f>(FE317-4)/20*100</f>
        <v>30</v>
      </c>
      <c r="FG317">
        <f>SUM(EF317,ER317)</f>
        <v>6</v>
      </c>
      <c r="FH317">
        <f>(FG317-2)/8*100</f>
        <v>50</v>
      </c>
      <c r="FI317">
        <f>SUM(EC317,ED317,EE317)</f>
        <v>6</v>
      </c>
      <c r="FJ317" s="7">
        <f>(FI317-3)/3*100</f>
        <v>100</v>
      </c>
      <c r="FK317">
        <f>SUM(EJ317,EK317,EL317,EN317,EP317)</f>
        <v>16</v>
      </c>
      <c r="FL317">
        <f>(FK317-5)/25*100</f>
        <v>44</v>
      </c>
      <c r="FM317">
        <f t="shared" si="12"/>
        <v>4</v>
      </c>
      <c r="FN317" s="7">
        <f t="shared" si="13"/>
        <v>58.5</v>
      </c>
      <c r="FO317" s="7">
        <f t="shared" si="14"/>
        <v>56</v>
      </c>
    </row>
    <row r="318" spans="1:171" ht="15" thickBot="1" x14ac:dyDescent="0.35">
      <c r="A318" t="s">
        <v>865</v>
      </c>
      <c r="B318" t="s">
        <v>866</v>
      </c>
      <c r="C318" t="s">
        <v>68</v>
      </c>
      <c r="D318" s="5">
        <v>36860</v>
      </c>
      <c r="E318" s="5">
        <v>44682</v>
      </c>
      <c r="F318" s="1">
        <f>DATEDIF(D317,E317,"Y")</f>
        <v>40</v>
      </c>
      <c r="G318">
        <v>2</v>
      </c>
      <c r="H318">
        <v>1</v>
      </c>
      <c r="I318" t="s">
        <v>276</v>
      </c>
      <c r="J318">
        <v>3</v>
      </c>
      <c r="K318">
        <v>3</v>
      </c>
      <c r="L318" t="s">
        <v>100</v>
      </c>
      <c r="M318" s="1">
        <v>1</v>
      </c>
      <c r="N318">
        <v>2</v>
      </c>
      <c r="O318">
        <v>1</v>
      </c>
      <c r="P318">
        <v>1</v>
      </c>
      <c r="Q318" s="16">
        <v>2</v>
      </c>
      <c r="R318">
        <v>1</v>
      </c>
      <c r="S318">
        <v>2</v>
      </c>
      <c r="T318">
        <v>2</v>
      </c>
      <c r="U318" t="s">
        <v>86</v>
      </c>
      <c r="V318">
        <v>5</v>
      </c>
      <c r="W318">
        <v>15</v>
      </c>
      <c r="X31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18">
        <v>1</v>
      </c>
      <c r="Z318">
        <v>60</v>
      </c>
      <c r="AA31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318">
        <v>0</v>
      </c>
      <c r="AC318">
        <v>0</v>
      </c>
      <c r="AD31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8">
        <v>10</v>
      </c>
      <c r="AF318">
        <v>8</v>
      </c>
      <c r="AG318" s="1">
        <f>AVERAGE(_2022___Atividade_física__sintomas_de_ansiedade_e_depressão_e_qualidade_de_vida_e[[#This Row],[a.	Quantas horas no total você gasta sentado durante um dia de semana? ]:[b.	Quantas horas no total você gasta sentado durante um dia de fim de semana?]])</f>
        <v>9</v>
      </c>
      <c r="AH318" s="1">
        <f>_2022___Atividade_física__sintomas_de_ansiedade_e_depressão_e_qualidade_de_vida_e[[#This Row],[AFV por semana]]+_2022___Atividade_física__sintomas_de_ansiedade_e_depressão_e_qualidade_de_vida_e[[#This Row],[Média AFM na semana]]</f>
        <v>60</v>
      </c>
      <c r="AI318">
        <v>0</v>
      </c>
      <c r="AJ318">
        <v>1</v>
      </c>
      <c r="AK318">
        <v>0</v>
      </c>
      <c r="AL318">
        <v>2</v>
      </c>
      <c r="AM318">
        <v>2</v>
      </c>
      <c r="AN318">
        <v>2</v>
      </c>
      <c r="AO318">
        <v>2</v>
      </c>
      <c r="AP318">
        <v>0</v>
      </c>
      <c r="AQ318">
        <v>0</v>
      </c>
      <c r="AR318">
        <v>2</v>
      </c>
      <c r="AS318">
        <v>2</v>
      </c>
      <c r="AT318">
        <v>0</v>
      </c>
      <c r="AU318">
        <v>0</v>
      </c>
      <c r="AV318">
        <v>2</v>
      </c>
      <c r="AW318">
        <v>1</v>
      </c>
      <c r="AX318">
        <v>0</v>
      </c>
      <c r="AY318">
        <v>0</v>
      </c>
      <c r="AZ318">
        <v>1</v>
      </c>
      <c r="BA318">
        <v>1</v>
      </c>
      <c r="BB318">
        <v>0</v>
      </c>
      <c r="BC318">
        <v>1</v>
      </c>
      <c r="BD31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318">
        <v>1</v>
      </c>
      <c r="BF318">
        <v>1</v>
      </c>
      <c r="BG318">
        <v>0</v>
      </c>
      <c r="BH318">
        <v>2</v>
      </c>
      <c r="BI318">
        <v>0</v>
      </c>
      <c r="BJ318">
        <v>0</v>
      </c>
      <c r="BK318">
        <v>0</v>
      </c>
      <c r="BL318">
        <v>1</v>
      </c>
      <c r="BM318">
        <v>0</v>
      </c>
      <c r="BN318">
        <v>1</v>
      </c>
      <c r="BO318">
        <v>1</v>
      </c>
      <c r="BP318">
        <v>1</v>
      </c>
      <c r="BQ318">
        <v>1</v>
      </c>
      <c r="BR318">
        <v>2</v>
      </c>
      <c r="BS318">
        <v>1</v>
      </c>
      <c r="BT318">
        <v>1</v>
      </c>
      <c r="BU318">
        <v>2</v>
      </c>
      <c r="BV318">
        <v>0</v>
      </c>
      <c r="BW318">
        <v>0</v>
      </c>
      <c r="BX318">
        <v>2</v>
      </c>
      <c r="BY318">
        <f>_2022___Atividade_física__sintomas_de_ansiedade_e_depressão_e_qualidade_de_vida_e[[#This Row],[_18]]</f>
        <v>0</v>
      </c>
      <c r="BZ318">
        <v>0</v>
      </c>
      <c r="CA318">
        <v>1</v>
      </c>
      <c r="CB318" s="1">
        <f>SUM(BE318:BV318,_2022___Atividade_física__sintomas_de_ansiedade_e_depressão_e_qualidade_de_vida_e[[#This Row],[18 considerar essa]:[_20]])</f>
        <v>16</v>
      </c>
      <c r="CC318">
        <v>3</v>
      </c>
      <c r="CD318">
        <v>2</v>
      </c>
      <c r="CE318">
        <v>2</v>
      </c>
      <c r="CF318">
        <v>3</v>
      </c>
      <c r="CG318">
        <v>3</v>
      </c>
      <c r="CH318">
        <v>2</v>
      </c>
      <c r="CI318">
        <v>2</v>
      </c>
      <c r="CJ318">
        <v>3</v>
      </c>
      <c r="CK318">
        <v>2</v>
      </c>
      <c r="CL318">
        <v>2</v>
      </c>
      <c r="CM318">
        <v>2</v>
      </c>
      <c r="CN318">
        <v>3</v>
      </c>
      <c r="CO318">
        <v>2</v>
      </c>
      <c r="CP318">
        <v>1</v>
      </c>
      <c r="CQ318">
        <v>1</v>
      </c>
      <c r="CR318">
        <v>1</v>
      </c>
      <c r="CS318">
        <v>2</v>
      </c>
      <c r="CT318">
        <v>1</v>
      </c>
      <c r="CU318">
        <v>2</v>
      </c>
      <c r="CV318">
        <v>3</v>
      </c>
      <c r="CW318">
        <v>3</v>
      </c>
      <c r="CX318">
        <v>1</v>
      </c>
      <c r="CY318">
        <v>5</v>
      </c>
      <c r="CZ318">
        <v>1</v>
      </c>
      <c r="DA318">
        <v>4</v>
      </c>
      <c r="DB318">
        <v>5</v>
      </c>
      <c r="DC318">
        <v>5</v>
      </c>
      <c r="DD318">
        <v>3</v>
      </c>
      <c r="DE318">
        <v>3</v>
      </c>
      <c r="DF318">
        <v>5</v>
      </c>
      <c r="DG318">
        <v>3</v>
      </c>
      <c r="DH318">
        <v>3</v>
      </c>
      <c r="DI318">
        <v>1</v>
      </c>
      <c r="DJ318">
        <v>3</v>
      </c>
      <c r="DK318">
        <v>2</v>
      </c>
      <c r="DL318">
        <v>4</v>
      </c>
      <c r="DM318">
        <f>IF(CC318=1,5,IF(CC318=2,4.4,IF(CC318=3,3.4,IF(CC318=4,2,IF(CC318=5,1,IF(CC318&gt;5,"Inválido",0))))))</f>
        <v>3.4</v>
      </c>
      <c r="DN318">
        <f>IF(CD318&gt;5,"Inválido",CD318)</f>
        <v>2</v>
      </c>
      <c r="DO318" s="7">
        <f>IF(CE318&gt;3,"Inválido",CE318)</f>
        <v>2</v>
      </c>
      <c r="DP318" s="7">
        <f>IF(CF318&gt;3,"Inválido",CF318)</f>
        <v>3</v>
      </c>
      <c r="DQ318" s="6">
        <f>IF(CG318&gt;3,"Inválido",CG318)</f>
        <v>3</v>
      </c>
      <c r="DR318" s="6">
        <f>IF(CH318&gt;3,"Inválido",CH318)</f>
        <v>2</v>
      </c>
      <c r="DS318" s="6">
        <f>IF(CI318&gt;3,"Inválido",CI318)</f>
        <v>2</v>
      </c>
      <c r="DT318" s="6">
        <f>IF(CJ318&gt;3,"Inválido",CJ318)</f>
        <v>3</v>
      </c>
      <c r="DU318" s="6">
        <f>IF(CK318&gt;3,"Inválido",CK318)</f>
        <v>2</v>
      </c>
      <c r="DV318" s="6">
        <f>IF(CL318&gt;3,"Inválido",CL318)</f>
        <v>2</v>
      </c>
      <c r="DW318" s="6">
        <f>IF(CM318&gt;3,"Inválido",CM318)</f>
        <v>2</v>
      </c>
      <c r="DX318" s="6">
        <f>IF(CN318&gt;3,"Inválido",CN318)</f>
        <v>3</v>
      </c>
      <c r="DY318" s="8">
        <f>IF(CO318&gt;5, "INVALIDO",CO318)</f>
        <v>2</v>
      </c>
      <c r="DZ318" s="8">
        <f>IF(CP318&gt;5, "INVALIDO",CP318)</f>
        <v>1</v>
      </c>
      <c r="EA318" s="8">
        <f>IF(CQ318&gt;5, "INVALIDO",CQ318)</f>
        <v>1</v>
      </c>
      <c r="EB318" s="8">
        <f>IF(CR318&gt;5, "INVALIDO",CR318)</f>
        <v>1</v>
      </c>
      <c r="EC318" s="7">
        <f>IF(CR318&gt;5, "INVALIDO",CR318)</f>
        <v>1</v>
      </c>
      <c r="ED31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18">
        <f>IF(CC318=1,5,IF(CC318=2,4,IF(CC318=3,3,IF(CC318=4,2,IF(CC318=5,1,IF(CC318&gt;5,"Inválido",0))))))</f>
        <v>3</v>
      </c>
      <c r="EG318">
        <f>IF(CW318=1,6,IF(CW318=2,5.4,IF(CW318=3,4.2,IF(CW318=4,3.1,IF(CW318=5,2.2,IF(CW318=6,1,IF(CW318&gt;6,"Inválido",0)))))))</f>
        <v>4.2</v>
      </c>
      <c r="EH318">
        <f>IF(AND(CX318=1,CW318=1),6,IF(AND(CX318=1,CW318&lt;7),5,IF(AND(CX318&gt;1,CW318=1),"Inválido",IF(AND(CX318=2,CW318&lt;7),4,IF(AND(CX318=3,CW318&lt;7),3,IF(AND(CX318=4,CW318&lt;7),2,IF(AND(CX318=5,CW318&lt;7),1,0)))))))</f>
        <v>5</v>
      </c>
      <c r="EI318">
        <f>IF(CV318=1,6,IF(CV318=2,5,IF(CV318=3,3,IF(CV318=4,3,IF(CV318=5,2,IF(CV318=6,1,IF(CV318&gt;6,"iNVÁLIDO",0)))))))</f>
        <v>3</v>
      </c>
      <c r="EJ318" s="7">
        <f>IF(CZ318&gt;6,"Inválido",CZ318)</f>
        <v>1</v>
      </c>
      <c r="EK318" s="7">
        <f>IF(DA318&gt;6,"Inválido",DA318)</f>
        <v>4</v>
      </c>
      <c r="EL318">
        <f>IF(DB318=1,6,IF(DB318=2,5,IF(DB318=3,3,IF(DB318=4,3,IF(DB318=5,2,IF(DB318=6,1,IF(DB318&gt;6,"iNVÁLIDO",0)))))))</f>
        <v>2</v>
      </c>
      <c r="EM318">
        <f>IF(DC318=1,6,IF(DC318=2,5,IF(DC318=3,3,IF(DC318=4,3,IF(DC318=5,2,IF(DC318=6,1,IF(DC318&gt;6,"iNVÁLIDO",0)))))))</f>
        <v>2</v>
      </c>
      <c r="EN318" s="7">
        <f>IF(DD318&gt;6,"Inválido",DD318)</f>
        <v>3</v>
      </c>
      <c r="EO318">
        <f>IF(DE318&gt;6,"Inválido",DE318)</f>
        <v>3</v>
      </c>
      <c r="EP318">
        <f>IF(DF318=1,6,IF(DF318=2,5,IF(DF318=3,3,IF(DF318=4,3,IF(DF318=5,2,IF(DF318=6,1,IF(DF318&gt;6,"iNVÁLIDO",0)))))))</f>
        <v>2</v>
      </c>
      <c r="EQ318" s="7">
        <f>IF(DG318&gt;6,"Inválido",DG318)</f>
        <v>3</v>
      </c>
      <c r="ER318">
        <f>IF(DH318&gt;5,"Inválido",DH318)</f>
        <v>3</v>
      </c>
      <c r="ES318">
        <f>IF(DI318&gt;5,"Inválido",DI318)</f>
        <v>1</v>
      </c>
      <c r="ET318">
        <f>IF(DJ318=1,5,IF(DJ318=2,4,IF(DJ318=3,3,IF(DJ318=4,2,IF(DJ318=5,1,IF(DJ318&gt;5,"Inválido",0))))))</f>
        <v>3</v>
      </c>
      <c r="EU318">
        <f>IF(DK318&gt;5,"Inválido",DK318)</f>
        <v>2</v>
      </c>
      <c r="EV318">
        <f>IF(DL318=1,5,IF(DL318=2,4,IF(DL318=3,3,IF(DL318=4,2,IF(DL318=5,1,IF(DL318&gt;5,"Inválido",0))))))</f>
        <v>2</v>
      </c>
      <c r="EW318" s="7">
        <f>SUM(DO318,DP318,DQ318,DR318,DS318,DT318,DU318,DV318,DW318,DX318)</f>
        <v>24</v>
      </c>
      <c r="EX318" s="7">
        <f>(EW318-10)/20*100</f>
        <v>70</v>
      </c>
      <c r="EY318">
        <f>SUM(DY318,DZ318,EA318,EB318)</f>
        <v>5</v>
      </c>
      <c r="EZ318">
        <f>(_2022___Atividade_física__sintomas_de_ansiedade_e_depressão_e_qualidade_de_vida_e[[#This Row],[Aspecto físico]]-4)/4*100</f>
        <v>25</v>
      </c>
      <c r="FA318">
        <f>SUM(EG318,EH318)</f>
        <v>9.1999999999999993</v>
      </c>
      <c r="FB318">
        <f>(FA318-2)/10*100</f>
        <v>72</v>
      </c>
      <c r="FC318">
        <f>SUM(DM318,ES318,ET318,EU318,EV318)</f>
        <v>11.4</v>
      </c>
      <c r="FD318" s="7">
        <f>(FC318-5)/20*100</f>
        <v>32</v>
      </c>
      <c r="FE318">
        <f>SUM(EI318,EM318,EO318,EQ318)</f>
        <v>11</v>
      </c>
      <c r="FF318" s="7">
        <f>(FE318-4)/20*100</f>
        <v>35</v>
      </c>
      <c r="FG318">
        <f>SUM(EF318,ER318)</f>
        <v>6</v>
      </c>
      <c r="FH318">
        <f>(FG318-2)/8*100</f>
        <v>50</v>
      </c>
      <c r="FI318">
        <f>SUM(EC318,ED318,EE318)</f>
        <v>4</v>
      </c>
      <c r="FJ318" s="7">
        <f>(FI318-3)/3*100</f>
        <v>33.333333333333329</v>
      </c>
      <c r="FK318">
        <f>SUM(EJ318,EK318,EL318,EN318,EP318)</f>
        <v>12</v>
      </c>
      <c r="FL318">
        <f>(FK318-5)/25*100</f>
        <v>28.000000000000004</v>
      </c>
      <c r="FM318">
        <f t="shared" si="12"/>
        <v>2</v>
      </c>
      <c r="FN318" s="7">
        <f t="shared" si="13"/>
        <v>49.75</v>
      </c>
      <c r="FO318" s="7">
        <f t="shared" si="14"/>
        <v>36.583333333333336</v>
      </c>
    </row>
    <row r="319" spans="1:171" ht="15" thickBot="1" x14ac:dyDescent="0.35">
      <c r="A319" t="s">
        <v>870</v>
      </c>
      <c r="B319" t="s">
        <v>871</v>
      </c>
      <c r="C319" t="s">
        <v>68</v>
      </c>
      <c r="D319" s="5">
        <v>37074</v>
      </c>
      <c r="E319" s="5">
        <v>44682</v>
      </c>
      <c r="F319" s="1">
        <f>DATEDIF(D318,E318,"Y")</f>
        <v>21</v>
      </c>
      <c r="G319">
        <v>2</v>
      </c>
      <c r="H319">
        <v>1</v>
      </c>
      <c r="I319" t="s">
        <v>128</v>
      </c>
      <c r="J319">
        <v>1</v>
      </c>
      <c r="K319">
        <v>1</v>
      </c>
      <c r="L319" t="s">
        <v>872</v>
      </c>
      <c r="M319" s="1">
        <v>2</v>
      </c>
      <c r="N319">
        <v>1</v>
      </c>
      <c r="O319">
        <v>3</v>
      </c>
      <c r="P319">
        <v>1</v>
      </c>
      <c r="Q319" s="16">
        <v>2</v>
      </c>
      <c r="R319">
        <v>2</v>
      </c>
      <c r="S319">
        <v>2</v>
      </c>
      <c r="T319">
        <v>2</v>
      </c>
      <c r="U319" t="s">
        <v>115</v>
      </c>
      <c r="V319">
        <v>4</v>
      </c>
      <c r="W319">
        <v>39</v>
      </c>
      <c r="X31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319">
        <v>0</v>
      </c>
      <c r="Z319">
        <v>0</v>
      </c>
      <c r="AA31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19">
        <v>0</v>
      </c>
      <c r="AC319">
        <v>0</v>
      </c>
      <c r="AD31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9">
        <v>14</v>
      </c>
      <c r="AF319">
        <v>10</v>
      </c>
      <c r="AG319" s="1">
        <f>AVERAGE(_2022___Atividade_física__sintomas_de_ansiedade_e_depressão_e_qualidade_de_vida_e[[#This Row],[a.	Quantas horas no total você gasta sentado durante um dia de semana? ]:[b.	Quantas horas no total você gasta sentado durante um dia de fim de semana?]])</f>
        <v>12</v>
      </c>
      <c r="AH319" s="1">
        <f>_2022___Atividade_física__sintomas_de_ansiedade_e_depressão_e_qualidade_de_vida_e[[#This Row],[AFV por semana]]+_2022___Atividade_física__sintomas_de_ansiedade_e_depressão_e_qualidade_de_vida_e[[#This Row],[Média AFM na semana]]</f>
        <v>0</v>
      </c>
      <c r="AI319">
        <v>1</v>
      </c>
      <c r="AJ319">
        <v>2</v>
      </c>
      <c r="AK319">
        <v>0</v>
      </c>
      <c r="AL319">
        <v>3</v>
      </c>
      <c r="AM319">
        <v>3</v>
      </c>
      <c r="AN319">
        <v>0</v>
      </c>
      <c r="AO319">
        <v>1</v>
      </c>
      <c r="AP319">
        <v>0</v>
      </c>
      <c r="AQ319">
        <v>0</v>
      </c>
      <c r="AR319">
        <v>3</v>
      </c>
      <c r="AS319">
        <v>0</v>
      </c>
      <c r="AT319">
        <v>0</v>
      </c>
      <c r="AU319">
        <v>0</v>
      </c>
      <c r="AV319">
        <v>0</v>
      </c>
      <c r="AW319">
        <v>0</v>
      </c>
      <c r="AX319">
        <v>1</v>
      </c>
      <c r="AY319">
        <v>0</v>
      </c>
      <c r="AZ319">
        <v>2</v>
      </c>
      <c r="BA319">
        <v>0</v>
      </c>
      <c r="BB319">
        <v>0</v>
      </c>
      <c r="BC319">
        <v>0</v>
      </c>
      <c r="BD31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319">
        <v>1</v>
      </c>
      <c r="BF319">
        <v>1</v>
      </c>
      <c r="BG319">
        <v>0</v>
      </c>
      <c r="BH319">
        <v>3</v>
      </c>
      <c r="BI319">
        <v>2</v>
      </c>
      <c r="BJ319">
        <v>0</v>
      </c>
      <c r="BK319">
        <v>1</v>
      </c>
      <c r="BL319">
        <v>1</v>
      </c>
      <c r="BM319">
        <v>1</v>
      </c>
      <c r="BN319">
        <v>1</v>
      </c>
      <c r="BO319">
        <v>3</v>
      </c>
      <c r="BP319">
        <v>2</v>
      </c>
      <c r="BQ319">
        <v>1</v>
      </c>
      <c r="BR319">
        <v>3</v>
      </c>
      <c r="BS319">
        <v>2</v>
      </c>
      <c r="BT319">
        <v>2</v>
      </c>
      <c r="BU319">
        <v>1</v>
      </c>
      <c r="BV319">
        <v>1</v>
      </c>
      <c r="BW319">
        <v>1</v>
      </c>
      <c r="BX319">
        <v>2</v>
      </c>
      <c r="BY319">
        <f>_2022___Atividade_física__sintomas_de_ansiedade_e_depressão_e_qualidade_de_vida_e[[#This Row],[_18]]</f>
        <v>1</v>
      </c>
      <c r="BZ319">
        <v>1</v>
      </c>
      <c r="CA319">
        <v>1</v>
      </c>
      <c r="CB319" s="1">
        <f>SUM(BE319:BV319,_2022___Atividade_física__sintomas_de_ansiedade_e_depressão_e_qualidade_de_vida_e[[#This Row],[18 considerar essa]:[_20]])</f>
        <v>29</v>
      </c>
      <c r="CC319">
        <v>4</v>
      </c>
      <c r="CD319">
        <v>3</v>
      </c>
      <c r="CE319">
        <v>2</v>
      </c>
      <c r="CF319">
        <v>3</v>
      </c>
      <c r="CG319">
        <v>3</v>
      </c>
      <c r="CH319">
        <v>2</v>
      </c>
      <c r="CI319">
        <v>2</v>
      </c>
      <c r="CJ319">
        <v>2</v>
      </c>
      <c r="CK319">
        <v>3</v>
      </c>
      <c r="CL319">
        <v>3</v>
      </c>
      <c r="CM319">
        <v>3</v>
      </c>
      <c r="CN319">
        <v>3</v>
      </c>
      <c r="CO319">
        <v>2</v>
      </c>
      <c r="CP319">
        <v>1</v>
      </c>
      <c r="CQ319">
        <v>1</v>
      </c>
      <c r="CR319">
        <v>2</v>
      </c>
      <c r="CS319">
        <v>1</v>
      </c>
      <c r="CT319">
        <v>1</v>
      </c>
      <c r="CU319">
        <v>1</v>
      </c>
      <c r="CV319">
        <v>4</v>
      </c>
      <c r="CW319">
        <v>3</v>
      </c>
      <c r="CX319">
        <v>2</v>
      </c>
      <c r="CY319">
        <v>4</v>
      </c>
      <c r="CZ319">
        <v>3</v>
      </c>
      <c r="DA319">
        <v>3</v>
      </c>
      <c r="DB319">
        <v>4</v>
      </c>
      <c r="DC319">
        <v>4</v>
      </c>
      <c r="DD319">
        <v>2</v>
      </c>
      <c r="DE319">
        <v>4</v>
      </c>
      <c r="DF319">
        <v>2</v>
      </c>
      <c r="DG319">
        <v>3</v>
      </c>
      <c r="DH319">
        <v>1</v>
      </c>
      <c r="DI319">
        <v>5</v>
      </c>
      <c r="DJ319">
        <v>2</v>
      </c>
      <c r="DK319">
        <v>2</v>
      </c>
      <c r="DL319">
        <v>4</v>
      </c>
      <c r="DM319">
        <f>IF(CC319=1,5,IF(CC319=2,4.4,IF(CC319=3,3.4,IF(CC319=4,2,IF(CC319=5,1,IF(CC319&gt;5,"Inválido",0))))))</f>
        <v>2</v>
      </c>
      <c r="DN319">
        <f>IF(CD319&gt;5,"Inválido",CD319)</f>
        <v>3</v>
      </c>
      <c r="DO319" s="7">
        <f>IF(CE319&gt;3,"Inválido",CE319)</f>
        <v>2</v>
      </c>
      <c r="DP319" s="7">
        <f>IF(CF319&gt;3,"Inválido",CF319)</f>
        <v>3</v>
      </c>
      <c r="DQ319" s="6">
        <f>IF(CG319&gt;3,"Inválido",CG319)</f>
        <v>3</v>
      </c>
      <c r="DR319" s="6">
        <f>IF(CH319&gt;3,"Inválido",CH319)</f>
        <v>2</v>
      </c>
      <c r="DS319" s="6">
        <f>IF(CI319&gt;3,"Inválido",CI319)</f>
        <v>2</v>
      </c>
      <c r="DT319" s="6">
        <f>IF(CJ319&gt;3,"Inválido",CJ319)</f>
        <v>2</v>
      </c>
      <c r="DU319" s="6">
        <f>IF(CK319&gt;3,"Inválido",CK319)</f>
        <v>3</v>
      </c>
      <c r="DV319" s="6">
        <f>IF(CL319&gt;3,"Inválido",CL319)</f>
        <v>3</v>
      </c>
      <c r="DW319" s="6">
        <f>IF(CM319&gt;3,"Inválido",CM319)</f>
        <v>3</v>
      </c>
      <c r="DX319" s="6">
        <f>IF(CN319&gt;3,"Inválido",CN319)</f>
        <v>3</v>
      </c>
      <c r="DY319" s="8">
        <f>IF(CO319&gt;5, "INVALIDO",CO319)</f>
        <v>2</v>
      </c>
      <c r="DZ319" s="8">
        <f>IF(CP319&gt;5, "INVALIDO",CP319)</f>
        <v>1</v>
      </c>
      <c r="EA319" s="8">
        <f>IF(CQ319&gt;5, "INVALIDO",CQ319)</f>
        <v>1</v>
      </c>
      <c r="EB319" s="8">
        <f>IF(CR319&gt;5, "INVALIDO",CR319)</f>
        <v>2</v>
      </c>
      <c r="EC319" s="7">
        <f>IF(CR319&gt;5, "INVALIDO",CR319)</f>
        <v>2</v>
      </c>
      <c r="ED31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9">
        <f>IF(CC319=1,5,IF(CC319=2,4,IF(CC319=3,3,IF(CC319=4,2,IF(CC319=5,1,IF(CC319&gt;5,"Inválido",0))))))</f>
        <v>2</v>
      </c>
      <c r="EG319">
        <f>IF(CW319=1,6,IF(CW319=2,5.4,IF(CW319=3,4.2,IF(CW319=4,3.1,IF(CW319=5,2.2,IF(CW319=6,1,IF(CW319&gt;6,"Inválido",0)))))))</f>
        <v>4.2</v>
      </c>
      <c r="EH319">
        <f>IF(AND(CX319=1,CW319=1),6,IF(AND(CX319=1,CW319&lt;7),5,IF(AND(CX319&gt;1,CW319=1),"Inválido",IF(AND(CX319=2,CW319&lt;7),4,IF(AND(CX319=3,CW319&lt;7),3,IF(AND(CX319=4,CW319&lt;7),2,IF(AND(CX319=5,CW319&lt;7),1,0)))))))</f>
        <v>4</v>
      </c>
      <c r="EI319">
        <f>IF(CV319=1,6,IF(CV319=2,5,IF(CV319=3,3,IF(CV319=4,3,IF(CV319=5,2,IF(CV319=6,1,IF(CV319&gt;6,"iNVÁLIDO",0)))))))</f>
        <v>3</v>
      </c>
      <c r="EJ319" s="7">
        <f>IF(CZ319&gt;6,"Inválido",CZ319)</f>
        <v>3</v>
      </c>
      <c r="EK319" s="7">
        <f>IF(DA319&gt;6,"Inválido",DA319)</f>
        <v>3</v>
      </c>
      <c r="EL319">
        <f>IF(DB319=1,6,IF(DB319=2,5,IF(DB319=3,3,IF(DB319=4,3,IF(DB319=5,2,IF(DB319=6,1,IF(DB319&gt;6,"iNVÁLIDO",0)))))))</f>
        <v>3</v>
      </c>
      <c r="EM319">
        <f>IF(DC319=1,6,IF(DC319=2,5,IF(DC319=3,3,IF(DC319=4,3,IF(DC319=5,2,IF(DC319=6,1,IF(DC319&gt;6,"iNVÁLIDO",0)))))))</f>
        <v>3</v>
      </c>
      <c r="EN319" s="7">
        <f>IF(DD319&gt;6,"Inválido",DD319)</f>
        <v>2</v>
      </c>
      <c r="EO319">
        <f>IF(DE319&gt;6,"Inválido",DE319)</f>
        <v>4</v>
      </c>
      <c r="EP319">
        <f>IF(DF319=1,6,IF(DF319=2,5,IF(DF319=3,3,IF(DF319=4,3,IF(DF319=5,2,IF(DF319=6,1,IF(DF319&gt;6,"iNVÁLIDO",0)))))))</f>
        <v>5</v>
      </c>
      <c r="EQ319" s="7">
        <f>IF(DG319&gt;6,"Inválido",DG319)</f>
        <v>3</v>
      </c>
      <c r="ER319">
        <f>IF(DH319&gt;5,"Inválido",DH319)</f>
        <v>1</v>
      </c>
      <c r="ES319">
        <f>IF(DI319&gt;5,"Inválido",DI319)</f>
        <v>5</v>
      </c>
      <c r="ET319">
        <f>IF(DJ319=1,5,IF(DJ319=2,4,IF(DJ319=3,3,IF(DJ319=4,2,IF(DJ319=5,1,IF(DJ319&gt;5,"Inválido",0))))))</f>
        <v>4</v>
      </c>
      <c r="EU319">
        <f>IF(DK319&gt;5,"Inválido",DK319)</f>
        <v>2</v>
      </c>
      <c r="EV319">
        <f>IF(DL319=1,5,IF(DL319=2,4,IF(DL319=3,3,IF(DL319=4,2,IF(DL319=5,1,IF(DL319&gt;5,"Inválido",0))))))</f>
        <v>2</v>
      </c>
      <c r="EW319" s="7">
        <f>SUM(DO319,DP319,DQ319,DR319,DS319,DT319,DU319,DV319,DW319,DX319)</f>
        <v>26</v>
      </c>
      <c r="EX319" s="7">
        <f>(EW319-10)/20*100</f>
        <v>80</v>
      </c>
      <c r="EY319">
        <f>SUM(DY319,DZ319,EA319,EB319)</f>
        <v>6</v>
      </c>
      <c r="EZ319">
        <f>(_2022___Atividade_física__sintomas_de_ansiedade_e_depressão_e_qualidade_de_vida_e[[#This Row],[Aspecto físico]]-4)/4*100</f>
        <v>50</v>
      </c>
      <c r="FA319">
        <f>SUM(EG319,EH319)</f>
        <v>8.1999999999999993</v>
      </c>
      <c r="FB319">
        <f>(FA319-2)/10*100</f>
        <v>61.999999999999986</v>
      </c>
      <c r="FC319">
        <f>SUM(DM319,ES319,ET319,EU319,EV319)</f>
        <v>15</v>
      </c>
      <c r="FD319" s="7">
        <f>(FC319-5)/20*100</f>
        <v>50</v>
      </c>
      <c r="FE319">
        <f>SUM(EI319,EM319,EO319,EQ319)</f>
        <v>13</v>
      </c>
      <c r="FF319" s="7">
        <f>(FE319-4)/20*100</f>
        <v>45</v>
      </c>
      <c r="FG319">
        <f>SUM(EF319,ER319)</f>
        <v>3</v>
      </c>
      <c r="FH319">
        <f>(FG319-2)/8*100</f>
        <v>12.5</v>
      </c>
      <c r="FI319">
        <f>SUM(EC319,ED319,EE319)</f>
        <v>4</v>
      </c>
      <c r="FJ319" s="7">
        <f>(FI319-3)/3*100</f>
        <v>33.333333333333329</v>
      </c>
      <c r="FK319">
        <f>SUM(EJ319,EK319,EL319,EN319,EP319)</f>
        <v>16</v>
      </c>
      <c r="FL319">
        <f>(FK319-5)/25*100</f>
        <v>44</v>
      </c>
      <c r="FM319">
        <f t="shared" si="12"/>
        <v>3</v>
      </c>
      <c r="FN319" s="7">
        <f t="shared" si="13"/>
        <v>60.5</v>
      </c>
      <c r="FO319" s="7">
        <f t="shared" si="14"/>
        <v>33.708333333333329</v>
      </c>
    </row>
    <row r="320" spans="1:171" ht="15" thickBot="1" x14ac:dyDescent="0.35">
      <c r="A320" t="s">
        <v>877</v>
      </c>
      <c r="B320" t="s">
        <v>878</v>
      </c>
      <c r="C320" t="s">
        <v>68</v>
      </c>
      <c r="D320" s="5">
        <v>33216</v>
      </c>
      <c r="E320" s="5">
        <v>44682</v>
      </c>
      <c r="F320" s="1">
        <f>DATEDIF(D319,E319,"Y")</f>
        <v>20</v>
      </c>
      <c r="G320">
        <v>2</v>
      </c>
      <c r="H320">
        <v>2</v>
      </c>
      <c r="I320" t="s">
        <v>162</v>
      </c>
      <c r="J320">
        <v>2</v>
      </c>
      <c r="K320">
        <v>3</v>
      </c>
      <c r="L320" t="s">
        <v>879</v>
      </c>
      <c r="M320" s="1">
        <v>2</v>
      </c>
      <c r="N320">
        <v>1</v>
      </c>
      <c r="O320">
        <v>1</v>
      </c>
      <c r="P320">
        <v>1</v>
      </c>
      <c r="Q320" s="16">
        <v>2</v>
      </c>
      <c r="R320">
        <v>2</v>
      </c>
      <c r="S320">
        <v>1</v>
      </c>
      <c r="T320">
        <v>1</v>
      </c>
      <c r="U320" t="s">
        <v>101</v>
      </c>
      <c r="V320">
        <v>1</v>
      </c>
      <c r="W320">
        <v>39</v>
      </c>
      <c r="X32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320">
        <v>1</v>
      </c>
      <c r="Z320">
        <v>39</v>
      </c>
      <c r="AA32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320">
        <v>0</v>
      </c>
      <c r="AC320">
        <v>0</v>
      </c>
      <c r="AD32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0">
        <v>10</v>
      </c>
      <c r="AF320">
        <v>15</v>
      </c>
      <c r="AG320" s="1">
        <f>AVERAGE(_2022___Atividade_física__sintomas_de_ansiedade_e_depressão_e_qualidade_de_vida_e[[#This Row],[a.	Quantas horas no total você gasta sentado durante um dia de semana? ]:[b.	Quantas horas no total você gasta sentado durante um dia de fim de semana?]])</f>
        <v>12.5</v>
      </c>
      <c r="AH320" s="1">
        <f>_2022___Atividade_física__sintomas_de_ansiedade_e_depressão_e_qualidade_de_vida_e[[#This Row],[AFV por semana]]+_2022___Atividade_física__sintomas_de_ansiedade_e_depressão_e_qualidade_de_vida_e[[#This Row],[Média AFM na semana]]</f>
        <v>39</v>
      </c>
      <c r="AI320">
        <v>1</v>
      </c>
      <c r="AJ320">
        <v>1</v>
      </c>
      <c r="AK320">
        <v>1</v>
      </c>
      <c r="AL320">
        <v>1</v>
      </c>
      <c r="AM320">
        <v>1</v>
      </c>
      <c r="AN320">
        <v>2</v>
      </c>
      <c r="AO320">
        <v>1</v>
      </c>
      <c r="AP320">
        <v>0</v>
      </c>
      <c r="AQ320">
        <v>0</v>
      </c>
      <c r="AR320">
        <v>0</v>
      </c>
      <c r="AS320">
        <v>0</v>
      </c>
      <c r="AT320">
        <v>0</v>
      </c>
      <c r="AU320">
        <v>0</v>
      </c>
      <c r="AV320">
        <v>0</v>
      </c>
      <c r="AW320">
        <v>0</v>
      </c>
      <c r="AX320">
        <v>0</v>
      </c>
      <c r="AY320">
        <v>0</v>
      </c>
      <c r="AZ320">
        <v>1</v>
      </c>
      <c r="BA320">
        <v>0</v>
      </c>
      <c r="BB320">
        <v>0</v>
      </c>
      <c r="BC320">
        <v>0</v>
      </c>
      <c r="BD32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320">
        <v>0</v>
      </c>
      <c r="BF320">
        <v>0</v>
      </c>
      <c r="BG320">
        <v>0</v>
      </c>
      <c r="BH320">
        <v>1</v>
      </c>
      <c r="BI320">
        <v>0</v>
      </c>
      <c r="BJ320">
        <v>0</v>
      </c>
      <c r="BK320">
        <v>0</v>
      </c>
      <c r="BL320">
        <v>0</v>
      </c>
      <c r="BM320">
        <v>0</v>
      </c>
      <c r="BN320">
        <v>0</v>
      </c>
      <c r="BO320">
        <v>0</v>
      </c>
      <c r="BP320">
        <v>0</v>
      </c>
      <c r="BQ320">
        <v>0</v>
      </c>
      <c r="BR320">
        <v>0</v>
      </c>
      <c r="BS320">
        <v>1</v>
      </c>
      <c r="BT320">
        <v>0</v>
      </c>
      <c r="BU320">
        <v>1</v>
      </c>
      <c r="BV320">
        <v>1</v>
      </c>
      <c r="BW320">
        <v>0</v>
      </c>
      <c r="BX320">
        <v>1</v>
      </c>
      <c r="BY320">
        <v>0</v>
      </c>
      <c r="BZ320">
        <v>0</v>
      </c>
      <c r="CA320">
        <v>2</v>
      </c>
      <c r="CB320" s="1">
        <f>SUM(BE320:BV320,_2022___Atividade_física__sintomas_de_ansiedade_e_depressão_e_qualidade_de_vida_e[[#This Row],[18 considerar essa]:[_20]])</f>
        <v>6</v>
      </c>
      <c r="CC320">
        <v>2</v>
      </c>
      <c r="CD320">
        <v>4</v>
      </c>
      <c r="CE320">
        <v>1</v>
      </c>
      <c r="CF320">
        <v>2</v>
      </c>
      <c r="CG320">
        <v>2</v>
      </c>
      <c r="CH320">
        <v>2</v>
      </c>
      <c r="CI320">
        <v>3</v>
      </c>
      <c r="CJ320">
        <v>3</v>
      </c>
      <c r="CK320">
        <v>2</v>
      </c>
      <c r="CL320">
        <v>2</v>
      </c>
      <c r="CM320">
        <v>2</v>
      </c>
      <c r="CN320">
        <v>3</v>
      </c>
      <c r="CO320">
        <v>1</v>
      </c>
      <c r="CP320">
        <v>1</v>
      </c>
      <c r="CQ320">
        <v>1</v>
      </c>
      <c r="CR320">
        <v>1</v>
      </c>
      <c r="CS320">
        <v>2</v>
      </c>
      <c r="CT320">
        <v>2</v>
      </c>
      <c r="CU320">
        <v>2</v>
      </c>
      <c r="CV320">
        <v>2</v>
      </c>
      <c r="CW320">
        <v>2</v>
      </c>
      <c r="CX320">
        <v>2</v>
      </c>
      <c r="CY320">
        <v>3</v>
      </c>
      <c r="CZ320">
        <v>4</v>
      </c>
      <c r="DA320">
        <v>4</v>
      </c>
      <c r="DB320">
        <v>3</v>
      </c>
      <c r="DC320">
        <v>3</v>
      </c>
      <c r="DD320">
        <v>3</v>
      </c>
      <c r="DE320">
        <v>3</v>
      </c>
      <c r="DF320">
        <v>3</v>
      </c>
      <c r="DG320">
        <v>3</v>
      </c>
      <c r="DH320">
        <v>5</v>
      </c>
      <c r="DI320">
        <v>4</v>
      </c>
      <c r="DJ320">
        <v>1</v>
      </c>
      <c r="DK320">
        <v>4</v>
      </c>
      <c r="DL320">
        <v>1</v>
      </c>
      <c r="DM320">
        <f>IF(CC320=1,5,IF(CC320=2,4.4,IF(CC320=3,3.4,IF(CC320=4,2,IF(CC320=5,1,IF(CC320&gt;5,"Inválido",0))))))</f>
        <v>4.4000000000000004</v>
      </c>
      <c r="DN320">
        <f>IF(CD320&gt;5,"Inválido",CD320)</f>
        <v>4</v>
      </c>
      <c r="DO320" s="7">
        <f>IF(CE320&gt;3,"Inválido",CE320)</f>
        <v>1</v>
      </c>
      <c r="DP320" s="7">
        <f>IF(CF320&gt;3,"Inválido",CF320)</f>
        <v>2</v>
      </c>
      <c r="DQ320" s="6">
        <f>IF(CG320&gt;3,"Inválido",CG320)</f>
        <v>2</v>
      </c>
      <c r="DR320" s="6">
        <f>IF(CH320&gt;3,"Inválido",CH320)</f>
        <v>2</v>
      </c>
      <c r="DS320" s="6">
        <f>IF(CI320&gt;3,"Inválido",CI320)</f>
        <v>3</v>
      </c>
      <c r="DT320" s="6">
        <f>IF(CJ320&gt;3,"Inválido",CJ320)</f>
        <v>3</v>
      </c>
      <c r="DU320" s="6">
        <f>IF(CK320&gt;3,"Inválido",CK320)</f>
        <v>2</v>
      </c>
      <c r="DV320" s="6">
        <f>IF(CL320&gt;3,"Inválido",CL320)</f>
        <v>2</v>
      </c>
      <c r="DW320" s="6">
        <f>IF(CM320&gt;3,"Inválido",CM320)</f>
        <v>2</v>
      </c>
      <c r="DX320" s="6">
        <f>IF(CN320&gt;3,"Inválido",CN320)</f>
        <v>3</v>
      </c>
      <c r="DY320" s="8">
        <f>IF(CO320&gt;5, "INVALIDO",CO320)</f>
        <v>1</v>
      </c>
      <c r="DZ320" s="8">
        <f>IF(CP320&gt;5, "INVALIDO",CP320)</f>
        <v>1</v>
      </c>
      <c r="EA320" s="8">
        <f>IF(CQ320&gt;5, "INVALIDO",CQ320)</f>
        <v>1</v>
      </c>
      <c r="EB320" s="8">
        <f>IF(CR320&gt;5, "INVALIDO",CR320)</f>
        <v>1</v>
      </c>
      <c r="EC320" s="7">
        <f>IF(CR320&gt;5, "INVALIDO",CR320)</f>
        <v>1</v>
      </c>
      <c r="ED32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2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20">
        <f>IF(CC320=1,5,IF(CC320=2,4,IF(CC320=3,3,IF(CC320=4,2,IF(CC320=5,1,IF(CC320&gt;5,"Inválido",0))))))</f>
        <v>4</v>
      </c>
      <c r="EG320">
        <f>IF(CW320=1,6,IF(CW320=2,5.4,IF(CW320=3,4.2,IF(CW320=4,3.1,IF(CW320=5,2.2,IF(CW320=6,1,IF(CW320&gt;6,"Inválido",0)))))))</f>
        <v>5.4</v>
      </c>
      <c r="EH320">
        <f>IF(AND(CX320=1,CW320=1),6,IF(AND(CX320=1,CW320&lt;7),5,IF(AND(CX320&gt;1,CW320=1),"Inválido",IF(AND(CX320=2,CW320&lt;7),4,IF(AND(CX320=3,CW320&lt;7),3,IF(AND(CX320=4,CW320&lt;7),2,IF(AND(CX320=5,CW320&lt;7),1,0)))))))</f>
        <v>4</v>
      </c>
      <c r="EI320">
        <f>IF(CV320=1,6,IF(CV320=2,5,IF(CV320=3,3,IF(CV320=4,3,IF(CV320=5,2,IF(CV320=6,1,IF(CV320&gt;6,"iNVÁLIDO",0)))))))</f>
        <v>5</v>
      </c>
      <c r="EJ320" s="7">
        <f>IF(CZ320&gt;6,"Inválido",CZ320)</f>
        <v>4</v>
      </c>
      <c r="EK320" s="7">
        <f>IF(DA320&gt;6,"Inválido",DA320)</f>
        <v>4</v>
      </c>
      <c r="EL320">
        <f>IF(DB320=1,6,IF(DB320=2,5,IF(DB320=3,3,IF(DB320=4,3,IF(DB320=5,2,IF(DB320=6,1,IF(DB320&gt;6,"iNVÁLIDO",0)))))))</f>
        <v>3</v>
      </c>
      <c r="EM320">
        <f>IF(DC320=1,6,IF(DC320=2,5,IF(DC320=3,3,IF(DC320=4,3,IF(DC320=5,2,IF(DC320=6,1,IF(DC320&gt;6,"iNVÁLIDO",0)))))))</f>
        <v>3</v>
      </c>
      <c r="EN320" s="7">
        <f>IF(DD320&gt;6,"Inválido",DD320)</f>
        <v>3</v>
      </c>
      <c r="EO320">
        <f>IF(DE320&gt;6,"Inválido",DE320)</f>
        <v>3</v>
      </c>
      <c r="EP320">
        <f>IF(DF320=1,6,IF(DF320=2,5,IF(DF320=3,3,IF(DF320=4,3,IF(DF320=5,2,IF(DF320=6,1,IF(DF320&gt;6,"iNVÁLIDO",0)))))))</f>
        <v>3</v>
      </c>
      <c r="EQ320" s="7">
        <f>IF(DG320&gt;6,"Inválido",DG320)</f>
        <v>3</v>
      </c>
      <c r="ER320">
        <f>IF(DH320&gt;5,"Inválido",DH320)</f>
        <v>5</v>
      </c>
      <c r="ES320">
        <f>IF(DI320&gt;5,"Inválido",DI320)</f>
        <v>4</v>
      </c>
      <c r="ET320">
        <f>IF(DJ320=1,5,IF(DJ320=2,4,IF(DJ320=3,3,IF(DJ320=4,2,IF(DJ320=5,1,IF(DJ320&gt;5,"Inválido",0))))))</f>
        <v>5</v>
      </c>
      <c r="EU320">
        <f>IF(DK320&gt;5,"Inválido",DK320)</f>
        <v>4</v>
      </c>
      <c r="EV320">
        <f>IF(DL320=1,5,IF(DL320=2,4,IF(DL320=3,3,IF(DL320=4,2,IF(DL320=5,1,IF(DL320&gt;5,"Inválido",0))))))</f>
        <v>5</v>
      </c>
      <c r="EW320" s="7">
        <f>SUM(DO320,DP320,DQ320,DR320,DS320,DT320,DU320,DV320,DW320,DX320)</f>
        <v>22</v>
      </c>
      <c r="EX320" s="7">
        <f>(EW320-10)/20*100</f>
        <v>60</v>
      </c>
      <c r="EY320">
        <f>SUM(DY320,DZ320,EA320,EB320)</f>
        <v>4</v>
      </c>
      <c r="EZ320">
        <f>(_2022___Atividade_física__sintomas_de_ansiedade_e_depressão_e_qualidade_de_vida_e[[#This Row],[Aspecto físico]]-4)/4*100</f>
        <v>0</v>
      </c>
      <c r="FA320">
        <f>SUM(EG320,EH320)</f>
        <v>9.4</v>
      </c>
      <c r="FB320">
        <f>(FA320-2)/10*100</f>
        <v>74</v>
      </c>
      <c r="FC320">
        <f>SUM(DM320,ES320,ET320,EU320,EV320)</f>
        <v>22.4</v>
      </c>
      <c r="FD320" s="7">
        <f>(FC320-5)/20*100</f>
        <v>86.999999999999986</v>
      </c>
      <c r="FE320">
        <f>SUM(EI320,EM320,EO320,EQ320)</f>
        <v>14</v>
      </c>
      <c r="FF320" s="7">
        <f>(FE320-4)/20*100</f>
        <v>50</v>
      </c>
      <c r="FG320">
        <f>SUM(EF320,ER320)</f>
        <v>9</v>
      </c>
      <c r="FH320">
        <f>(FG320-2)/8*100</f>
        <v>87.5</v>
      </c>
      <c r="FI320">
        <f>SUM(EC320,ED320,EE320)</f>
        <v>5</v>
      </c>
      <c r="FJ320" s="7">
        <f>(FI320-3)/3*100</f>
        <v>66.666666666666657</v>
      </c>
      <c r="FK320">
        <f>SUM(EJ320,EK320,EL320,EN320,EP320)</f>
        <v>17</v>
      </c>
      <c r="FL320">
        <f>(FK320-5)/25*100</f>
        <v>48</v>
      </c>
      <c r="FM320">
        <f t="shared" si="12"/>
        <v>4</v>
      </c>
      <c r="FN320" s="7">
        <f t="shared" si="13"/>
        <v>55.25</v>
      </c>
      <c r="FO320" s="7">
        <f t="shared" si="14"/>
        <v>63.041666666666664</v>
      </c>
    </row>
    <row r="321" spans="1:171" ht="15" thickBot="1" x14ac:dyDescent="0.35">
      <c r="A321" t="s">
        <v>880</v>
      </c>
      <c r="B321" t="s">
        <v>881</v>
      </c>
      <c r="C321" t="s">
        <v>68</v>
      </c>
      <c r="D321" s="5">
        <v>28936</v>
      </c>
      <c r="E321" s="5">
        <v>44682</v>
      </c>
      <c r="F321" s="1">
        <f>DATEDIF(D320,E320,"Y")</f>
        <v>31</v>
      </c>
      <c r="G321">
        <v>1</v>
      </c>
      <c r="H321">
        <v>2</v>
      </c>
      <c r="I321" t="s">
        <v>186</v>
      </c>
      <c r="J321">
        <v>1</v>
      </c>
      <c r="K321">
        <v>2</v>
      </c>
      <c r="L321" t="s">
        <v>100</v>
      </c>
      <c r="M321" s="1">
        <v>1</v>
      </c>
      <c r="N321">
        <v>1</v>
      </c>
      <c r="O321">
        <v>2</v>
      </c>
      <c r="P321">
        <v>1</v>
      </c>
      <c r="Q321" s="16">
        <v>2</v>
      </c>
      <c r="R321">
        <v>1</v>
      </c>
      <c r="S321">
        <v>1</v>
      </c>
      <c r="T321">
        <v>1</v>
      </c>
      <c r="U321" t="s">
        <v>115</v>
      </c>
      <c r="V321">
        <v>4</v>
      </c>
      <c r="W321">
        <v>25</v>
      </c>
      <c r="X32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321">
        <v>5</v>
      </c>
      <c r="Z321">
        <v>49</v>
      </c>
      <c r="AA32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245</v>
      </c>
      <c r="AB321">
        <v>5</v>
      </c>
      <c r="AC321">
        <v>49</v>
      </c>
      <c r="AD32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245</v>
      </c>
      <c r="AE321">
        <v>6</v>
      </c>
      <c r="AF321">
        <v>3</v>
      </c>
      <c r="AG321" s="1">
        <f>AVERAGE(_2022___Atividade_física__sintomas_de_ansiedade_e_depressão_e_qualidade_de_vida_e[[#This Row],[a.	Quantas horas no total você gasta sentado durante um dia de semana? ]:[b.	Quantas horas no total você gasta sentado durante um dia de fim de semana?]])</f>
        <v>4.5</v>
      </c>
      <c r="AH321" s="1">
        <f>_2022___Atividade_física__sintomas_de_ansiedade_e_depressão_e_qualidade_de_vida_e[[#This Row],[AFV por semana]]+_2022___Atividade_física__sintomas_de_ansiedade_e_depressão_e_qualidade_de_vida_e[[#This Row],[Média AFM na semana]]</f>
        <v>490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D32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321">
        <v>0</v>
      </c>
      <c r="BF321">
        <v>0</v>
      </c>
      <c r="BG321">
        <v>0</v>
      </c>
      <c r="BH321">
        <v>0</v>
      </c>
      <c r="BI321">
        <v>0</v>
      </c>
      <c r="BJ321">
        <v>3</v>
      </c>
      <c r="BK321">
        <v>0</v>
      </c>
      <c r="BL321">
        <v>0</v>
      </c>
      <c r="BM321">
        <v>0</v>
      </c>
      <c r="BN321">
        <v>0</v>
      </c>
      <c r="BO321">
        <v>0</v>
      </c>
      <c r="BP321">
        <v>0</v>
      </c>
      <c r="BQ321">
        <v>0</v>
      </c>
      <c r="BR321">
        <v>0</v>
      </c>
      <c r="BS321">
        <v>0</v>
      </c>
      <c r="BT321">
        <v>0</v>
      </c>
      <c r="BU321">
        <v>0</v>
      </c>
      <c r="BV321">
        <v>0</v>
      </c>
      <c r="BW321">
        <v>0</v>
      </c>
      <c r="BX321">
        <v>1</v>
      </c>
      <c r="BY321">
        <v>0</v>
      </c>
      <c r="BZ321">
        <v>0</v>
      </c>
      <c r="CA321">
        <v>0</v>
      </c>
      <c r="CB321" s="1">
        <f>SUM(BE321:BV321,_2022___Atividade_física__sintomas_de_ansiedade_e_depressão_e_qualidade_de_vida_e[[#This Row],[18 considerar essa]:[_20]])</f>
        <v>3</v>
      </c>
      <c r="CC321">
        <v>3</v>
      </c>
      <c r="CD321">
        <v>2</v>
      </c>
      <c r="CE321">
        <v>3</v>
      </c>
      <c r="CF321">
        <v>3</v>
      </c>
      <c r="CG321">
        <v>3</v>
      </c>
      <c r="CH321">
        <v>3</v>
      </c>
      <c r="CI321">
        <v>3</v>
      </c>
      <c r="CJ321">
        <v>3</v>
      </c>
      <c r="CK321">
        <v>3</v>
      </c>
      <c r="CL321">
        <v>3</v>
      </c>
      <c r="CM321">
        <v>3</v>
      </c>
      <c r="CN321">
        <v>3</v>
      </c>
      <c r="CO321">
        <v>2</v>
      </c>
      <c r="CP321">
        <v>2</v>
      </c>
      <c r="CQ321">
        <v>2</v>
      </c>
      <c r="CR321">
        <v>2</v>
      </c>
      <c r="CS321">
        <v>2</v>
      </c>
      <c r="CT321">
        <v>2</v>
      </c>
      <c r="CU321">
        <v>2</v>
      </c>
      <c r="CV321">
        <v>1</v>
      </c>
      <c r="CW321">
        <v>3</v>
      </c>
      <c r="CX321">
        <v>1</v>
      </c>
      <c r="CY321">
        <v>2</v>
      </c>
      <c r="CZ321">
        <v>4</v>
      </c>
      <c r="DA321">
        <v>4</v>
      </c>
      <c r="DB321">
        <v>1</v>
      </c>
      <c r="DC321">
        <v>1</v>
      </c>
      <c r="DD321">
        <v>4</v>
      </c>
      <c r="DE321">
        <v>4</v>
      </c>
      <c r="DF321">
        <v>1</v>
      </c>
      <c r="DG321">
        <v>4</v>
      </c>
      <c r="DH321">
        <v>5</v>
      </c>
      <c r="DI321">
        <v>3</v>
      </c>
      <c r="DJ321">
        <v>2</v>
      </c>
      <c r="DK321">
        <v>3</v>
      </c>
      <c r="DL321">
        <v>1</v>
      </c>
      <c r="DM321">
        <f>IF(CC321=1,5,IF(CC321=2,4.4,IF(CC321=3,3.4,IF(CC321=4,2,IF(CC321=5,1,IF(CC321&gt;5,"Inválido",0))))))</f>
        <v>3.4</v>
      </c>
      <c r="DN321">
        <f>IF(CD321&gt;5,"Inválido",CD321)</f>
        <v>2</v>
      </c>
      <c r="DO321" s="7">
        <f>IF(CE321&gt;3,"Inválido",CE321)</f>
        <v>3</v>
      </c>
      <c r="DP321" s="7">
        <f>IF(CF321&gt;3,"Inválido",CF321)</f>
        <v>3</v>
      </c>
      <c r="DQ321" s="6">
        <f>IF(CG321&gt;3,"Inválido",CG321)</f>
        <v>3</v>
      </c>
      <c r="DR321" s="6">
        <f>IF(CH321&gt;3,"Inválido",CH321)</f>
        <v>3</v>
      </c>
      <c r="DS321" s="6">
        <f>IF(CI321&gt;3,"Inválido",CI321)</f>
        <v>3</v>
      </c>
      <c r="DT321" s="6">
        <f>IF(CJ321&gt;3,"Inválido",CJ321)</f>
        <v>3</v>
      </c>
      <c r="DU321" s="6">
        <f>IF(CK321&gt;3,"Inválido",CK321)</f>
        <v>3</v>
      </c>
      <c r="DV321" s="6">
        <f>IF(CL321&gt;3,"Inválido",CL321)</f>
        <v>3</v>
      </c>
      <c r="DW321" s="6">
        <f>IF(CM321&gt;3,"Inválido",CM321)</f>
        <v>3</v>
      </c>
      <c r="DX321" s="6">
        <f>IF(CN321&gt;3,"Inválido",CN321)</f>
        <v>3</v>
      </c>
      <c r="DY321" s="8">
        <f>IF(CO321&gt;5, "INVALIDO",CO321)</f>
        <v>2</v>
      </c>
      <c r="DZ321" s="8">
        <f>IF(CP321&gt;5, "INVALIDO",CP321)</f>
        <v>2</v>
      </c>
      <c r="EA321" s="8">
        <f>IF(CQ321&gt;5, "INVALIDO",CQ321)</f>
        <v>2</v>
      </c>
      <c r="EB321" s="8">
        <f>IF(CR321&gt;5, "INVALIDO",CR321)</f>
        <v>2</v>
      </c>
      <c r="EC321" s="7">
        <f>IF(CR321&gt;5, "INVALIDO",CR321)</f>
        <v>2</v>
      </c>
      <c r="ED32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2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21">
        <f>IF(CC321=1,5,IF(CC321=2,4,IF(CC321=3,3,IF(CC321=4,2,IF(CC321=5,1,IF(CC321&gt;5,"Inválido",0))))))</f>
        <v>3</v>
      </c>
      <c r="EG321">
        <f>IF(CW321=1,6,IF(CW321=2,5.4,IF(CW321=3,4.2,IF(CW321=4,3.1,IF(CW321=5,2.2,IF(CW321=6,1,IF(CW321&gt;6,"Inválido",0)))))))</f>
        <v>4.2</v>
      </c>
      <c r="EH321">
        <f>IF(AND(CX321=1,CW321=1),6,IF(AND(CX321=1,CW321&lt;7),5,IF(AND(CX321&gt;1,CW321=1),"Inválido",IF(AND(CX321=2,CW321&lt;7),4,IF(AND(CX321=3,CW321&lt;7),3,IF(AND(CX321=4,CW321&lt;7),2,IF(AND(CX321=5,CW321&lt;7),1,0)))))))</f>
        <v>5</v>
      </c>
      <c r="EI321">
        <f>IF(CV321=1,6,IF(CV321=2,5,IF(CV321=3,3,IF(CV321=4,3,IF(CV321=5,2,IF(CV321=6,1,IF(CV321&gt;6,"iNVÁLIDO",0)))))))</f>
        <v>6</v>
      </c>
      <c r="EJ321" s="7">
        <f>IF(CZ321&gt;6,"Inválido",CZ321)</f>
        <v>4</v>
      </c>
      <c r="EK321" s="7">
        <f>IF(DA321&gt;6,"Inválido",DA321)</f>
        <v>4</v>
      </c>
      <c r="EL321">
        <f>IF(DB321=1,6,IF(DB321=2,5,IF(DB321=3,3,IF(DB321=4,3,IF(DB321=5,2,IF(DB321=6,1,IF(DB321&gt;6,"iNVÁLIDO",0)))))))</f>
        <v>6</v>
      </c>
      <c r="EM321">
        <f>IF(DC321=1,6,IF(DC321=2,5,IF(DC321=3,3,IF(DC321=4,3,IF(DC321=5,2,IF(DC321=6,1,IF(DC321&gt;6,"iNVÁLIDO",0)))))))</f>
        <v>6</v>
      </c>
      <c r="EN321" s="7">
        <f>IF(DD321&gt;6,"Inválido",DD321)</f>
        <v>4</v>
      </c>
      <c r="EO321">
        <f>IF(DE321&gt;6,"Inválido",DE321)</f>
        <v>4</v>
      </c>
      <c r="EP321">
        <f>IF(DF321=1,6,IF(DF321=2,5,IF(DF321=3,3,IF(DF321=4,3,IF(DF321=5,2,IF(DF321=6,1,IF(DF321&gt;6,"iNVÁLIDO",0)))))))</f>
        <v>6</v>
      </c>
      <c r="EQ321" s="7">
        <f>IF(DG321&gt;6,"Inválido",DG321)</f>
        <v>4</v>
      </c>
      <c r="ER321">
        <f>IF(DH321&gt;5,"Inválido",DH321)</f>
        <v>5</v>
      </c>
      <c r="ES321">
        <f>IF(DI321&gt;5,"Inválido",DI321)</f>
        <v>3</v>
      </c>
      <c r="ET321">
        <f>IF(DJ321=1,5,IF(DJ321=2,4,IF(DJ321=3,3,IF(DJ321=4,2,IF(DJ321=5,1,IF(DJ321&gt;5,"Inválido",0))))))</f>
        <v>4</v>
      </c>
      <c r="EU321">
        <f>IF(DK321&gt;5,"Inválido",DK321)</f>
        <v>3</v>
      </c>
      <c r="EV321">
        <f>IF(DL321=1,5,IF(DL321=2,4,IF(DL321=3,3,IF(DL321=4,2,IF(DL321=5,1,IF(DL321&gt;5,"Inválido",0))))))</f>
        <v>5</v>
      </c>
      <c r="EW321" s="7">
        <f>SUM(DO321,DP321,DQ321,DR321,DS321,DT321,DU321,DV321,DW321,DX321)</f>
        <v>30</v>
      </c>
      <c r="EX321" s="7">
        <f>(EW321-10)/20*100</f>
        <v>100</v>
      </c>
      <c r="EY321">
        <f>SUM(DY321,DZ321,EA321,EB321)</f>
        <v>8</v>
      </c>
      <c r="EZ321">
        <f>(_2022___Atividade_física__sintomas_de_ansiedade_e_depressão_e_qualidade_de_vida_e[[#This Row],[Aspecto físico]]-4)/4*100</f>
        <v>100</v>
      </c>
      <c r="FA321">
        <f>SUM(EG321,EH321)</f>
        <v>9.1999999999999993</v>
      </c>
      <c r="FB321">
        <f>(FA321-2)/10*100</f>
        <v>72</v>
      </c>
      <c r="FC321">
        <f>SUM(DM321,ES321,ET321,EU321,EV321)</f>
        <v>18.399999999999999</v>
      </c>
      <c r="FD321" s="7">
        <f>(FC321-5)/20*100</f>
        <v>67</v>
      </c>
      <c r="FE321">
        <f>SUM(EI321,EM321,EO321,EQ321)</f>
        <v>20</v>
      </c>
      <c r="FF321" s="7">
        <f>(FE321-4)/20*100</f>
        <v>80</v>
      </c>
      <c r="FG321">
        <f>SUM(EF321,ER321)</f>
        <v>8</v>
      </c>
      <c r="FH321">
        <f>(FG321-2)/8*100</f>
        <v>75</v>
      </c>
      <c r="FI321">
        <f>SUM(EC321,ED321,EE321)</f>
        <v>6</v>
      </c>
      <c r="FJ321" s="7">
        <f>(FI321-3)/3*100</f>
        <v>100</v>
      </c>
      <c r="FK321">
        <f>SUM(EJ321,EK321,EL321,EN321,EP321)</f>
        <v>24</v>
      </c>
      <c r="FL321">
        <f>(FK321-5)/25*100</f>
        <v>76</v>
      </c>
      <c r="FM321">
        <f t="shared" si="12"/>
        <v>2</v>
      </c>
      <c r="FN321" s="7">
        <f t="shared" si="13"/>
        <v>84.75</v>
      </c>
      <c r="FO321" s="7">
        <f t="shared" si="14"/>
        <v>82.75</v>
      </c>
    </row>
    <row r="322" spans="1:171" ht="15" thickBot="1" x14ac:dyDescent="0.35">
      <c r="A322" t="s">
        <v>882</v>
      </c>
      <c r="B322" t="s">
        <v>883</v>
      </c>
      <c r="C322" t="s">
        <v>68</v>
      </c>
      <c r="D322" s="5">
        <v>28012</v>
      </c>
      <c r="E322" s="5">
        <v>44682</v>
      </c>
      <c r="F322" s="1">
        <f>DATEDIF(D321,E321,"Y")</f>
        <v>43</v>
      </c>
      <c r="G322">
        <v>2</v>
      </c>
      <c r="H322">
        <v>3</v>
      </c>
      <c r="I322" t="s">
        <v>628</v>
      </c>
      <c r="J322">
        <v>2</v>
      </c>
      <c r="K322">
        <v>3</v>
      </c>
      <c r="L322" t="s">
        <v>884</v>
      </c>
      <c r="M322" s="1">
        <v>2</v>
      </c>
      <c r="N322">
        <v>2</v>
      </c>
      <c r="O322">
        <v>2</v>
      </c>
      <c r="P322">
        <v>1</v>
      </c>
      <c r="Q322" s="16">
        <v>2</v>
      </c>
      <c r="R322">
        <v>1</v>
      </c>
      <c r="S322">
        <v>1</v>
      </c>
      <c r="T322">
        <v>2</v>
      </c>
      <c r="U322" t="s">
        <v>86</v>
      </c>
      <c r="V322">
        <v>7</v>
      </c>
      <c r="W322">
        <v>20</v>
      </c>
      <c r="X32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322">
        <v>7</v>
      </c>
      <c r="Z322">
        <v>60</v>
      </c>
      <c r="AA32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322">
        <v>3</v>
      </c>
      <c r="AC322">
        <v>39</v>
      </c>
      <c r="AD32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117</v>
      </c>
      <c r="AE322">
        <v>8</v>
      </c>
      <c r="AF322">
        <v>12</v>
      </c>
      <c r="AG322" s="1">
        <f>AVERAGE(_2022___Atividade_física__sintomas_de_ansiedade_e_depressão_e_qualidade_de_vida_e[[#This Row],[a.	Quantas horas no total você gasta sentado durante um dia de semana? ]:[b.	Quantas horas no total você gasta sentado durante um dia de fim de semana?]])</f>
        <v>10</v>
      </c>
      <c r="AH322" s="1">
        <f>_2022___Atividade_física__sintomas_de_ansiedade_e_depressão_e_qualidade_de_vida_e[[#This Row],[AFV por semana]]+_2022___Atividade_física__sintomas_de_ansiedade_e_depressão_e_qualidade_de_vida_e[[#This Row],[Média AFM na semana]]</f>
        <v>537</v>
      </c>
      <c r="AI322">
        <v>0</v>
      </c>
      <c r="AJ322">
        <v>2</v>
      </c>
      <c r="AK322">
        <v>0</v>
      </c>
      <c r="AL322">
        <v>2</v>
      </c>
      <c r="AM322">
        <v>1</v>
      </c>
      <c r="AN322">
        <v>0</v>
      </c>
      <c r="AO322">
        <v>1</v>
      </c>
      <c r="AP322">
        <v>1</v>
      </c>
      <c r="AQ322">
        <v>0</v>
      </c>
      <c r="AR322">
        <v>2</v>
      </c>
      <c r="AS322">
        <v>2</v>
      </c>
      <c r="AT322">
        <v>0</v>
      </c>
      <c r="AU322">
        <v>0</v>
      </c>
      <c r="AV322">
        <v>2</v>
      </c>
      <c r="AW322">
        <v>2</v>
      </c>
      <c r="AX322">
        <v>0</v>
      </c>
      <c r="AY322">
        <v>0</v>
      </c>
      <c r="AZ322">
        <v>2</v>
      </c>
      <c r="BA322">
        <v>0</v>
      </c>
      <c r="BB322">
        <v>1</v>
      </c>
      <c r="BC322">
        <v>1</v>
      </c>
      <c r="BD32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322">
        <v>1</v>
      </c>
      <c r="BF322">
        <v>0</v>
      </c>
      <c r="BG322">
        <v>1</v>
      </c>
      <c r="BH322">
        <v>1</v>
      </c>
      <c r="BI322">
        <v>1</v>
      </c>
      <c r="BJ322">
        <v>0</v>
      </c>
      <c r="BK322">
        <v>0</v>
      </c>
      <c r="BL322">
        <v>1</v>
      </c>
      <c r="BM322">
        <v>0</v>
      </c>
      <c r="BN322">
        <v>1</v>
      </c>
      <c r="BO322">
        <v>1</v>
      </c>
      <c r="BP322">
        <v>1</v>
      </c>
      <c r="BQ322">
        <v>0</v>
      </c>
      <c r="BR322">
        <v>1</v>
      </c>
      <c r="BS322">
        <v>0</v>
      </c>
      <c r="BT322">
        <v>0</v>
      </c>
      <c r="BU322">
        <v>0</v>
      </c>
      <c r="BV322">
        <v>0</v>
      </c>
      <c r="BW322">
        <v>0</v>
      </c>
      <c r="BX322">
        <v>1</v>
      </c>
      <c r="BY322">
        <v>0</v>
      </c>
      <c r="BZ322">
        <v>0</v>
      </c>
      <c r="CA322">
        <v>0</v>
      </c>
      <c r="CB322" s="1">
        <f>SUM(BE322:BV322,_2022___Atividade_física__sintomas_de_ansiedade_e_depressão_e_qualidade_de_vida_e[[#This Row],[18 considerar essa]:[_20]])</f>
        <v>9</v>
      </c>
      <c r="CC322">
        <v>2</v>
      </c>
      <c r="CD322">
        <v>3</v>
      </c>
      <c r="CE322">
        <v>3</v>
      </c>
      <c r="CF322">
        <v>3</v>
      </c>
      <c r="CG322">
        <v>3</v>
      </c>
      <c r="CH322">
        <v>3</v>
      </c>
      <c r="CI322">
        <v>3</v>
      </c>
      <c r="CJ322">
        <v>3</v>
      </c>
      <c r="CK322">
        <v>3</v>
      </c>
      <c r="CL322">
        <v>3</v>
      </c>
      <c r="CM322">
        <v>3</v>
      </c>
      <c r="CN322">
        <v>3</v>
      </c>
      <c r="CO322">
        <v>2</v>
      </c>
      <c r="CP322">
        <v>2</v>
      </c>
      <c r="CQ322">
        <v>1</v>
      </c>
      <c r="CR322">
        <v>2</v>
      </c>
      <c r="CS322">
        <v>1</v>
      </c>
      <c r="CT322">
        <v>1</v>
      </c>
      <c r="CU322">
        <v>2</v>
      </c>
      <c r="CV322">
        <v>2</v>
      </c>
      <c r="CW322">
        <v>2</v>
      </c>
      <c r="CX322">
        <v>1</v>
      </c>
      <c r="CY322">
        <v>3</v>
      </c>
      <c r="CZ322">
        <v>3</v>
      </c>
      <c r="DA322">
        <v>2</v>
      </c>
      <c r="DB322">
        <v>4</v>
      </c>
      <c r="DC322">
        <v>4</v>
      </c>
      <c r="DD322">
        <v>4</v>
      </c>
      <c r="DE322">
        <v>4</v>
      </c>
      <c r="DF322">
        <v>6</v>
      </c>
      <c r="DG322">
        <v>2</v>
      </c>
      <c r="DH322">
        <v>5</v>
      </c>
      <c r="DI322">
        <v>5</v>
      </c>
      <c r="DJ322">
        <v>5</v>
      </c>
      <c r="DK322">
        <v>5</v>
      </c>
      <c r="DL322">
        <v>1</v>
      </c>
      <c r="DM322">
        <f>IF(CC322=1,5,IF(CC322=2,4.4,IF(CC322=3,3.4,IF(CC322=4,2,IF(CC322=5,1,IF(CC322&gt;5,"Inválido",0))))))</f>
        <v>4.4000000000000004</v>
      </c>
      <c r="DN322">
        <f>IF(CD322&gt;5,"Inválido",CD322)</f>
        <v>3</v>
      </c>
      <c r="DO322" s="7">
        <f>IF(CE322&gt;3,"Inválido",CE322)</f>
        <v>3</v>
      </c>
      <c r="DP322" s="7">
        <f>IF(CF322&gt;3,"Inválido",CF322)</f>
        <v>3</v>
      </c>
      <c r="DQ322" s="6">
        <f>IF(CG322&gt;3,"Inválido",CG322)</f>
        <v>3</v>
      </c>
      <c r="DR322" s="6">
        <f>IF(CH322&gt;3,"Inválido",CH322)</f>
        <v>3</v>
      </c>
      <c r="DS322" s="6">
        <f>IF(CI322&gt;3,"Inválido",CI322)</f>
        <v>3</v>
      </c>
      <c r="DT322" s="6">
        <f>IF(CJ322&gt;3,"Inválido",CJ322)</f>
        <v>3</v>
      </c>
      <c r="DU322" s="6">
        <f>IF(CK322&gt;3,"Inválido",CK322)</f>
        <v>3</v>
      </c>
      <c r="DV322" s="6">
        <f>IF(CL322&gt;3,"Inválido",CL322)</f>
        <v>3</v>
      </c>
      <c r="DW322" s="6">
        <f>IF(CM322&gt;3,"Inválido",CM322)</f>
        <v>3</v>
      </c>
      <c r="DX322" s="6">
        <f>IF(CN322&gt;3,"Inválido",CN322)</f>
        <v>3</v>
      </c>
      <c r="DY322" s="8">
        <f>IF(CO322&gt;5, "INVALIDO",CO322)</f>
        <v>2</v>
      </c>
      <c r="DZ322" s="8">
        <f>IF(CP322&gt;5, "INVALIDO",CP322)</f>
        <v>2</v>
      </c>
      <c r="EA322" s="8">
        <f>IF(CQ322&gt;5, "INVALIDO",CQ322)</f>
        <v>1</v>
      </c>
      <c r="EB322" s="8">
        <f>IF(CR322&gt;5, "INVALIDO",CR322)</f>
        <v>2</v>
      </c>
      <c r="EC322" s="7">
        <f>IF(CR322&gt;5, "INVALIDO",CR322)</f>
        <v>2</v>
      </c>
      <c r="ED32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22">
        <f>IF(CC322=1,5,IF(CC322=2,4,IF(CC322=3,3,IF(CC322=4,2,IF(CC322=5,1,IF(CC322&gt;5,"Inválido",0))))))</f>
        <v>4</v>
      </c>
      <c r="EG322">
        <f>IF(CW322=1,6,IF(CW322=2,5.4,IF(CW322=3,4.2,IF(CW322=4,3.1,IF(CW322=5,2.2,IF(CW322=6,1,IF(CW322&gt;6,"Inválido",0)))))))</f>
        <v>5.4</v>
      </c>
      <c r="EH322">
        <f>IF(AND(CX322=1,CW322=1),6,IF(AND(CX322=1,CW322&lt;7),5,IF(AND(CX322&gt;1,CW322=1),"Inválido",IF(AND(CX322=2,CW322&lt;7),4,IF(AND(CX322=3,CW322&lt;7),3,IF(AND(CX322=4,CW322&lt;7),2,IF(AND(CX322=5,CW322&lt;7),1,0)))))))</f>
        <v>5</v>
      </c>
      <c r="EI322">
        <f>IF(CV322=1,6,IF(CV322=2,5,IF(CV322=3,3,IF(CV322=4,3,IF(CV322=5,2,IF(CV322=6,1,IF(CV322&gt;6,"iNVÁLIDO",0)))))))</f>
        <v>5</v>
      </c>
      <c r="EJ322" s="7">
        <f>IF(CZ322&gt;6,"Inválido",CZ322)</f>
        <v>3</v>
      </c>
      <c r="EK322" s="7">
        <f>IF(DA322&gt;6,"Inválido",DA322)</f>
        <v>2</v>
      </c>
      <c r="EL322">
        <f>IF(DB322=1,6,IF(DB322=2,5,IF(DB322=3,3,IF(DB322=4,3,IF(DB322=5,2,IF(DB322=6,1,IF(DB322&gt;6,"iNVÁLIDO",0)))))))</f>
        <v>3</v>
      </c>
      <c r="EM322">
        <f>IF(DC322=1,6,IF(DC322=2,5,IF(DC322=3,3,IF(DC322=4,3,IF(DC322=5,2,IF(DC322=6,1,IF(DC322&gt;6,"iNVÁLIDO",0)))))))</f>
        <v>3</v>
      </c>
      <c r="EN322" s="7">
        <f>IF(DD322&gt;6,"Inválido",DD322)</f>
        <v>4</v>
      </c>
      <c r="EO322">
        <f>IF(DE322&gt;6,"Inválido",DE322)</f>
        <v>4</v>
      </c>
      <c r="EP322">
        <f>IF(DF322=1,6,IF(DF322=2,5,IF(DF322=3,3,IF(DF322=4,3,IF(DF322=5,2,IF(DF322=6,1,IF(DF322&gt;6,"iNVÁLIDO",0)))))))</f>
        <v>1</v>
      </c>
      <c r="EQ322" s="7">
        <f>IF(DG322&gt;6,"Inválido",DG322)</f>
        <v>2</v>
      </c>
      <c r="ER322">
        <f>IF(DH322&gt;5,"Inválido",DH322)</f>
        <v>5</v>
      </c>
      <c r="ES322">
        <f>IF(DI322&gt;5,"Inválido",DI322)</f>
        <v>5</v>
      </c>
      <c r="ET322">
        <f>IF(DJ322=1,5,IF(DJ322=2,4,IF(DJ322=3,3,IF(DJ322=4,2,IF(DJ322=5,1,IF(DJ322&gt;5,"Inválido",0))))))</f>
        <v>1</v>
      </c>
      <c r="EU322">
        <f>IF(DK322&gt;5,"Inválido",DK322)</f>
        <v>5</v>
      </c>
      <c r="EV322">
        <f>IF(DL322=1,5,IF(DL322=2,4,IF(DL322=3,3,IF(DL322=4,2,IF(DL322=5,1,IF(DL322&gt;5,"Inválido",0))))))</f>
        <v>5</v>
      </c>
      <c r="EW322" s="7">
        <f>SUM(DO322,DP322,DQ322,DR322,DS322,DT322,DU322,DV322,DW322,DX322)</f>
        <v>30</v>
      </c>
      <c r="EX322" s="7">
        <f>(EW322-10)/20*100</f>
        <v>100</v>
      </c>
      <c r="EY322">
        <f>SUM(DY322,DZ322,EA322,EB322)</f>
        <v>7</v>
      </c>
      <c r="EZ322">
        <f>(_2022___Atividade_física__sintomas_de_ansiedade_e_depressão_e_qualidade_de_vida_e[[#This Row],[Aspecto físico]]-4)/4*100</f>
        <v>75</v>
      </c>
      <c r="FA322">
        <f>SUM(EG322,EH322)</f>
        <v>10.4</v>
      </c>
      <c r="FB322">
        <f>(FA322-2)/10*100</f>
        <v>84.000000000000014</v>
      </c>
      <c r="FC322">
        <f>SUM(DM322,ES322,ET322,EU322,EV322)</f>
        <v>20.399999999999999</v>
      </c>
      <c r="FD322" s="7">
        <f>(FC322-5)/20*100</f>
        <v>76.999999999999986</v>
      </c>
      <c r="FE322">
        <f>SUM(EI322,EM322,EO322,EQ322)</f>
        <v>14</v>
      </c>
      <c r="FF322" s="7">
        <f>(FE322-4)/20*100</f>
        <v>50</v>
      </c>
      <c r="FG322">
        <f>SUM(EF322,ER322)</f>
        <v>9</v>
      </c>
      <c r="FH322">
        <f>(FG322-2)/8*100</f>
        <v>87.5</v>
      </c>
      <c r="FI322">
        <f>SUM(EC322,ED322,EE322)</f>
        <v>5</v>
      </c>
      <c r="FJ322" s="7">
        <f>(FI322-3)/3*100</f>
        <v>66.666666666666657</v>
      </c>
      <c r="FK322">
        <f>SUM(EJ322,EK322,EL322,EN322,EP322)</f>
        <v>13</v>
      </c>
      <c r="FL322">
        <f>(FK322-5)/25*100</f>
        <v>32</v>
      </c>
      <c r="FM322">
        <f t="shared" si="12"/>
        <v>3</v>
      </c>
      <c r="FN322" s="7">
        <f t="shared" si="13"/>
        <v>84</v>
      </c>
      <c r="FO322" s="7">
        <f t="shared" si="14"/>
        <v>59.041666666666664</v>
      </c>
    </row>
    <row r="323" spans="1:171" ht="15" thickBot="1" x14ac:dyDescent="0.35">
      <c r="A323" t="s">
        <v>885</v>
      </c>
      <c r="B323" t="s">
        <v>886</v>
      </c>
      <c r="C323" t="s">
        <v>68</v>
      </c>
      <c r="D323" s="5">
        <v>37604</v>
      </c>
      <c r="E323" s="5">
        <v>44682</v>
      </c>
      <c r="F323" s="1">
        <f>DATEDIF(D322,E322,"Y")</f>
        <v>45</v>
      </c>
      <c r="G323">
        <v>2</v>
      </c>
      <c r="H323">
        <v>2</v>
      </c>
      <c r="I323" t="s">
        <v>312</v>
      </c>
      <c r="J323">
        <v>1</v>
      </c>
      <c r="K323">
        <v>2</v>
      </c>
      <c r="L323" t="s">
        <v>887</v>
      </c>
      <c r="M323" s="1">
        <v>2</v>
      </c>
      <c r="N323">
        <v>1</v>
      </c>
      <c r="O323">
        <v>3</v>
      </c>
      <c r="P323">
        <v>1</v>
      </c>
      <c r="Q323" s="16">
        <v>2</v>
      </c>
      <c r="R323">
        <v>2</v>
      </c>
      <c r="S323">
        <v>2</v>
      </c>
      <c r="T323">
        <v>1</v>
      </c>
      <c r="U323" t="s">
        <v>164</v>
      </c>
      <c r="V323">
        <v>5</v>
      </c>
      <c r="W323">
        <v>15</v>
      </c>
      <c r="X32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23">
        <v>7</v>
      </c>
      <c r="Z323">
        <v>60</v>
      </c>
      <c r="AA32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323">
        <v>1</v>
      </c>
      <c r="AC323">
        <v>25</v>
      </c>
      <c r="AD32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25</v>
      </c>
      <c r="AE323">
        <v>4</v>
      </c>
      <c r="AF323">
        <v>6</v>
      </c>
      <c r="AG323" s="1">
        <f>AVERAGE(_2022___Atividade_física__sintomas_de_ansiedade_e_depressão_e_qualidade_de_vida_e[[#This Row],[a.	Quantas horas no total você gasta sentado durante um dia de semana? ]:[b.	Quantas horas no total você gasta sentado durante um dia de fim de semana?]])</f>
        <v>5</v>
      </c>
      <c r="AH323" s="1">
        <f>_2022___Atividade_física__sintomas_de_ansiedade_e_depressão_e_qualidade_de_vida_e[[#This Row],[AFV por semana]]+_2022___Atividade_física__sintomas_de_ansiedade_e_depressão_e_qualidade_de_vida_e[[#This Row],[Média AFM na semana]]</f>
        <v>445</v>
      </c>
      <c r="AI323">
        <v>1</v>
      </c>
      <c r="AJ323">
        <v>2</v>
      </c>
      <c r="AK323">
        <v>1</v>
      </c>
      <c r="AL323">
        <v>2</v>
      </c>
      <c r="AM323">
        <v>3</v>
      </c>
      <c r="AN323">
        <v>0</v>
      </c>
      <c r="AO323">
        <v>2</v>
      </c>
      <c r="AP323">
        <v>0</v>
      </c>
      <c r="AQ323">
        <v>1</v>
      </c>
      <c r="AR323">
        <v>2</v>
      </c>
      <c r="AS323">
        <v>2</v>
      </c>
      <c r="AT323">
        <v>1</v>
      </c>
      <c r="AU323">
        <v>0</v>
      </c>
      <c r="AV323">
        <v>2</v>
      </c>
      <c r="AW323">
        <v>3</v>
      </c>
      <c r="AX323">
        <v>2</v>
      </c>
      <c r="AY323">
        <v>2</v>
      </c>
      <c r="AZ323">
        <v>1</v>
      </c>
      <c r="BA323">
        <v>0</v>
      </c>
      <c r="BB323">
        <v>0</v>
      </c>
      <c r="BC323">
        <v>2</v>
      </c>
      <c r="BD32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323">
        <v>1</v>
      </c>
      <c r="BF323">
        <v>0</v>
      </c>
      <c r="BG323">
        <v>1</v>
      </c>
      <c r="BH323">
        <v>1</v>
      </c>
      <c r="BI323">
        <v>1</v>
      </c>
      <c r="BJ323">
        <v>3</v>
      </c>
      <c r="BK323">
        <v>1</v>
      </c>
      <c r="BL323">
        <v>2</v>
      </c>
      <c r="BM323">
        <v>0</v>
      </c>
      <c r="BN323">
        <v>1</v>
      </c>
      <c r="BO323">
        <v>1</v>
      </c>
      <c r="BP323">
        <v>1</v>
      </c>
      <c r="BQ323">
        <v>1</v>
      </c>
      <c r="BR323">
        <v>1</v>
      </c>
      <c r="BS323">
        <v>1</v>
      </c>
      <c r="BT323">
        <v>0</v>
      </c>
      <c r="BU323">
        <v>1</v>
      </c>
      <c r="BV323">
        <v>0</v>
      </c>
      <c r="BW323">
        <v>0</v>
      </c>
      <c r="BX323">
        <v>2</v>
      </c>
      <c r="BY323">
        <f>_2022___Atividade_física__sintomas_de_ansiedade_e_depressão_e_qualidade_de_vida_e[[#This Row],[_18]]</f>
        <v>0</v>
      </c>
      <c r="BZ323">
        <v>1</v>
      </c>
      <c r="CA323">
        <v>1</v>
      </c>
      <c r="CB323" s="1">
        <f>SUM(BE323:BV323,_2022___Atividade_física__sintomas_de_ansiedade_e_depressão_e_qualidade_de_vida_e[[#This Row],[18 considerar essa]:[_20]])</f>
        <v>19</v>
      </c>
      <c r="CC323">
        <v>3</v>
      </c>
      <c r="CD323">
        <v>4</v>
      </c>
      <c r="CE323">
        <v>1</v>
      </c>
      <c r="CF323">
        <v>2</v>
      </c>
      <c r="CG323">
        <v>2</v>
      </c>
      <c r="CH323">
        <v>2</v>
      </c>
      <c r="CI323">
        <v>2</v>
      </c>
      <c r="CJ323">
        <v>2</v>
      </c>
      <c r="CK323">
        <v>2</v>
      </c>
      <c r="CL323">
        <v>2</v>
      </c>
      <c r="CM323">
        <v>3</v>
      </c>
      <c r="CN323">
        <v>3</v>
      </c>
      <c r="CO323">
        <v>1</v>
      </c>
      <c r="CP323">
        <v>1</v>
      </c>
      <c r="CQ323">
        <v>1</v>
      </c>
      <c r="CR323">
        <v>1</v>
      </c>
      <c r="CS323">
        <v>1</v>
      </c>
      <c r="CT323">
        <v>1</v>
      </c>
      <c r="CU323">
        <v>1</v>
      </c>
      <c r="CV323">
        <v>4</v>
      </c>
      <c r="CW323">
        <v>3</v>
      </c>
      <c r="CX323">
        <v>2</v>
      </c>
      <c r="CY323">
        <v>4</v>
      </c>
      <c r="CZ323">
        <v>4</v>
      </c>
      <c r="DA323">
        <v>3</v>
      </c>
      <c r="DB323">
        <v>5</v>
      </c>
      <c r="DC323">
        <v>5</v>
      </c>
      <c r="DD323">
        <v>3</v>
      </c>
      <c r="DE323">
        <v>3</v>
      </c>
      <c r="DF323">
        <v>5</v>
      </c>
      <c r="DG323">
        <v>2</v>
      </c>
      <c r="DH323">
        <v>4</v>
      </c>
      <c r="DI323">
        <v>2</v>
      </c>
      <c r="DJ323">
        <v>2</v>
      </c>
      <c r="DK323">
        <v>3</v>
      </c>
      <c r="DL323">
        <v>3</v>
      </c>
      <c r="DM323">
        <f>IF(CC323=1,5,IF(CC323=2,4.4,IF(CC323=3,3.4,IF(CC323=4,2,IF(CC323=5,1,IF(CC323&gt;5,"Inválido",0))))))</f>
        <v>3.4</v>
      </c>
      <c r="DN323">
        <f>IF(CD323&gt;5,"Inválido",CD323)</f>
        <v>4</v>
      </c>
      <c r="DO323" s="7">
        <f>IF(CE323&gt;3,"Inválido",CE323)</f>
        <v>1</v>
      </c>
      <c r="DP323" s="7">
        <f>IF(CF323&gt;3,"Inválido",CF323)</f>
        <v>2</v>
      </c>
      <c r="DQ323" s="6">
        <f>IF(CG323&gt;3,"Inválido",CG323)</f>
        <v>2</v>
      </c>
      <c r="DR323" s="6">
        <f>IF(CH323&gt;3,"Inválido",CH323)</f>
        <v>2</v>
      </c>
      <c r="DS323" s="6">
        <f>IF(CI323&gt;3,"Inválido",CI323)</f>
        <v>2</v>
      </c>
      <c r="DT323" s="6">
        <f>IF(CJ323&gt;3,"Inválido",CJ323)</f>
        <v>2</v>
      </c>
      <c r="DU323" s="6">
        <f>IF(CK323&gt;3,"Inválido",CK323)</f>
        <v>2</v>
      </c>
      <c r="DV323" s="6">
        <f>IF(CL323&gt;3,"Inválido",CL323)</f>
        <v>2</v>
      </c>
      <c r="DW323" s="6">
        <f>IF(CM323&gt;3,"Inválido",CM323)</f>
        <v>3</v>
      </c>
      <c r="DX323" s="6">
        <f>IF(CN323&gt;3,"Inválido",CN323)</f>
        <v>3</v>
      </c>
      <c r="DY323" s="8">
        <f>IF(CO323&gt;5, "INVALIDO",CO323)</f>
        <v>1</v>
      </c>
      <c r="DZ323" s="8">
        <f>IF(CP323&gt;5, "INVALIDO",CP323)</f>
        <v>1</v>
      </c>
      <c r="EA323" s="8">
        <f>IF(CQ323&gt;5, "INVALIDO",CQ323)</f>
        <v>1</v>
      </c>
      <c r="EB323" s="8">
        <f>IF(CR323&gt;5, "INVALIDO",CR323)</f>
        <v>1</v>
      </c>
      <c r="EC323" s="7">
        <f>IF(CR323&gt;5, "INVALIDO",CR323)</f>
        <v>1</v>
      </c>
      <c r="ED32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3">
        <f>IF(CC323=1,5,IF(CC323=2,4,IF(CC323=3,3,IF(CC323=4,2,IF(CC323=5,1,IF(CC323&gt;5,"Inválido",0))))))</f>
        <v>3</v>
      </c>
      <c r="EG323">
        <f>IF(CW323=1,6,IF(CW323=2,5.4,IF(CW323=3,4.2,IF(CW323=4,3.1,IF(CW323=5,2.2,IF(CW323=6,1,IF(CW323&gt;6,"Inválido",0)))))))</f>
        <v>4.2</v>
      </c>
      <c r="EH323">
        <f>IF(AND(CX323=1,CW323=1),6,IF(AND(CX323=1,CW323&lt;7),5,IF(AND(CX323&gt;1,CW323=1),"Inválido",IF(AND(CX323=2,CW323&lt;7),4,IF(AND(CX323=3,CW323&lt;7),3,IF(AND(CX323=4,CW323&lt;7),2,IF(AND(CX323=5,CW323&lt;7),1,0)))))))</f>
        <v>4</v>
      </c>
      <c r="EI323">
        <f>IF(CV323=1,6,IF(CV323=2,5,IF(CV323=3,3,IF(CV323=4,3,IF(CV323=5,2,IF(CV323=6,1,IF(CV323&gt;6,"iNVÁLIDO",0)))))))</f>
        <v>3</v>
      </c>
      <c r="EJ323" s="7">
        <f>IF(CZ323&gt;6,"Inválido",CZ323)</f>
        <v>4</v>
      </c>
      <c r="EK323" s="7">
        <f>IF(DA323&gt;6,"Inválido",DA323)</f>
        <v>3</v>
      </c>
      <c r="EL323">
        <f>IF(DB323=1,6,IF(DB323=2,5,IF(DB323=3,3,IF(DB323=4,3,IF(DB323=5,2,IF(DB323=6,1,IF(DB323&gt;6,"iNVÁLIDO",0)))))))</f>
        <v>2</v>
      </c>
      <c r="EM323">
        <f>IF(DC323=1,6,IF(DC323=2,5,IF(DC323=3,3,IF(DC323=4,3,IF(DC323=5,2,IF(DC323=6,1,IF(DC323&gt;6,"iNVÁLIDO",0)))))))</f>
        <v>2</v>
      </c>
      <c r="EN323" s="7">
        <f>IF(DD323&gt;6,"Inválido",DD323)</f>
        <v>3</v>
      </c>
      <c r="EO323">
        <f>IF(DE323&gt;6,"Inválido",DE323)</f>
        <v>3</v>
      </c>
      <c r="EP323">
        <f>IF(DF323=1,6,IF(DF323=2,5,IF(DF323=3,3,IF(DF323=4,3,IF(DF323=5,2,IF(DF323=6,1,IF(DF323&gt;6,"iNVÁLIDO",0)))))))</f>
        <v>2</v>
      </c>
      <c r="EQ323" s="7">
        <f>IF(DG323&gt;6,"Inválido",DG323)</f>
        <v>2</v>
      </c>
      <c r="ER323">
        <f>IF(DH323&gt;5,"Inválido",DH323)</f>
        <v>4</v>
      </c>
      <c r="ES323">
        <f>IF(DI323&gt;5,"Inválido",DI323)</f>
        <v>2</v>
      </c>
      <c r="ET323">
        <f>IF(DJ323=1,5,IF(DJ323=2,4,IF(DJ323=3,3,IF(DJ323=4,2,IF(DJ323=5,1,IF(DJ323&gt;5,"Inválido",0))))))</f>
        <v>4</v>
      </c>
      <c r="EU323">
        <f>IF(DK323&gt;5,"Inválido",DK323)</f>
        <v>3</v>
      </c>
      <c r="EV323">
        <f>IF(DL323=1,5,IF(DL323=2,4,IF(DL323=3,3,IF(DL323=4,2,IF(DL323=5,1,IF(DL323&gt;5,"Inválido",0))))))</f>
        <v>3</v>
      </c>
      <c r="EW323" s="7">
        <f>SUM(DO323,DP323,DQ323,DR323,DS323,DT323,DU323,DV323,DW323,DX323)</f>
        <v>21</v>
      </c>
      <c r="EX323" s="7">
        <f>(EW323-10)/20*100</f>
        <v>55.000000000000007</v>
      </c>
      <c r="EY323">
        <f>SUM(DY323,DZ323,EA323,EB323)</f>
        <v>4</v>
      </c>
      <c r="EZ323">
        <f>(_2022___Atividade_física__sintomas_de_ansiedade_e_depressão_e_qualidade_de_vida_e[[#This Row],[Aspecto físico]]-4)/4*100</f>
        <v>0</v>
      </c>
      <c r="FA323">
        <f>SUM(EG323,EH323)</f>
        <v>8.1999999999999993</v>
      </c>
      <c r="FB323">
        <f>(FA323-2)/10*100</f>
        <v>61.999999999999986</v>
      </c>
      <c r="FC323">
        <f>SUM(DM323,ES323,ET323,EU323,EV323)</f>
        <v>15.4</v>
      </c>
      <c r="FD323" s="7">
        <f>(FC323-5)/20*100</f>
        <v>52</v>
      </c>
      <c r="FE323">
        <f>SUM(EI323,EM323,EO323,EQ323)</f>
        <v>10</v>
      </c>
      <c r="FF323" s="7">
        <f>(FE323-4)/20*100</f>
        <v>30</v>
      </c>
      <c r="FG323">
        <f>SUM(EF323,ER323)</f>
        <v>7</v>
      </c>
      <c r="FH323">
        <f>(FG323-2)/8*100</f>
        <v>62.5</v>
      </c>
      <c r="FI323">
        <f>SUM(EC323,ED323,EE323)</f>
        <v>3</v>
      </c>
      <c r="FJ323" s="7">
        <f>(FI323-3)/3*100</f>
        <v>0</v>
      </c>
      <c r="FK323">
        <f>SUM(EJ323,EK323,EL323,EN323,EP323)</f>
        <v>14</v>
      </c>
      <c r="FL323">
        <f>(FK323-5)/25*100</f>
        <v>36</v>
      </c>
      <c r="FM323">
        <f t="shared" ref="FM323:FM372" si="15">DN323</f>
        <v>4</v>
      </c>
      <c r="FN323" s="7">
        <f t="shared" ref="FN323:FN372" si="16">SUM(EX323,EZ323,FB323,FD323)/4</f>
        <v>42.25</v>
      </c>
      <c r="FO323" s="7">
        <f t="shared" ref="FO323:FO372" si="17">SUM(FF323,FH323,FJ323,FL323)/4</f>
        <v>32.125</v>
      </c>
    </row>
    <row r="324" spans="1:171" ht="15" thickBot="1" x14ac:dyDescent="0.35">
      <c r="A324" t="s">
        <v>888</v>
      </c>
      <c r="B324" t="s">
        <v>889</v>
      </c>
      <c r="C324" t="s">
        <v>68</v>
      </c>
      <c r="D324" s="5">
        <v>44667</v>
      </c>
      <c r="E324" s="5">
        <v>44682</v>
      </c>
      <c r="F324" s="1">
        <f>DATEDIF(D323,E323,"Y")</f>
        <v>19</v>
      </c>
      <c r="G324">
        <v>2</v>
      </c>
      <c r="H324">
        <v>2</v>
      </c>
      <c r="I324" t="s">
        <v>131</v>
      </c>
      <c r="J324">
        <v>9</v>
      </c>
      <c r="K324">
        <v>2</v>
      </c>
      <c r="L324" t="s">
        <v>100</v>
      </c>
      <c r="M324" s="1">
        <v>1</v>
      </c>
      <c r="N324">
        <v>1</v>
      </c>
      <c r="O324">
        <v>2</v>
      </c>
      <c r="P324">
        <v>1</v>
      </c>
      <c r="Q324" s="16">
        <v>2</v>
      </c>
      <c r="R324">
        <v>2</v>
      </c>
      <c r="S324">
        <v>2</v>
      </c>
      <c r="T324">
        <v>2</v>
      </c>
      <c r="U324" t="s">
        <v>86</v>
      </c>
      <c r="V324">
        <v>5</v>
      </c>
      <c r="W324">
        <v>15</v>
      </c>
      <c r="X32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24">
        <v>0</v>
      </c>
      <c r="Z324">
        <v>0</v>
      </c>
      <c r="AA32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24">
        <v>0</v>
      </c>
      <c r="AC324">
        <v>0</v>
      </c>
      <c r="AD32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4">
        <v>14</v>
      </c>
      <c r="AF324">
        <v>6</v>
      </c>
      <c r="AG324" s="1">
        <f>AVERAGE(_2022___Atividade_física__sintomas_de_ansiedade_e_depressão_e_qualidade_de_vida_e[[#This Row],[a.	Quantas horas no total você gasta sentado durante um dia de semana? ]:[b.	Quantas horas no total você gasta sentado durante um dia de fim de semana?]])</f>
        <v>10</v>
      </c>
      <c r="AH324" s="1">
        <f>_2022___Atividade_física__sintomas_de_ansiedade_e_depressão_e_qualidade_de_vida_e[[#This Row],[AFV por semana]]+_2022___Atividade_física__sintomas_de_ansiedade_e_depressão_e_qualidade_de_vida_e[[#This Row],[Média AFM na semana]]</f>
        <v>0</v>
      </c>
      <c r="AI324">
        <v>2</v>
      </c>
      <c r="AJ324">
        <v>2</v>
      </c>
      <c r="AK324">
        <v>2</v>
      </c>
      <c r="AL324">
        <v>2</v>
      </c>
      <c r="AM324">
        <v>3</v>
      </c>
      <c r="AN324">
        <v>3</v>
      </c>
      <c r="AO324">
        <v>3</v>
      </c>
      <c r="AP324">
        <v>2</v>
      </c>
      <c r="AQ324">
        <v>3</v>
      </c>
      <c r="AR324">
        <v>3</v>
      </c>
      <c r="AS324">
        <v>3</v>
      </c>
      <c r="AT324">
        <v>3</v>
      </c>
      <c r="AU324">
        <v>3</v>
      </c>
      <c r="AV324">
        <v>3</v>
      </c>
      <c r="AW324">
        <v>3</v>
      </c>
      <c r="AX324">
        <v>3</v>
      </c>
      <c r="AY324">
        <v>2</v>
      </c>
      <c r="AZ324">
        <v>2</v>
      </c>
      <c r="BA324">
        <v>2</v>
      </c>
      <c r="BB324">
        <v>2</v>
      </c>
      <c r="BC324">
        <v>2</v>
      </c>
      <c r="BD32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53</v>
      </c>
      <c r="BE324">
        <v>1</v>
      </c>
      <c r="BF324">
        <v>1</v>
      </c>
      <c r="BG324">
        <v>1</v>
      </c>
      <c r="BH324">
        <v>1</v>
      </c>
      <c r="BI324">
        <v>1</v>
      </c>
      <c r="BJ324">
        <v>2</v>
      </c>
      <c r="BK324">
        <v>1</v>
      </c>
      <c r="BL324">
        <v>1</v>
      </c>
      <c r="BM324">
        <v>0</v>
      </c>
      <c r="BN324">
        <v>0</v>
      </c>
      <c r="BO324">
        <v>2</v>
      </c>
      <c r="BP324">
        <v>2</v>
      </c>
      <c r="BQ324">
        <v>1</v>
      </c>
      <c r="BR324">
        <v>2</v>
      </c>
      <c r="BS324">
        <v>0</v>
      </c>
      <c r="BT324">
        <v>1</v>
      </c>
      <c r="BU324">
        <v>1</v>
      </c>
      <c r="BV324">
        <v>0</v>
      </c>
      <c r="BW324">
        <v>0</v>
      </c>
      <c r="BX324">
        <v>1</v>
      </c>
      <c r="BY324">
        <v>0</v>
      </c>
      <c r="BZ324">
        <v>1</v>
      </c>
      <c r="CA324">
        <v>3</v>
      </c>
      <c r="CB324" s="1">
        <f>SUM(BE324:BV324,_2022___Atividade_física__sintomas_de_ansiedade_e_depressão_e_qualidade_de_vida_e[[#This Row],[18 considerar essa]:[_20]])</f>
        <v>22</v>
      </c>
      <c r="CC324">
        <v>3</v>
      </c>
      <c r="CD324">
        <v>4</v>
      </c>
      <c r="CE324">
        <v>1</v>
      </c>
      <c r="CF324">
        <v>2</v>
      </c>
      <c r="CG324">
        <v>2</v>
      </c>
      <c r="CH324">
        <v>2</v>
      </c>
      <c r="CI324">
        <v>2</v>
      </c>
      <c r="CJ324">
        <v>1</v>
      </c>
      <c r="CK324">
        <v>2</v>
      </c>
      <c r="CL324">
        <v>1</v>
      </c>
      <c r="CM324">
        <v>2</v>
      </c>
      <c r="CN324">
        <v>3</v>
      </c>
      <c r="CO324">
        <v>1</v>
      </c>
      <c r="CP324">
        <v>1</v>
      </c>
      <c r="CQ324">
        <v>1</v>
      </c>
      <c r="CR324">
        <v>1</v>
      </c>
      <c r="CS324">
        <v>1</v>
      </c>
      <c r="CT324">
        <v>1</v>
      </c>
      <c r="CU324">
        <v>1</v>
      </c>
      <c r="CV324">
        <v>4</v>
      </c>
      <c r="CW324">
        <v>3</v>
      </c>
      <c r="CX324">
        <v>2</v>
      </c>
      <c r="CY324">
        <v>6</v>
      </c>
      <c r="CZ324">
        <v>3</v>
      </c>
      <c r="DA324">
        <v>3</v>
      </c>
      <c r="DB324">
        <v>6</v>
      </c>
      <c r="DC324">
        <v>3</v>
      </c>
      <c r="DD324">
        <v>3</v>
      </c>
      <c r="DE324">
        <v>3</v>
      </c>
      <c r="DF324">
        <v>3</v>
      </c>
      <c r="DG324">
        <v>3</v>
      </c>
      <c r="DH324">
        <v>1</v>
      </c>
      <c r="DI324">
        <v>5</v>
      </c>
      <c r="DJ324">
        <v>2</v>
      </c>
      <c r="DK324">
        <v>5</v>
      </c>
      <c r="DL324">
        <v>5</v>
      </c>
      <c r="DM324">
        <f>IF(CC324=1,5,IF(CC324=2,4.4,IF(CC324=3,3.4,IF(CC324=4,2,IF(CC324=5,1,IF(CC324&gt;5,"Inválido",0))))))</f>
        <v>3.4</v>
      </c>
      <c r="DN324">
        <f>IF(CD324&gt;5,"Inválido",CD324)</f>
        <v>4</v>
      </c>
      <c r="DO324" s="7">
        <f>IF(CE324&gt;3,"Inválido",CE324)</f>
        <v>1</v>
      </c>
      <c r="DP324" s="7">
        <f>IF(CF324&gt;3,"Inválido",CF324)</f>
        <v>2</v>
      </c>
      <c r="DQ324" s="6">
        <f>IF(CG324&gt;3,"Inválido",CG324)</f>
        <v>2</v>
      </c>
      <c r="DR324" s="6">
        <f>IF(CH324&gt;3,"Inválido",CH324)</f>
        <v>2</v>
      </c>
      <c r="DS324" s="6">
        <f>IF(CI324&gt;3,"Inválido",CI324)</f>
        <v>2</v>
      </c>
      <c r="DT324" s="6">
        <f>IF(CJ324&gt;3,"Inválido",CJ324)</f>
        <v>1</v>
      </c>
      <c r="DU324" s="6">
        <f>IF(CK324&gt;3,"Inválido",CK324)</f>
        <v>2</v>
      </c>
      <c r="DV324" s="6">
        <f>IF(CL324&gt;3,"Inválido",CL324)</f>
        <v>1</v>
      </c>
      <c r="DW324" s="6">
        <f>IF(CM324&gt;3,"Inválido",CM324)</f>
        <v>2</v>
      </c>
      <c r="DX324" s="6">
        <f>IF(CN324&gt;3,"Inválido",CN324)</f>
        <v>3</v>
      </c>
      <c r="DY324" s="8">
        <f>IF(CO324&gt;5, "INVALIDO",CO324)</f>
        <v>1</v>
      </c>
      <c r="DZ324" s="8">
        <f>IF(CP324&gt;5, "INVALIDO",CP324)</f>
        <v>1</v>
      </c>
      <c r="EA324" s="8">
        <f>IF(CQ324&gt;5, "INVALIDO",CQ324)</f>
        <v>1</v>
      </c>
      <c r="EB324" s="8">
        <f>IF(CR324&gt;5, "INVALIDO",CR324)</f>
        <v>1</v>
      </c>
      <c r="EC324" s="7">
        <f>IF(CR324&gt;5, "INVALIDO",CR324)</f>
        <v>1</v>
      </c>
      <c r="ED32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4">
        <f>IF(CC324=1,5,IF(CC324=2,4,IF(CC324=3,3,IF(CC324=4,2,IF(CC324=5,1,IF(CC324&gt;5,"Inválido",0))))))</f>
        <v>3</v>
      </c>
      <c r="EG324">
        <f>IF(CW324=1,6,IF(CW324=2,5.4,IF(CW324=3,4.2,IF(CW324=4,3.1,IF(CW324=5,2.2,IF(CW324=6,1,IF(CW324&gt;6,"Inválido",0)))))))</f>
        <v>4.2</v>
      </c>
      <c r="EH324">
        <f>IF(AND(CX324=1,CW324=1),6,IF(AND(CX324=1,CW324&lt;7),5,IF(AND(CX324&gt;1,CW324=1),"Inválido",IF(AND(CX324=2,CW324&lt;7),4,IF(AND(CX324=3,CW324&lt;7),3,IF(AND(CX324=4,CW324&lt;7),2,IF(AND(CX324=5,CW324&lt;7),1,0)))))))</f>
        <v>4</v>
      </c>
      <c r="EI324">
        <f>IF(CV324=1,6,IF(CV324=2,5,IF(CV324=3,3,IF(CV324=4,3,IF(CV324=5,2,IF(CV324=6,1,IF(CV324&gt;6,"iNVÁLIDO",0)))))))</f>
        <v>3</v>
      </c>
      <c r="EJ324" s="7">
        <f>IF(CZ324&gt;6,"Inválido",CZ324)</f>
        <v>3</v>
      </c>
      <c r="EK324" s="7">
        <f>IF(DA324&gt;6,"Inválido",DA324)</f>
        <v>3</v>
      </c>
      <c r="EL324">
        <f>IF(DB324=1,6,IF(DB324=2,5,IF(DB324=3,3,IF(DB324=4,3,IF(DB324=5,2,IF(DB324=6,1,IF(DB324&gt;6,"iNVÁLIDO",0)))))))</f>
        <v>1</v>
      </c>
      <c r="EM324">
        <f>IF(DC324=1,6,IF(DC324=2,5,IF(DC324=3,3,IF(DC324=4,3,IF(DC324=5,2,IF(DC324=6,1,IF(DC324&gt;6,"iNVÁLIDO",0)))))))</f>
        <v>3</v>
      </c>
      <c r="EN324" s="7">
        <f>IF(DD324&gt;6,"Inválido",DD324)</f>
        <v>3</v>
      </c>
      <c r="EO324">
        <f>IF(DE324&gt;6,"Inválido",DE324)</f>
        <v>3</v>
      </c>
      <c r="EP324">
        <f>IF(DF324=1,6,IF(DF324=2,5,IF(DF324=3,3,IF(DF324=4,3,IF(DF324=5,2,IF(DF324=6,1,IF(DF324&gt;6,"iNVÁLIDO",0)))))))</f>
        <v>3</v>
      </c>
      <c r="EQ324" s="7">
        <f>IF(DG324&gt;6,"Inválido",DG324)</f>
        <v>3</v>
      </c>
      <c r="ER324">
        <f>IF(DH324&gt;5,"Inválido",DH324)</f>
        <v>1</v>
      </c>
      <c r="ES324">
        <f>IF(DI324&gt;5,"Inválido",DI324)</f>
        <v>5</v>
      </c>
      <c r="ET324">
        <f>IF(DJ324=1,5,IF(DJ324=2,4,IF(DJ324=3,3,IF(DJ324=4,2,IF(DJ324=5,1,IF(DJ324&gt;5,"Inválido",0))))))</f>
        <v>4</v>
      </c>
      <c r="EU324">
        <f>IF(DK324&gt;5,"Inválido",DK324)</f>
        <v>5</v>
      </c>
      <c r="EV324">
        <f>IF(DL324=1,5,IF(DL324=2,4,IF(DL324=3,3,IF(DL324=4,2,IF(DL324=5,1,IF(DL324&gt;5,"Inválido",0))))))</f>
        <v>1</v>
      </c>
      <c r="EW324" s="7">
        <f>SUM(DO324,DP324,DQ324,DR324,DS324,DT324,DU324,DV324,DW324,DX324)</f>
        <v>18</v>
      </c>
      <c r="EX324" s="7">
        <f>(EW324-10)/20*100</f>
        <v>40</v>
      </c>
      <c r="EY324">
        <f>SUM(DY324,DZ324,EA324,EB324)</f>
        <v>4</v>
      </c>
      <c r="EZ324">
        <f>(_2022___Atividade_física__sintomas_de_ansiedade_e_depressão_e_qualidade_de_vida_e[[#This Row],[Aspecto físico]]-4)/4*100</f>
        <v>0</v>
      </c>
      <c r="FA324">
        <f>SUM(EG324,EH324)</f>
        <v>8.1999999999999993</v>
      </c>
      <c r="FB324">
        <f>(FA324-2)/10*100</f>
        <v>61.999999999999986</v>
      </c>
      <c r="FC324">
        <f>SUM(DM324,ES324,ET324,EU324,EV324)</f>
        <v>18.399999999999999</v>
      </c>
      <c r="FD324" s="7">
        <f>(FC324-5)/20*100</f>
        <v>67</v>
      </c>
      <c r="FE324">
        <f>SUM(EI324,EM324,EO324,EQ324)</f>
        <v>12</v>
      </c>
      <c r="FF324" s="7">
        <f>(FE324-4)/20*100</f>
        <v>40</v>
      </c>
      <c r="FG324">
        <f>SUM(EF324,ER324)</f>
        <v>4</v>
      </c>
      <c r="FH324">
        <f>(FG324-2)/8*100</f>
        <v>25</v>
      </c>
      <c r="FI324">
        <f>SUM(EC324,ED324,EE324)</f>
        <v>3</v>
      </c>
      <c r="FJ324" s="7">
        <f>(FI324-3)/3*100</f>
        <v>0</v>
      </c>
      <c r="FK324">
        <f>SUM(EJ324,EK324,EL324,EN324,EP324)</f>
        <v>13</v>
      </c>
      <c r="FL324">
        <f>(FK324-5)/25*100</f>
        <v>32</v>
      </c>
      <c r="FM324">
        <f t="shared" si="15"/>
        <v>4</v>
      </c>
      <c r="FN324" s="7">
        <f t="shared" si="16"/>
        <v>42.25</v>
      </c>
      <c r="FO324" s="7">
        <f t="shared" si="17"/>
        <v>24.25</v>
      </c>
    </row>
    <row r="325" spans="1:171" ht="15" thickBot="1" x14ac:dyDescent="0.35">
      <c r="A325" t="s">
        <v>890</v>
      </c>
      <c r="B325" t="s">
        <v>891</v>
      </c>
      <c r="C325" t="s">
        <v>68</v>
      </c>
      <c r="D325" s="5">
        <v>33623</v>
      </c>
      <c r="E325" s="5">
        <v>44682</v>
      </c>
      <c r="F325" s="1">
        <f>DATEDIF(D324,E324,"Y")</f>
        <v>0</v>
      </c>
      <c r="G325">
        <v>2</v>
      </c>
      <c r="H325">
        <v>2</v>
      </c>
      <c r="I325" t="s">
        <v>74</v>
      </c>
      <c r="J325">
        <v>12</v>
      </c>
      <c r="K325">
        <v>2</v>
      </c>
      <c r="L325" t="s">
        <v>892</v>
      </c>
      <c r="M325" s="1">
        <v>2</v>
      </c>
      <c r="N325">
        <v>1</v>
      </c>
      <c r="O325">
        <v>1</v>
      </c>
      <c r="P325">
        <v>1</v>
      </c>
      <c r="Q325" s="16">
        <v>2</v>
      </c>
      <c r="R325">
        <v>1</v>
      </c>
      <c r="S325">
        <v>1</v>
      </c>
      <c r="T325">
        <v>2</v>
      </c>
      <c r="U325" t="s">
        <v>86</v>
      </c>
      <c r="V325">
        <v>7</v>
      </c>
      <c r="W325">
        <v>15</v>
      </c>
      <c r="X32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325">
        <v>4</v>
      </c>
      <c r="Z325">
        <v>39</v>
      </c>
      <c r="AA32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156</v>
      </c>
      <c r="AB325">
        <v>4</v>
      </c>
      <c r="AC325">
        <v>20</v>
      </c>
      <c r="AD32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80</v>
      </c>
      <c r="AE325">
        <v>5</v>
      </c>
      <c r="AF325">
        <v>8</v>
      </c>
      <c r="AG325" s="1">
        <f>AVERAGE(_2022___Atividade_física__sintomas_de_ansiedade_e_depressão_e_qualidade_de_vida_e[[#This Row],[a.	Quantas horas no total você gasta sentado durante um dia de semana? ]:[b.	Quantas horas no total você gasta sentado durante um dia de fim de semana?]])</f>
        <v>6.5</v>
      </c>
      <c r="AH325" s="1">
        <f>_2022___Atividade_física__sintomas_de_ansiedade_e_depressão_e_qualidade_de_vida_e[[#This Row],[AFV por semana]]+_2022___Atividade_física__sintomas_de_ansiedade_e_depressão_e_qualidade_de_vida_e[[#This Row],[Média AFM na semana]]</f>
        <v>236</v>
      </c>
      <c r="AI325">
        <v>1</v>
      </c>
      <c r="AJ325">
        <v>2</v>
      </c>
      <c r="AK325">
        <v>1</v>
      </c>
      <c r="AL325">
        <v>3</v>
      </c>
      <c r="AM325">
        <v>3</v>
      </c>
      <c r="AN325">
        <v>1</v>
      </c>
      <c r="AO325">
        <v>1</v>
      </c>
      <c r="AP325">
        <v>0</v>
      </c>
      <c r="AQ325">
        <v>0</v>
      </c>
      <c r="AR325">
        <v>1</v>
      </c>
      <c r="AS325">
        <v>2</v>
      </c>
      <c r="AT325">
        <v>2</v>
      </c>
      <c r="AU325">
        <v>0</v>
      </c>
      <c r="AV325">
        <v>1</v>
      </c>
      <c r="AW325">
        <v>1</v>
      </c>
      <c r="AX325">
        <v>0</v>
      </c>
      <c r="AY325">
        <v>0</v>
      </c>
      <c r="AZ325">
        <v>2</v>
      </c>
      <c r="BA325">
        <v>2</v>
      </c>
      <c r="BB325">
        <v>0</v>
      </c>
      <c r="BC325">
        <v>2</v>
      </c>
      <c r="BD32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25</v>
      </c>
      <c r="BE325">
        <v>1</v>
      </c>
      <c r="BF325">
        <v>0</v>
      </c>
      <c r="BG325">
        <v>0</v>
      </c>
      <c r="BH325">
        <v>1</v>
      </c>
      <c r="BI325">
        <v>0</v>
      </c>
      <c r="BJ325">
        <v>0</v>
      </c>
      <c r="BK325">
        <v>0</v>
      </c>
      <c r="BL325">
        <v>1</v>
      </c>
      <c r="BM325">
        <v>0</v>
      </c>
      <c r="BN325">
        <v>3</v>
      </c>
      <c r="BO325">
        <v>1</v>
      </c>
      <c r="BP325">
        <v>2</v>
      </c>
      <c r="BQ325">
        <v>1</v>
      </c>
      <c r="BR325">
        <v>0</v>
      </c>
      <c r="BS325">
        <v>2</v>
      </c>
      <c r="BT325">
        <v>1</v>
      </c>
      <c r="BU325">
        <v>1</v>
      </c>
      <c r="BV325">
        <v>0</v>
      </c>
      <c r="BW325">
        <v>0</v>
      </c>
      <c r="BX325">
        <v>2</v>
      </c>
      <c r="BY325">
        <f>_2022___Atividade_física__sintomas_de_ansiedade_e_depressão_e_qualidade_de_vida_e[[#This Row],[_18]]</f>
        <v>0</v>
      </c>
      <c r="BZ325">
        <v>1</v>
      </c>
      <c r="CA325">
        <v>1</v>
      </c>
      <c r="CB325" s="1">
        <f>SUM(BE325:BV325,_2022___Atividade_física__sintomas_de_ansiedade_e_depressão_e_qualidade_de_vida_e[[#This Row],[18 considerar essa]:[_20]])</f>
        <v>16</v>
      </c>
      <c r="CC325">
        <v>3</v>
      </c>
      <c r="CD325">
        <v>3</v>
      </c>
      <c r="CE325">
        <v>2</v>
      </c>
      <c r="CF325">
        <v>2</v>
      </c>
      <c r="CG325">
        <v>2</v>
      </c>
      <c r="CH325">
        <v>2</v>
      </c>
      <c r="CI325">
        <v>3</v>
      </c>
      <c r="CJ325">
        <v>2</v>
      </c>
      <c r="CK325">
        <v>3</v>
      </c>
      <c r="CL325">
        <v>2</v>
      </c>
      <c r="CM325">
        <v>3</v>
      </c>
      <c r="CN325">
        <v>3</v>
      </c>
      <c r="CO325">
        <v>1</v>
      </c>
      <c r="CP325">
        <v>1</v>
      </c>
      <c r="CQ325">
        <v>1</v>
      </c>
      <c r="CR325">
        <v>1</v>
      </c>
      <c r="CS325">
        <v>1</v>
      </c>
      <c r="CT325">
        <v>1</v>
      </c>
      <c r="CU325">
        <v>1</v>
      </c>
      <c r="CV325">
        <v>3</v>
      </c>
      <c r="CW325">
        <v>5</v>
      </c>
      <c r="CX325">
        <v>3</v>
      </c>
      <c r="CY325">
        <v>5</v>
      </c>
      <c r="CZ325">
        <v>2</v>
      </c>
      <c r="DA325">
        <v>3</v>
      </c>
      <c r="DB325">
        <v>5</v>
      </c>
      <c r="DC325">
        <v>5</v>
      </c>
      <c r="DD325">
        <v>4</v>
      </c>
      <c r="DE325">
        <v>4</v>
      </c>
      <c r="DF325">
        <v>5</v>
      </c>
      <c r="DG325">
        <v>4</v>
      </c>
      <c r="DH325">
        <v>4</v>
      </c>
      <c r="DI325">
        <v>2</v>
      </c>
      <c r="DJ325">
        <v>3</v>
      </c>
      <c r="DK325">
        <v>3</v>
      </c>
      <c r="DL325">
        <v>3</v>
      </c>
      <c r="DM325">
        <f>IF(CC325=1,5,IF(CC325=2,4.4,IF(CC325=3,3.4,IF(CC325=4,2,IF(CC325=5,1,IF(CC325&gt;5,"Inválido",0))))))</f>
        <v>3.4</v>
      </c>
      <c r="DN325">
        <f>IF(CD325&gt;5,"Inválido",CD325)</f>
        <v>3</v>
      </c>
      <c r="DO325" s="7">
        <f>IF(CE325&gt;3,"Inválido",CE325)</f>
        <v>2</v>
      </c>
      <c r="DP325" s="7">
        <f>IF(CF325&gt;3,"Inválido",CF325)</f>
        <v>2</v>
      </c>
      <c r="DQ325" s="6">
        <f>IF(CG325&gt;3,"Inválido",CG325)</f>
        <v>2</v>
      </c>
      <c r="DR325" s="6">
        <f>IF(CH325&gt;3,"Inválido",CH325)</f>
        <v>2</v>
      </c>
      <c r="DS325" s="6">
        <f>IF(CI325&gt;3,"Inválido",CI325)</f>
        <v>3</v>
      </c>
      <c r="DT325" s="6">
        <f>IF(CJ325&gt;3,"Inválido",CJ325)</f>
        <v>2</v>
      </c>
      <c r="DU325" s="6">
        <f>IF(CK325&gt;3,"Inválido",CK325)</f>
        <v>3</v>
      </c>
      <c r="DV325" s="6">
        <f>IF(CL325&gt;3,"Inválido",CL325)</f>
        <v>2</v>
      </c>
      <c r="DW325" s="6">
        <f>IF(CM325&gt;3,"Inválido",CM325)</f>
        <v>3</v>
      </c>
      <c r="DX325" s="6">
        <f>IF(CN325&gt;3,"Inválido",CN325)</f>
        <v>3</v>
      </c>
      <c r="DY325" s="8">
        <f>IF(CO325&gt;5, "INVALIDO",CO325)</f>
        <v>1</v>
      </c>
      <c r="DZ325" s="8">
        <f>IF(CP325&gt;5, "INVALIDO",CP325)</f>
        <v>1</v>
      </c>
      <c r="EA325" s="8">
        <f>IF(CQ325&gt;5, "INVALIDO",CQ325)</f>
        <v>1</v>
      </c>
      <c r="EB325" s="8">
        <f>IF(CR325&gt;5, "INVALIDO",CR325)</f>
        <v>1</v>
      </c>
      <c r="EC325" s="7">
        <f>IF(CR325&gt;5, "INVALIDO",CR325)</f>
        <v>1</v>
      </c>
      <c r="ED32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5">
        <f>IF(CC325=1,5,IF(CC325=2,4,IF(CC325=3,3,IF(CC325=4,2,IF(CC325=5,1,IF(CC325&gt;5,"Inválido",0))))))</f>
        <v>3</v>
      </c>
      <c r="EG325">
        <f>IF(CW325=1,6,IF(CW325=2,5.4,IF(CW325=3,4.2,IF(CW325=4,3.1,IF(CW325=5,2.2,IF(CW325=6,1,IF(CW325&gt;6,"Inválido",0)))))))</f>
        <v>2.2000000000000002</v>
      </c>
      <c r="EH325">
        <f>IF(AND(CX325=1,CW325=1),6,IF(AND(CX325=1,CW325&lt;7),5,IF(AND(CX325&gt;1,CW325=1),"Inválido",IF(AND(CX325=2,CW325&lt;7),4,IF(AND(CX325=3,CW325&lt;7),3,IF(AND(CX325=4,CW325&lt;7),2,IF(AND(CX325=5,CW325&lt;7),1,0)))))))</f>
        <v>3</v>
      </c>
      <c r="EI325">
        <f>IF(CV325=1,6,IF(CV325=2,5,IF(CV325=3,3,IF(CV325=4,3,IF(CV325=5,2,IF(CV325=6,1,IF(CV325&gt;6,"iNVÁLIDO",0)))))))</f>
        <v>3</v>
      </c>
      <c r="EJ325" s="7">
        <f>IF(CZ325&gt;6,"Inválido",CZ325)</f>
        <v>2</v>
      </c>
      <c r="EK325" s="7">
        <f>IF(DA325&gt;6,"Inválido",DA325)</f>
        <v>3</v>
      </c>
      <c r="EL325">
        <f>IF(DB325=1,6,IF(DB325=2,5,IF(DB325=3,3,IF(DB325=4,3,IF(DB325=5,2,IF(DB325=6,1,IF(DB325&gt;6,"iNVÁLIDO",0)))))))</f>
        <v>2</v>
      </c>
      <c r="EM325">
        <f>IF(DC325=1,6,IF(DC325=2,5,IF(DC325=3,3,IF(DC325=4,3,IF(DC325=5,2,IF(DC325=6,1,IF(DC325&gt;6,"iNVÁLIDO",0)))))))</f>
        <v>2</v>
      </c>
      <c r="EN325" s="7">
        <f>IF(DD325&gt;6,"Inválido",DD325)</f>
        <v>4</v>
      </c>
      <c r="EO325">
        <f>IF(DE325&gt;6,"Inválido",DE325)</f>
        <v>4</v>
      </c>
      <c r="EP325">
        <f>IF(DF325=1,6,IF(DF325=2,5,IF(DF325=3,3,IF(DF325=4,3,IF(DF325=5,2,IF(DF325=6,1,IF(DF325&gt;6,"iNVÁLIDO",0)))))))</f>
        <v>2</v>
      </c>
      <c r="EQ325" s="7">
        <f>IF(DG325&gt;6,"Inválido",DG325)</f>
        <v>4</v>
      </c>
      <c r="ER325">
        <f>IF(DH325&gt;5,"Inválido",DH325)</f>
        <v>4</v>
      </c>
      <c r="ES325">
        <f>IF(DI325&gt;5,"Inválido",DI325)</f>
        <v>2</v>
      </c>
      <c r="ET325">
        <f>IF(DJ325=1,5,IF(DJ325=2,4,IF(DJ325=3,3,IF(DJ325=4,2,IF(DJ325=5,1,IF(DJ325&gt;5,"Inválido",0))))))</f>
        <v>3</v>
      </c>
      <c r="EU325">
        <f>IF(DK325&gt;5,"Inválido",DK325)</f>
        <v>3</v>
      </c>
      <c r="EV325">
        <f>IF(DL325=1,5,IF(DL325=2,4,IF(DL325=3,3,IF(DL325=4,2,IF(DL325=5,1,IF(DL325&gt;5,"Inválido",0))))))</f>
        <v>3</v>
      </c>
      <c r="EW325" s="7">
        <f>SUM(DO325,DP325,DQ325,DR325,DS325,DT325,DU325,DV325,DW325,DX325)</f>
        <v>24</v>
      </c>
      <c r="EX325" s="7">
        <f>(EW325-10)/20*100</f>
        <v>70</v>
      </c>
      <c r="EY325">
        <f>SUM(DY325,DZ325,EA325,EB325)</f>
        <v>4</v>
      </c>
      <c r="EZ325">
        <f>(_2022___Atividade_física__sintomas_de_ansiedade_e_depressão_e_qualidade_de_vida_e[[#This Row],[Aspecto físico]]-4)/4*100</f>
        <v>0</v>
      </c>
      <c r="FA325">
        <f>SUM(EG325,EH325)</f>
        <v>5.2</v>
      </c>
      <c r="FB325">
        <f>(FA325-2)/10*100</f>
        <v>32</v>
      </c>
      <c r="FC325">
        <f>SUM(DM325,ES325,ET325,EU325,EV325)</f>
        <v>14.4</v>
      </c>
      <c r="FD325" s="7">
        <f>(FC325-5)/20*100</f>
        <v>47</v>
      </c>
      <c r="FE325">
        <f>SUM(EI325,EM325,EO325,EQ325)</f>
        <v>13</v>
      </c>
      <c r="FF325" s="7">
        <f>(FE325-4)/20*100</f>
        <v>45</v>
      </c>
      <c r="FG325">
        <f>SUM(EF325,ER325)</f>
        <v>7</v>
      </c>
      <c r="FH325">
        <f>(FG325-2)/8*100</f>
        <v>62.5</v>
      </c>
      <c r="FI325">
        <f>SUM(EC325,ED325,EE325)</f>
        <v>3</v>
      </c>
      <c r="FJ325" s="7">
        <f>(FI325-3)/3*100</f>
        <v>0</v>
      </c>
      <c r="FK325">
        <f>SUM(EJ325,EK325,EL325,EN325,EP325)</f>
        <v>13</v>
      </c>
      <c r="FL325">
        <f>(FK325-5)/25*100</f>
        <v>32</v>
      </c>
      <c r="FM325">
        <f t="shared" si="15"/>
        <v>3</v>
      </c>
      <c r="FN325" s="7">
        <f t="shared" si="16"/>
        <v>37.25</v>
      </c>
      <c r="FO325" s="7">
        <f t="shared" si="17"/>
        <v>34.875</v>
      </c>
    </row>
    <row r="326" spans="1:171" ht="15" thickBot="1" x14ac:dyDescent="0.35">
      <c r="A326" t="s">
        <v>893</v>
      </c>
      <c r="B326" t="s">
        <v>894</v>
      </c>
      <c r="C326" t="s">
        <v>68</v>
      </c>
      <c r="D326" s="5">
        <v>32766</v>
      </c>
      <c r="E326" s="5">
        <v>44682</v>
      </c>
      <c r="F326" s="1">
        <f>DATEDIF(D325,E325,"Y")</f>
        <v>30</v>
      </c>
      <c r="G326">
        <v>2</v>
      </c>
      <c r="H326">
        <v>1</v>
      </c>
      <c r="I326" t="s">
        <v>445</v>
      </c>
      <c r="J326">
        <v>10</v>
      </c>
      <c r="K326">
        <v>2</v>
      </c>
      <c r="L326" t="s">
        <v>895</v>
      </c>
      <c r="M326" s="1">
        <v>2</v>
      </c>
      <c r="N326">
        <v>1</v>
      </c>
      <c r="O326">
        <v>1</v>
      </c>
      <c r="P326">
        <v>1</v>
      </c>
      <c r="Q326" s="16">
        <v>2</v>
      </c>
      <c r="R326">
        <v>2</v>
      </c>
      <c r="S326">
        <v>1</v>
      </c>
      <c r="T326">
        <v>2</v>
      </c>
      <c r="U326" t="s">
        <v>86</v>
      </c>
      <c r="V326">
        <v>5</v>
      </c>
      <c r="W326">
        <v>29</v>
      </c>
      <c r="X32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145</v>
      </c>
      <c r="Y326">
        <v>3</v>
      </c>
      <c r="Z326">
        <v>49</v>
      </c>
      <c r="AA32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147</v>
      </c>
      <c r="AB326">
        <v>3</v>
      </c>
      <c r="AC326">
        <v>49</v>
      </c>
      <c r="AD32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147</v>
      </c>
      <c r="AE326">
        <v>4</v>
      </c>
      <c r="AF326">
        <v>4</v>
      </c>
      <c r="AG326" s="1">
        <f>AVERAGE(_2022___Atividade_física__sintomas_de_ansiedade_e_depressão_e_qualidade_de_vida_e[[#This Row],[a.	Quantas horas no total você gasta sentado durante um dia de semana? ]:[b.	Quantas horas no total você gasta sentado durante um dia de fim de semana?]])</f>
        <v>4</v>
      </c>
      <c r="AH326" s="1">
        <f>_2022___Atividade_física__sintomas_de_ansiedade_e_depressão_e_qualidade_de_vida_e[[#This Row],[AFV por semana]]+_2022___Atividade_física__sintomas_de_ansiedade_e_depressão_e_qualidade_de_vida_e[[#This Row],[Média AFM na semana]]</f>
        <v>294</v>
      </c>
      <c r="AI326">
        <v>1</v>
      </c>
      <c r="AJ326">
        <v>1</v>
      </c>
      <c r="AK326">
        <v>2</v>
      </c>
      <c r="AL326">
        <v>3</v>
      </c>
      <c r="AM326">
        <v>2</v>
      </c>
      <c r="AN326">
        <v>1</v>
      </c>
      <c r="AO326">
        <v>2</v>
      </c>
      <c r="AP326">
        <v>0</v>
      </c>
      <c r="AQ326">
        <v>2</v>
      </c>
      <c r="AR326">
        <v>3</v>
      </c>
      <c r="AS326">
        <v>2</v>
      </c>
      <c r="AT326">
        <v>2</v>
      </c>
      <c r="AU326">
        <v>2</v>
      </c>
      <c r="AV326">
        <v>2</v>
      </c>
      <c r="AW326">
        <v>2</v>
      </c>
      <c r="AX326">
        <v>0</v>
      </c>
      <c r="AY326">
        <v>2</v>
      </c>
      <c r="AZ326">
        <v>3</v>
      </c>
      <c r="BA326">
        <v>2</v>
      </c>
      <c r="BB326">
        <v>2</v>
      </c>
      <c r="BC326">
        <v>1</v>
      </c>
      <c r="BD32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37</v>
      </c>
      <c r="BE326">
        <v>1</v>
      </c>
      <c r="BF326">
        <v>1</v>
      </c>
      <c r="BG326">
        <v>0</v>
      </c>
      <c r="BH326">
        <v>1</v>
      </c>
      <c r="BI326">
        <v>2</v>
      </c>
      <c r="BJ326">
        <v>0</v>
      </c>
      <c r="BK326">
        <v>1</v>
      </c>
      <c r="BL326">
        <v>2</v>
      </c>
      <c r="BM326">
        <v>1</v>
      </c>
      <c r="BN326">
        <v>3</v>
      </c>
      <c r="BO326">
        <v>2</v>
      </c>
      <c r="BP326">
        <v>2</v>
      </c>
      <c r="BQ326">
        <v>2</v>
      </c>
      <c r="BR326">
        <v>1</v>
      </c>
      <c r="BS326">
        <v>1</v>
      </c>
      <c r="BT326">
        <v>0</v>
      </c>
      <c r="BU326">
        <v>2</v>
      </c>
      <c r="BV326">
        <v>1</v>
      </c>
      <c r="BW326">
        <v>0</v>
      </c>
      <c r="BX326">
        <v>2</v>
      </c>
      <c r="BY326">
        <f>_2022___Atividade_física__sintomas_de_ansiedade_e_depressão_e_qualidade_de_vida_e[[#This Row],[_18]]</f>
        <v>0</v>
      </c>
      <c r="BZ326">
        <v>1</v>
      </c>
      <c r="CA326">
        <v>0</v>
      </c>
      <c r="CB326" s="1">
        <f>SUM(BE326:BV326,_2022___Atividade_física__sintomas_de_ansiedade_e_depressão_e_qualidade_de_vida_e[[#This Row],[18 considerar essa]:[_20]])</f>
        <v>24</v>
      </c>
      <c r="CC326">
        <v>3</v>
      </c>
      <c r="CD326">
        <v>3</v>
      </c>
      <c r="CE326">
        <v>3</v>
      </c>
      <c r="CF326">
        <v>3</v>
      </c>
      <c r="CG326">
        <v>3</v>
      </c>
      <c r="CH326">
        <v>1</v>
      </c>
      <c r="CI326">
        <v>2</v>
      </c>
      <c r="CJ326">
        <v>2</v>
      </c>
      <c r="CK326">
        <v>2</v>
      </c>
      <c r="CL326">
        <v>1</v>
      </c>
      <c r="CM326">
        <v>2</v>
      </c>
      <c r="CN326">
        <v>3</v>
      </c>
      <c r="CO326">
        <v>1</v>
      </c>
      <c r="CP326">
        <v>1</v>
      </c>
      <c r="CQ326">
        <v>2</v>
      </c>
      <c r="CR326">
        <v>2</v>
      </c>
      <c r="CS326">
        <v>1</v>
      </c>
      <c r="CT326">
        <v>1</v>
      </c>
      <c r="CU326">
        <v>1</v>
      </c>
      <c r="CV326">
        <v>4</v>
      </c>
      <c r="CW326">
        <v>3</v>
      </c>
      <c r="CX326">
        <v>2</v>
      </c>
      <c r="CY326">
        <v>5</v>
      </c>
      <c r="CZ326">
        <v>1</v>
      </c>
      <c r="DA326">
        <v>3</v>
      </c>
      <c r="DB326">
        <v>5</v>
      </c>
      <c r="DC326">
        <v>6</v>
      </c>
      <c r="DD326">
        <v>2</v>
      </c>
      <c r="DE326">
        <v>2</v>
      </c>
      <c r="DF326">
        <v>5</v>
      </c>
      <c r="DG326">
        <v>1</v>
      </c>
      <c r="DH326">
        <v>1</v>
      </c>
      <c r="DI326">
        <v>2</v>
      </c>
      <c r="DJ326">
        <v>2</v>
      </c>
      <c r="DK326">
        <v>5</v>
      </c>
      <c r="DL326">
        <v>3</v>
      </c>
      <c r="DM326">
        <f>IF(CC326=1,5,IF(CC326=2,4.4,IF(CC326=3,3.4,IF(CC326=4,2,IF(CC326=5,1,IF(CC326&gt;5,"Inválido",0))))))</f>
        <v>3.4</v>
      </c>
      <c r="DN326">
        <f>IF(CD326&gt;5,"Inválido",CD326)</f>
        <v>3</v>
      </c>
      <c r="DO326" s="7">
        <f>IF(CE326&gt;3,"Inválido",CE326)</f>
        <v>3</v>
      </c>
      <c r="DP326" s="7">
        <f>IF(CF326&gt;3,"Inválido",CF326)</f>
        <v>3</v>
      </c>
      <c r="DQ326" s="6">
        <f>IF(CG326&gt;3,"Inválido",CG326)</f>
        <v>3</v>
      </c>
      <c r="DR326" s="6">
        <f>IF(CH326&gt;3,"Inválido",CH326)</f>
        <v>1</v>
      </c>
      <c r="DS326" s="6">
        <f>IF(CI326&gt;3,"Inválido",CI326)</f>
        <v>2</v>
      </c>
      <c r="DT326" s="6">
        <f>IF(CJ326&gt;3,"Inválido",CJ326)</f>
        <v>2</v>
      </c>
      <c r="DU326" s="6">
        <f>IF(CK326&gt;3,"Inválido",CK326)</f>
        <v>2</v>
      </c>
      <c r="DV326" s="6">
        <f>IF(CL326&gt;3,"Inválido",CL326)</f>
        <v>1</v>
      </c>
      <c r="DW326" s="6">
        <f>IF(CM326&gt;3,"Inválido",CM326)</f>
        <v>2</v>
      </c>
      <c r="DX326" s="6">
        <f>IF(CN326&gt;3,"Inválido",CN326)</f>
        <v>3</v>
      </c>
      <c r="DY326" s="8">
        <f>IF(CO326&gt;5, "INVALIDO",CO326)</f>
        <v>1</v>
      </c>
      <c r="DZ326" s="8">
        <f>IF(CP326&gt;5, "INVALIDO",CP326)</f>
        <v>1</v>
      </c>
      <c r="EA326" s="8">
        <f>IF(CQ326&gt;5, "INVALIDO",CQ326)</f>
        <v>2</v>
      </c>
      <c r="EB326" s="8">
        <f>IF(CR326&gt;5, "INVALIDO",CR326)</f>
        <v>2</v>
      </c>
      <c r="EC326" s="7">
        <f>IF(CR326&gt;5, "INVALIDO",CR326)</f>
        <v>2</v>
      </c>
      <c r="ED32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6">
        <f>IF(CC326=1,5,IF(CC326=2,4,IF(CC326=3,3,IF(CC326=4,2,IF(CC326=5,1,IF(CC326&gt;5,"Inválido",0))))))</f>
        <v>3</v>
      </c>
      <c r="EG326">
        <f>IF(CW326=1,6,IF(CW326=2,5.4,IF(CW326=3,4.2,IF(CW326=4,3.1,IF(CW326=5,2.2,IF(CW326=6,1,IF(CW326&gt;6,"Inválido",0)))))))</f>
        <v>4.2</v>
      </c>
      <c r="EH326">
        <f>IF(AND(CX326=1,CW326=1),6,IF(AND(CX326=1,CW326&lt;7),5,IF(AND(CX326&gt;1,CW326=1),"Inválido",IF(AND(CX326=2,CW326&lt;7),4,IF(AND(CX326=3,CW326&lt;7),3,IF(AND(CX326=4,CW326&lt;7),2,IF(AND(CX326=5,CW326&lt;7),1,0)))))))</f>
        <v>4</v>
      </c>
      <c r="EI326">
        <f>IF(CV326=1,6,IF(CV326=2,5,IF(CV326=3,3,IF(CV326=4,3,IF(CV326=5,2,IF(CV326=6,1,IF(CV326&gt;6,"iNVÁLIDO",0)))))))</f>
        <v>3</v>
      </c>
      <c r="EJ326" s="7">
        <f>IF(CZ326&gt;6,"Inválido",CZ326)</f>
        <v>1</v>
      </c>
      <c r="EK326" s="7">
        <f>IF(DA326&gt;6,"Inválido",DA326)</f>
        <v>3</v>
      </c>
      <c r="EL326">
        <f>IF(DB326=1,6,IF(DB326=2,5,IF(DB326=3,3,IF(DB326=4,3,IF(DB326=5,2,IF(DB326=6,1,IF(DB326&gt;6,"iNVÁLIDO",0)))))))</f>
        <v>2</v>
      </c>
      <c r="EM326">
        <f>IF(DC326=1,6,IF(DC326=2,5,IF(DC326=3,3,IF(DC326=4,3,IF(DC326=5,2,IF(DC326=6,1,IF(DC326&gt;6,"iNVÁLIDO",0)))))))</f>
        <v>1</v>
      </c>
      <c r="EN326" s="7">
        <f>IF(DD326&gt;6,"Inválido",DD326)</f>
        <v>2</v>
      </c>
      <c r="EO326">
        <f>IF(DE326&gt;6,"Inválido",DE326)</f>
        <v>2</v>
      </c>
      <c r="EP326">
        <f>IF(DF326=1,6,IF(DF326=2,5,IF(DF326=3,3,IF(DF326=4,3,IF(DF326=5,2,IF(DF326=6,1,IF(DF326&gt;6,"iNVÁLIDO",0)))))))</f>
        <v>2</v>
      </c>
      <c r="EQ326" s="7">
        <f>IF(DG326&gt;6,"Inválido",DG326)</f>
        <v>1</v>
      </c>
      <c r="ER326">
        <f>IF(DH326&gt;5,"Inválido",DH326)</f>
        <v>1</v>
      </c>
      <c r="ES326">
        <f>IF(DI326&gt;5,"Inválido",DI326)</f>
        <v>2</v>
      </c>
      <c r="ET326">
        <f>IF(DJ326=1,5,IF(DJ326=2,4,IF(DJ326=3,3,IF(DJ326=4,2,IF(DJ326=5,1,IF(DJ326&gt;5,"Inválido",0))))))</f>
        <v>4</v>
      </c>
      <c r="EU326">
        <f>IF(DK326&gt;5,"Inválido",DK326)</f>
        <v>5</v>
      </c>
      <c r="EV326">
        <f>IF(DL326=1,5,IF(DL326=2,4,IF(DL326=3,3,IF(DL326=4,2,IF(DL326=5,1,IF(DL326&gt;5,"Inválido",0))))))</f>
        <v>3</v>
      </c>
      <c r="EW326" s="7">
        <f>SUM(DO326,DP326,DQ326,DR326,DS326,DT326,DU326,DV326,DW326,DX326)</f>
        <v>22</v>
      </c>
      <c r="EX326" s="7">
        <f>(EW326-10)/20*100</f>
        <v>60</v>
      </c>
      <c r="EY326">
        <f>SUM(DY326,DZ326,EA326,EB326)</f>
        <v>6</v>
      </c>
      <c r="EZ326">
        <f>(_2022___Atividade_física__sintomas_de_ansiedade_e_depressão_e_qualidade_de_vida_e[[#This Row],[Aspecto físico]]-4)/4*100</f>
        <v>50</v>
      </c>
      <c r="FA326">
        <f>SUM(EG326,EH326)</f>
        <v>8.1999999999999993</v>
      </c>
      <c r="FB326">
        <f>(FA326-2)/10*100</f>
        <v>61.999999999999986</v>
      </c>
      <c r="FC326">
        <f>SUM(DM326,ES326,ET326,EU326,EV326)</f>
        <v>17.399999999999999</v>
      </c>
      <c r="FD326" s="7">
        <f>(FC326-5)/20*100</f>
        <v>61.999999999999986</v>
      </c>
      <c r="FE326">
        <f>SUM(EI326,EM326,EO326,EQ326)</f>
        <v>7</v>
      </c>
      <c r="FF326" s="7">
        <f>(FE326-4)/20*100</f>
        <v>15</v>
      </c>
      <c r="FG326">
        <f>SUM(EF326,ER326)</f>
        <v>4</v>
      </c>
      <c r="FH326">
        <f>(FG326-2)/8*100</f>
        <v>25</v>
      </c>
      <c r="FI326">
        <f>SUM(EC326,ED326,EE326)</f>
        <v>4</v>
      </c>
      <c r="FJ326" s="7">
        <f>(FI326-3)/3*100</f>
        <v>33.333333333333329</v>
      </c>
      <c r="FK326">
        <f>SUM(EJ326,EK326,EL326,EN326,EP326)</f>
        <v>10</v>
      </c>
      <c r="FL326">
        <f>(FK326-5)/25*100</f>
        <v>20</v>
      </c>
      <c r="FM326">
        <f t="shared" si="15"/>
        <v>3</v>
      </c>
      <c r="FN326" s="7">
        <f t="shared" si="16"/>
        <v>58.5</v>
      </c>
      <c r="FO326" s="7">
        <f t="shared" si="17"/>
        <v>23.333333333333332</v>
      </c>
    </row>
    <row r="327" spans="1:171" ht="15" thickBot="1" x14ac:dyDescent="0.35">
      <c r="A327" t="s">
        <v>896</v>
      </c>
      <c r="B327" t="s">
        <v>897</v>
      </c>
      <c r="C327" t="s">
        <v>68</v>
      </c>
      <c r="D327" s="5">
        <v>31538</v>
      </c>
      <c r="E327" s="5">
        <v>44682</v>
      </c>
      <c r="F327" s="1">
        <f>DATEDIF(D326,E326,"Y")</f>
        <v>32</v>
      </c>
      <c r="G327">
        <v>2</v>
      </c>
      <c r="H327">
        <v>4</v>
      </c>
      <c r="I327" t="s">
        <v>898</v>
      </c>
      <c r="J327">
        <v>5</v>
      </c>
      <c r="K327">
        <v>2</v>
      </c>
      <c r="L327" t="s">
        <v>899</v>
      </c>
      <c r="M327" s="1">
        <v>2</v>
      </c>
      <c r="N327">
        <v>1</v>
      </c>
      <c r="O327">
        <v>1</v>
      </c>
      <c r="P327">
        <v>1</v>
      </c>
      <c r="Q327" s="16">
        <v>2</v>
      </c>
      <c r="R327">
        <v>2</v>
      </c>
      <c r="S327">
        <v>1</v>
      </c>
      <c r="T327">
        <v>1</v>
      </c>
      <c r="U327" t="s">
        <v>71</v>
      </c>
      <c r="V327">
        <v>1</v>
      </c>
      <c r="W327">
        <v>29</v>
      </c>
      <c r="X32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v>
      </c>
      <c r="Y327">
        <v>1</v>
      </c>
      <c r="Z327">
        <v>60</v>
      </c>
      <c r="AA32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327">
        <v>0</v>
      </c>
      <c r="AC327">
        <v>0</v>
      </c>
      <c r="AD32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7">
        <v>4</v>
      </c>
      <c r="AF327">
        <v>6</v>
      </c>
      <c r="AG327" s="1">
        <f>AVERAGE(_2022___Atividade_física__sintomas_de_ansiedade_e_depressão_e_qualidade_de_vida_e[[#This Row],[a.	Quantas horas no total você gasta sentado durante um dia de semana? ]:[b.	Quantas horas no total você gasta sentado durante um dia de fim de semana?]])</f>
        <v>5</v>
      </c>
      <c r="AH327" s="1">
        <f>_2022___Atividade_física__sintomas_de_ansiedade_e_depressão_e_qualidade_de_vida_e[[#This Row],[AFV por semana]]+_2022___Atividade_física__sintomas_de_ansiedade_e_depressão_e_qualidade_de_vida_e[[#This Row],[Média AFM na semana]]</f>
        <v>60</v>
      </c>
      <c r="AI327">
        <v>0</v>
      </c>
      <c r="AJ327">
        <v>3</v>
      </c>
      <c r="AK327">
        <v>1</v>
      </c>
      <c r="AL327">
        <v>0</v>
      </c>
      <c r="AM327">
        <v>0</v>
      </c>
      <c r="AN327">
        <v>1</v>
      </c>
      <c r="AO327">
        <v>0</v>
      </c>
      <c r="AP327">
        <v>0</v>
      </c>
      <c r="AQ327">
        <v>0</v>
      </c>
      <c r="AR327">
        <v>3</v>
      </c>
      <c r="AS327">
        <v>0</v>
      </c>
      <c r="AT327">
        <v>0</v>
      </c>
      <c r="AU327">
        <v>0</v>
      </c>
      <c r="AV327">
        <v>3</v>
      </c>
      <c r="AW327">
        <v>0</v>
      </c>
      <c r="AX327">
        <v>3</v>
      </c>
      <c r="AY327">
        <v>0</v>
      </c>
      <c r="AZ327">
        <v>0</v>
      </c>
      <c r="BA327">
        <v>0</v>
      </c>
      <c r="BB327">
        <v>0</v>
      </c>
      <c r="BC327">
        <v>0</v>
      </c>
      <c r="BD32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327">
        <v>0</v>
      </c>
      <c r="BF327">
        <v>1</v>
      </c>
      <c r="BG327">
        <v>1</v>
      </c>
      <c r="BH327">
        <v>1</v>
      </c>
      <c r="BI327">
        <v>0</v>
      </c>
      <c r="BJ327">
        <v>0</v>
      </c>
      <c r="BK327">
        <v>1</v>
      </c>
      <c r="BL327">
        <v>0</v>
      </c>
      <c r="BM327">
        <v>1</v>
      </c>
      <c r="BN327">
        <v>1</v>
      </c>
      <c r="BO327">
        <v>2</v>
      </c>
      <c r="BP327">
        <v>0</v>
      </c>
      <c r="BQ327">
        <v>1</v>
      </c>
      <c r="BR327">
        <v>1</v>
      </c>
      <c r="BS327">
        <v>1</v>
      </c>
      <c r="BT327">
        <v>1</v>
      </c>
      <c r="BU327">
        <v>1</v>
      </c>
      <c r="BV327">
        <v>0</v>
      </c>
      <c r="BW327">
        <v>0</v>
      </c>
      <c r="BX327">
        <v>2</v>
      </c>
      <c r="BY327">
        <f>_2022___Atividade_física__sintomas_de_ansiedade_e_depressão_e_qualidade_de_vida_e[[#This Row],[_18]]</f>
        <v>0</v>
      </c>
      <c r="BZ327">
        <v>0</v>
      </c>
      <c r="CA327">
        <v>0</v>
      </c>
      <c r="CB327" s="1">
        <f>SUM(BE327:BV327,_2022___Atividade_física__sintomas_de_ansiedade_e_depressão_e_qualidade_de_vida_e[[#This Row],[18 considerar essa]:[_20]])</f>
        <v>13</v>
      </c>
      <c r="CC327">
        <v>3</v>
      </c>
      <c r="CD327">
        <v>3</v>
      </c>
      <c r="CE327">
        <v>2</v>
      </c>
      <c r="CF327">
        <v>2</v>
      </c>
      <c r="CG327">
        <v>2</v>
      </c>
      <c r="CH327">
        <v>2</v>
      </c>
      <c r="CI327">
        <v>3</v>
      </c>
      <c r="CJ327">
        <v>3</v>
      </c>
      <c r="CK327">
        <v>1</v>
      </c>
      <c r="CL327">
        <v>1</v>
      </c>
      <c r="CM327">
        <v>2</v>
      </c>
      <c r="CN327">
        <v>2</v>
      </c>
      <c r="CO327">
        <v>2</v>
      </c>
      <c r="CP327">
        <v>1</v>
      </c>
      <c r="CQ327">
        <v>2</v>
      </c>
      <c r="CR327">
        <v>2</v>
      </c>
      <c r="CS327">
        <v>2</v>
      </c>
      <c r="CT327">
        <v>1</v>
      </c>
      <c r="CU327">
        <v>1</v>
      </c>
      <c r="CV327">
        <v>4</v>
      </c>
      <c r="CW327">
        <v>3</v>
      </c>
      <c r="CX327">
        <v>3</v>
      </c>
      <c r="CY327">
        <v>4</v>
      </c>
      <c r="CZ327">
        <v>2</v>
      </c>
      <c r="DA327">
        <v>2</v>
      </c>
      <c r="DB327">
        <v>4</v>
      </c>
      <c r="DC327">
        <v>5</v>
      </c>
      <c r="DD327">
        <v>2</v>
      </c>
      <c r="DE327">
        <v>2</v>
      </c>
      <c r="DF327">
        <v>5</v>
      </c>
      <c r="DG327">
        <v>1</v>
      </c>
      <c r="DH327">
        <v>3</v>
      </c>
      <c r="DI327">
        <v>3</v>
      </c>
      <c r="DJ327">
        <v>3</v>
      </c>
      <c r="DK327">
        <v>3</v>
      </c>
      <c r="DL327">
        <v>3</v>
      </c>
      <c r="DM327">
        <f>IF(CC327=1,5,IF(CC327=2,4.4,IF(CC327=3,3.4,IF(CC327=4,2,IF(CC327=5,1,IF(CC327&gt;5,"Inválido",0))))))</f>
        <v>3.4</v>
      </c>
      <c r="DN327">
        <f>IF(CD327&gt;5,"Inválido",CD327)</f>
        <v>3</v>
      </c>
      <c r="DO327" s="7">
        <f>IF(CE327&gt;3,"Inválido",CE327)</f>
        <v>2</v>
      </c>
      <c r="DP327" s="7">
        <f>IF(CF327&gt;3,"Inválido",CF327)</f>
        <v>2</v>
      </c>
      <c r="DQ327" s="6">
        <f>IF(CG327&gt;3,"Inválido",CG327)</f>
        <v>2</v>
      </c>
      <c r="DR327" s="6">
        <f>IF(CH327&gt;3,"Inválido",CH327)</f>
        <v>2</v>
      </c>
      <c r="DS327" s="6">
        <f>IF(CI327&gt;3,"Inválido",CI327)</f>
        <v>3</v>
      </c>
      <c r="DT327" s="6">
        <f>IF(CJ327&gt;3,"Inválido",CJ327)</f>
        <v>3</v>
      </c>
      <c r="DU327" s="6">
        <f>IF(CK327&gt;3,"Inválido",CK327)</f>
        <v>1</v>
      </c>
      <c r="DV327" s="6">
        <f>IF(CL327&gt;3,"Inválido",CL327)</f>
        <v>1</v>
      </c>
      <c r="DW327" s="6">
        <f>IF(CM327&gt;3,"Inválido",CM327)</f>
        <v>2</v>
      </c>
      <c r="DX327" s="6">
        <f>IF(CN327&gt;3,"Inválido",CN327)</f>
        <v>2</v>
      </c>
      <c r="DY327" s="8">
        <f>IF(CO327&gt;5, "INVALIDO",CO327)</f>
        <v>2</v>
      </c>
      <c r="DZ327" s="8">
        <f>IF(CP327&gt;5, "INVALIDO",CP327)</f>
        <v>1</v>
      </c>
      <c r="EA327" s="8">
        <f>IF(CQ327&gt;5, "INVALIDO",CQ327)</f>
        <v>2</v>
      </c>
      <c r="EB327" s="8">
        <f>IF(CR327&gt;5, "INVALIDO",CR327)</f>
        <v>2</v>
      </c>
      <c r="EC327" s="7">
        <f>IF(CR327&gt;5, "INVALIDO",CR327)</f>
        <v>2</v>
      </c>
      <c r="ED32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7">
        <f>IF(CC327=1,5,IF(CC327=2,4,IF(CC327=3,3,IF(CC327=4,2,IF(CC327=5,1,IF(CC327&gt;5,"Inválido",0))))))</f>
        <v>3</v>
      </c>
      <c r="EG327">
        <f>IF(CW327=1,6,IF(CW327=2,5.4,IF(CW327=3,4.2,IF(CW327=4,3.1,IF(CW327=5,2.2,IF(CW327=6,1,IF(CW327&gt;6,"Inválido",0)))))))</f>
        <v>4.2</v>
      </c>
      <c r="EH327">
        <f>IF(AND(CX327=1,CW327=1),6,IF(AND(CX327=1,CW327&lt;7),5,IF(AND(CX327&gt;1,CW327=1),"Inválido",IF(AND(CX327=2,CW327&lt;7),4,IF(AND(CX327=3,CW327&lt;7),3,IF(AND(CX327=4,CW327&lt;7),2,IF(AND(CX327=5,CW327&lt;7),1,0)))))))</f>
        <v>3</v>
      </c>
      <c r="EI327">
        <f>IF(CV327=1,6,IF(CV327=2,5,IF(CV327=3,3,IF(CV327=4,3,IF(CV327=5,2,IF(CV327=6,1,IF(CV327&gt;6,"iNVÁLIDO",0)))))))</f>
        <v>3</v>
      </c>
      <c r="EJ327" s="7">
        <f>IF(CZ327&gt;6,"Inválido",CZ327)</f>
        <v>2</v>
      </c>
      <c r="EK327" s="7">
        <f>IF(DA327&gt;6,"Inválido",DA327)</f>
        <v>2</v>
      </c>
      <c r="EL327">
        <f>IF(DB327=1,6,IF(DB327=2,5,IF(DB327=3,3,IF(DB327=4,3,IF(DB327=5,2,IF(DB327=6,1,IF(DB327&gt;6,"iNVÁLIDO",0)))))))</f>
        <v>3</v>
      </c>
      <c r="EM327">
        <f>IF(DC327=1,6,IF(DC327=2,5,IF(DC327=3,3,IF(DC327=4,3,IF(DC327=5,2,IF(DC327=6,1,IF(DC327&gt;6,"iNVÁLIDO",0)))))))</f>
        <v>2</v>
      </c>
      <c r="EN327" s="7">
        <f>IF(DD327&gt;6,"Inválido",DD327)</f>
        <v>2</v>
      </c>
      <c r="EO327">
        <f>IF(DE327&gt;6,"Inválido",DE327)</f>
        <v>2</v>
      </c>
      <c r="EP327">
        <f>IF(DF327=1,6,IF(DF327=2,5,IF(DF327=3,3,IF(DF327=4,3,IF(DF327=5,2,IF(DF327=6,1,IF(DF327&gt;6,"iNVÁLIDO",0)))))))</f>
        <v>2</v>
      </c>
      <c r="EQ327" s="7">
        <f>IF(DG327&gt;6,"Inválido",DG327)</f>
        <v>1</v>
      </c>
      <c r="ER327">
        <f>IF(DH327&gt;5,"Inválido",DH327)</f>
        <v>3</v>
      </c>
      <c r="ES327">
        <f>IF(DI327&gt;5,"Inválido",DI327)</f>
        <v>3</v>
      </c>
      <c r="ET327">
        <f>IF(DJ327=1,5,IF(DJ327=2,4,IF(DJ327=3,3,IF(DJ327=4,2,IF(DJ327=5,1,IF(DJ327&gt;5,"Inválido",0))))))</f>
        <v>3</v>
      </c>
      <c r="EU327">
        <f>IF(DK327&gt;5,"Inválido",DK327)</f>
        <v>3</v>
      </c>
      <c r="EV327">
        <f>IF(DL327=1,5,IF(DL327=2,4,IF(DL327=3,3,IF(DL327=4,2,IF(DL327=5,1,IF(DL327&gt;5,"Inválido",0))))))</f>
        <v>3</v>
      </c>
      <c r="EW327" s="7">
        <f>SUM(DO327,DP327,DQ327,DR327,DS327,DT327,DU327,DV327,DW327,DX327)</f>
        <v>20</v>
      </c>
      <c r="EX327" s="7">
        <f>(EW327-10)/20*100</f>
        <v>50</v>
      </c>
      <c r="EY327">
        <f>SUM(DY327,DZ327,EA327,EB327)</f>
        <v>7</v>
      </c>
      <c r="EZ327">
        <f>(_2022___Atividade_física__sintomas_de_ansiedade_e_depressão_e_qualidade_de_vida_e[[#This Row],[Aspecto físico]]-4)/4*100</f>
        <v>75</v>
      </c>
      <c r="FA327">
        <f>SUM(EG327,EH327)</f>
        <v>7.2</v>
      </c>
      <c r="FB327">
        <f>(FA327-2)/10*100</f>
        <v>52</v>
      </c>
      <c r="FC327">
        <f>SUM(DM327,ES327,ET327,EU327,EV327)</f>
        <v>15.4</v>
      </c>
      <c r="FD327" s="7">
        <f>(FC327-5)/20*100</f>
        <v>52</v>
      </c>
      <c r="FE327">
        <f>SUM(EI327,EM327,EO327,EQ327)</f>
        <v>8</v>
      </c>
      <c r="FF327" s="7">
        <f>(FE327-4)/20*100</f>
        <v>20</v>
      </c>
      <c r="FG327">
        <f>SUM(EF327,ER327)</f>
        <v>6</v>
      </c>
      <c r="FH327">
        <f>(FG327-2)/8*100</f>
        <v>50</v>
      </c>
      <c r="FI327">
        <f>SUM(EC327,ED327,EE327)</f>
        <v>4</v>
      </c>
      <c r="FJ327" s="7">
        <f>(FI327-3)/3*100</f>
        <v>33.333333333333329</v>
      </c>
      <c r="FK327">
        <f>SUM(EJ327,EK327,EL327,EN327,EP327)</f>
        <v>11</v>
      </c>
      <c r="FL327">
        <f>(FK327-5)/25*100</f>
        <v>24</v>
      </c>
      <c r="FM327">
        <f t="shared" si="15"/>
        <v>3</v>
      </c>
      <c r="FN327" s="7">
        <f t="shared" si="16"/>
        <v>57.25</v>
      </c>
      <c r="FO327" s="7">
        <f t="shared" si="17"/>
        <v>31.833333333333332</v>
      </c>
    </row>
    <row r="328" spans="1:171" ht="15" thickBot="1" x14ac:dyDescent="0.35">
      <c r="A328" t="s">
        <v>900</v>
      </c>
      <c r="B328" t="s">
        <v>901</v>
      </c>
      <c r="C328" t="s">
        <v>68</v>
      </c>
      <c r="D328" s="5">
        <v>35393</v>
      </c>
      <c r="E328" s="5">
        <v>44682</v>
      </c>
      <c r="F328" s="1">
        <f>DATEDIF(D327,E327,"Y")</f>
        <v>35</v>
      </c>
      <c r="G328">
        <v>2</v>
      </c>
      <c r="H328">
        <v>1</v>
      </c>
      <c r="I328" t="s">
        <v>162</v>
      </c>
      <c r="J328">
        <v>3</v>
      </c>
      <c r="K328">
        <v>3</v>
      </c>
      <c r="L328" t="s">
        <v>902</v>
      </c>
      <c r="M328" s="1">
        <v>2</v>
      </c>
      <c r="N328">
        <v>1</v>
      </c>
      <c r="O328">
        <v>3</v>
      </c>
      <c r="P328">
        <v>1</v>
      </c>
      <c r="Q328" s="16">
        <v>2</v>
      </c>
      <c r="R328">
        <v>2</v>
      </c>
      <c r="S328">
        <v>1</v>
      </c>
      <c r="T328">
        <v>1</v>
      </c>
      <c r="U328" t="s">
        <v>76</v>
      </c>
      <c r="V328">
        <v>7</v>
      </c>
      <c r="W328">
        <v>20</v>
      </c>
      <c r="X32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328">
        <v>1</v>
      </c>
      <c r="Z328">
        <v>39</v>
      </c>
      <c r="AA32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328">
        <v>7</v>
      </c>
      <c r="AC328">
        <v>39</v>
      </c>
      <c r="AD32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273</v>
      </c>
      <c r="AE328">
        <v>9</v>
      </c>
      <c r="AF328">
        <v>4</v>
      </c>
      <c r="AG328" s="1">
        <f>AVERAGE(_2022___Atividade_física__sintomas_de_ansiedade_e_depressão_e_qualidade_de_vida_e[[#This Row],[a.	Quantas horas no total você gasta sentado durante um dia de semana? ]:[b.	Quantas horas no total você gasta sentado durante um dia de fim de semana?]])</f>
        <v>6.5</v>
      </c>
      <c r="AH328" s="1">
        <f>_2022___Atividade_física__sintomas_de_ansiedade_e_depressão_e_qualidade_de_vida_e[[#This Row],[AFV por semana]]+_2022___Atividade_física__sintomas_de_ansiedade_e_depressão_e_qualidade_de_vida_e[[#This Row],[Média AFM na semana]]</f>
        <v>312</v>
      </c>
      <c r="AI328">
        <v>0</v>
      </c>
      <c r="AJ328">
        <v>0</v>
      </c>
      <c r="AK328">
        <v>0</v>
      </c>
      <c r="AL328">
        <v>2</v>
      </c>
      <c r="AM328">
        <v>1</v>
      </c>
      <c r="AN328">
        <v>0</v>
      </c>
      <c r="AO328">
        <v>1</v>
      </c>
      <c r="AP328">
        <v>0</v>
      </c>
      <c r="AQ328">
        <v>0</v>
      </c>
      <c r="AR328">
        <v>1</v>
      </c>
      <c r="AS328">
        <v>1</v>
      </c>
      <c r="AT328">
        <v>0</v>
      </c>
      <c r="AU328">
        <v>0</v>
      </c>
      <c r="AV328">
        <v>1</v>
      </c>
      <c r="AW328">
        <v>1</v>
      </c>
      <c r="AX328">
        <v>0</v>
      </c>
      <c r="AY328">
        <v>0</v>
      </c>
      <c r="AZ328">
        <v>1</v>
      </c>
      <c r="BA328">
        <v>1</v>
      </c>
      <c r="BB328">
        <v>0</v>
      </c>
      <c r="BC328">
        <v>0</v>
      </c>
      <c r="BD32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10</v>
      </c>
      <c r="BE328">
        <v>1</v>
      </c>
      <c r="BF328">
        <v>1</v>
      </c>
      <c r="BG328">
        <v>2</v>
      </c>
      <c r="BH328">
        <v>1</v>
      </c>
      <c r="BI328">
        <v>1</v>
      </c>
      <c r="BJ328">
        <v>0</v>
      </c>
      <c r="BK328">
        <v>1</v>
      </c>
      <c r="BL328">
        <v>3</v>
      </c>
      <c r="BM328">
        <v>1</v>
      </c>
      <c r="BN328">
        <v>1</v>
      </c>
      <c r="BO328">
        <v>3</v>
      </c>
      <c r="BP328">
        <v>1</v>
      </c>
      <c r="BQ328">
        <v>2</v>
      </c>
      <c r="BR328">
        <v>1</v>
      </c>
      <c r="BS328">
        <v>1</v>
      </c>
      <c r="BT328">
        <v>1</v>
      </c>
      <c r="BU328">
        <v>1</v>
      </c>
      <c r="BV328">
        <v>0</v>
      </c>
      <c r="BW328">
        <v>0</v>
      </c>
      <c r="BX328">
        <v>2</v>
      </c>
      <c r="BY328">
        <f>_2022___Atividade_física__sintomas_de_ansiedade_e_depressão_e_qualidade_de_vida_e[[#This Row],[_18]]</f>
        <v>0</v>
      </c>
      <c r="BZ328">
        <v>0</v>
      </c>
      <c r="CA328">
        <v>1</v>
      </c>
      <c r="CB328" s="1">
        <f>SUM(BE328:BV328,_2022___Atividade_física__sintomas_de_ansiedade_e_depressão_e_qualidade_de_vida_e[[#This Row],[18 considerar essa]:[_20]])</f>
        <v>23</v>
      </c>
      <c r="CC328">
        <v>3</v>
      </c>
      <c r="CD328">
        <v>1</v>
      </c>
      <c r="CE328">
        <v>3</v>
      </c>
      <c r="CF328">
        <v>3</v>
      </c>
      <c r="CG328">
        <v>3</v>
      </c>
      <c r="CH328">
        <v>3</v>
      </c>
      <c r="CI328">
        <v>3</v>
      </c>
      <c r="CJ328">
        <v>3</v>
      </c>
      <c r="CK328">
        <v>3</v>
      </c>
      <c r="CL328">
        <v>3</v>
      </c>
      <c r="CM328">
        <v>3</v>
      </c>
      <c r="CN328">
        <v>3</v>
      </c>
      <c r="CO328">
        <v>1</v>
      </c>
      <c r="CP328">
        <v>1</v>
      </c>
      <c r="CQ328">
        <v>1</v>
      </c>
      <c r="CR328">
        <v>1</v>
      </c>
      <c r="CS328">
        <v>1</v>
      </c>
      <c r="CT328">
        <v>1</v>
      </c>
      <c r="CU328">
        <v>1</v>
      </c>
      <c r="CV328">
        <v>2</v>
      </c>
      <c r="CW328">
        <v>3</v>
      </c>
      <c r="CX328">
        <v>1</v>
      </c>
      <c r="CY328">
        <v>3</v>
      </c>
      <c r="CZ328">
        <v>3</v>
      </c>
      <c r="DA328">
        <v>4</v>
      </c>
      <c r="DB328">
        <v>5</v>
      </c>
      <c r="DC328">
        <v>4</v>
      </c>
      <c r="DD328">
        <v>3</v>
      </c>
      <c r="DE328">
        <v>3</v>
      </c>
      <c r="DF328">
        <v>4</v>
      </c>
      <c r="DG328">
        <v>3</v>
      </c>
      <c r="DH328">
        <v>3</v>
      </c>
      <c r="DI328">
        <v>1</v>
      </c>
      <c r="DJ328">
        <v>3</v>
      </c>
      <c r="DK328">
        <v>5</v>
      </c>
      <c r="DL328">
        <v>3</v>
      </c>
      <c r="DM328">
        <f>IF(CC328=1,5,IF(CC328=2,4.4,IF(CC328=3,3.4,IF(CC328=4,2,IF(CC328=5,1,IF(CC328&gt;5,"Inválido",0))))))</f>
        <v>3.4</v>
      </c>
      <c r="DN328">
        <f>IF(CD328&gt;5,"Inválido",CD328)</f>
        <v>1</v>
      </c>
      <c r="DO328" s="7">
        <f>IF(CE328&gt;3,"Inválido",CE328)</f>
        <v>3</v>
      </c>
      <c r="DP328" s="7">
        <f>IF(CF328&gt;3,"Inválido",CF328)</f>
        <v>3</v>
      </c>
      <c r="DQ328" s="6">
        <f>IF(CG328&gt;3,"Inválido",CG328)</f>
        <v>3</v>
      </c>
      <c r="DR328" s="6">
        <f>IF(CH328&gt;3,"Inválido",CH328)</f>
        <v>3</v>
      </c>
      <c r="DS328" s="6">
        <f>IF(CI328&gt;3,"Inválido",CI328)</f>
        <v>3</v>
      </c>
      <c r="DT328" s="6">
        <f>IF(CJ328&gt;3,"Inválido",CJ328)</f>
        <v>3</v>
      </c>
      <c r="DU328" s="6">
        <f>IF(CK328&gt;3,"Inválido",CK328)</f>
        <v>3</v>
      </c>
      <c r="DV328" s="6">
        <f>IF(CL328&gt;3,"Inválido",CL328)</f>
        <v>3</v>
      </c>
      <c r="DW328" s="6">
        <f>IF(CM328&gt;3,"Inválido",CM328)</f>
        <v>3</v>
      </c>
      <c r="DX328" s="6">
        <f>IF(CN328&gt;3,"Inválido",CN328)</f>
        <v>3</v>
      </c>
      <c r="DY328" s="8">
        <f>IF(CO328&gt;5, "INVALIDO",CO328)</f>
        <v>1</v>
      </c>
      <c r="DZ328" s="8">
        <f>IF(CP328&gt;5, "INVALIDO",CP328)</f>
        <v>1</v>
      </c>
      <c r="EA328" s="8">
        <f>IF(CQ328&gt;5, "INVALIDO",CQ328)</f>
        <v>1</v>
      </c>
      <c r="EB328" s="8">
        <f>IF(CR328&gt;5, "INVALIDO",CR328)</f>
        <v>1</v>
      </c>
      <c r="EC328" s="7">
        <f>IF(CR328&gt;5, "INVALIDO",CR328)</f>
        <v>1</v>
      </c>
      <c r="ED32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8">
        <f>IF(CC328=1,5,IF(CC328=2,4,IF(CC328=3,3,IF(CC328=4,2,IF(CC328=5,1,IF(CC328&gt;5,"Inválido",0))))))</f>
        <v>3</v>
      </c>
      <c r="EG328">
        <f>IF(CW328=1,6,IF(CW328=2,5.4,IF(CW328=3,4.2,IF(CW328=4,3.1,IF(CW328=5,2.2,IF(CW328=6,1,IF(CW328&gt;6,"Inválido",0)))))))</f>
        <v>4.2</v>
      </c>
      <c r="EH328">
        <f>IF(AND(CX328=1,CW328=1),6,IF(AND(CX328=1,CW328&lt;7),5,IF(AND(CX328&gt;1,CW328=1),"Inválido",IF(AND(CX328=2,CW328&lt;7),4,IF(AND(CX328=3,CW328&lt;7),3,IF(AND(CX328=4,CW328&lt;7),2,IF(AND(CX328=5,CW328&lt;7),1,0)))))))</f>
        <v>5</v>
      </c>
      <c r="EI328">
        <f>IF(CV328=1,6,IF(CV328=2,5,IF(CV328=3,3,IF(CV328=4,3,IF(CV328=5,2,IF(CV328=6,1,IF(CV328&gt;6,"iNVÁLIDO",0)))))))</f>
        <v>5</v>
      </c>
      <c r="EJ328" s="7">
        <f>IF(CZ328&gt;6,"Inválido",CZ328)</f>
        <v>3</v>
      </c>
      <c r="EK328" s="7">
        <f>IF(DA328&gt;6,"Inválido",DA328)</f>
        <v>4</v>
      </c>
      <c r="EL328">
        <f>IF(DB328=1,6,IF(DB328=2,5,IF(DB328=3,3,IF(DB328=4,3,IF(DB328=5,2,IF(DB328=6,1,IF(DB328&gt;6,"iNVÁLIDO",0)))))))</f>
        <v>2</v>
      </c>
      <c r="EM328">
        <f>IF(DC328=1,6,IF(DC328=2,5,IF(DC328=3,3,IF(DC328=4,3,IF(DC328=5,2,IF(DC328=6,1,IF(DC328&gt;6,"iNVÁLIDO",0)))))))</f>
        <v>3</v>
      </c>
      <c r="EN328" s="7">
        <f>IF(DD328&gt;6,"Inválido",DD328)</f>
        <v>3</v>
      </c>
      <c r="EO328">
        <f>IF(DE328&gt;6,"Inválido",DE328)</f>
        <v>3</v>
      </c>
      <c r="EP328">
        <f>IF(DF328=1,6,IF(DF328=2,5,IF(DF328=3,3,IF(DF328=4,3,IF(DF328=5,2,IF(DF328=6,1,IF(DF328&gt;6,"iNVÁLIDO",0)))))))</f>
        <v>3</v>
      </c>
      <c r="EQ328" s="7">
        <f>IF(DG328&gt;6,"Inválido",DG328)</f>
        <v>3</v>
      </c>
      <c r="ER328">
        <f>IF(DH328&gt;5,"Inválido",DH328)</f>
        <v>3</v>
      </c>
      <c r="ES328">
        <f>IF(DI328&gt;5,"Inválido",DI328)</f>
        <v>1</v>
      </c>
      <c r="ET328">
        <f>IF(DJ328=1,5,IF(DJ328=2,4,IF(DJ328=3,3,IF(DJ328=4,2,IF(DJ328=5,1,IF(DJ328&gt;5,"Inválido",0))))))</f>
        <v>3</v>
      </c>
      <c r="EU328">
        <f>IF(DK328&gt;5,"Inválido",DK328)</f>
        <v>5</v>
      </c>
      <c r="EV328">
        <f>IF(DL328=1,5,IF(DL328=2,4,IF(DL328=3,3,IF(DL328=4,2,IF(DL328=5,1,IF(DL328&gt;5,"Inválido",0))))))</f>
        <v>3</v>
      </c>
      <c r="EW328" s="7">
        <f>SUM(DO328,DP328,DQ328,DR328,DS328,DT328,DU328,DV328,DW328,DX328)</f>
        <v>30</v>
      </c>
      <c r="EX328" s="7">
        <f>(EW328-10)/20*100</f>
        <v>100</v>
      </c>
      <c r="EY328">
        <f>SUM(DY328,DZ328,EA328,EB328)</f>
        <v>4</v>
      </c>
      <c r="EZ328">
        <f>(_2022___Atividade_física__sintomas_de_ansiedade_e_depressão_e_qualidade_de_vida_e[[#This Row],[Aspecto físico]]-4)/4*100</f>
        <v>0</v>
      </c>
      <c r="FA328">
        <f>SUM(EG328,EH328)</f>
        <v>9.1999999999999993</v>
      </c>
      <c r="FB328">
        <f>(FA328-2)/10*100</f>
        <v>72</v>
      </c>
      <c r="FC328">
        <f>SUM(DM328,ES328,ET328,EU328,EV328)</f>
        <v>15.4</v>
      </c>
      <c r="FD328" s="7">
        <f>(FC328-5)/20*100</f>
        <v>52</v>
      </c>
      <c r="FE328">
        <f>SUM(EI328,EM328,EO328,EQ328)</f>
        <v>14</v>
      </c>
      <c r="FF328" s="7">
        <f>(FE328-4)/20*100</f>
        <v>50</v>
      </c>
      <c r="FG328">
        <f>SUM(EF328,ER328)</f>
        <v>6</v>
      </c>
      <c r="FH328">
        <f>(FG328-2)/8*100</f>
        <v>50</v>
      </c>
      <c r="FI328">
        <f>SUM(EC328,ED328,EE328)</f>
        <v>3</v>
      </c>
      <c r="FJ328" s="7">
        <f>(FI328-3)/3*100</f>
        <v>0</v>
      </c>
      <c r="FK328">
        <f>SUM(EJ328,EK328,EL328,EN328,EP328)</f>
        <v>15</v>
      </c>
      <c r="FL328">
        <f>(FK328-5)/25*100</f>
        <v>40</v>
      </c>
      <c r="FM328">
        <f t="shared" si="15"/>
        <v>1</v>
      </c>
      <c r="FN328" s="7">
        <f t="shared" si="16"/>
        <v>56</v>
      </c>
      <c r="FO328" s="7">
        <f t="shared" si="17"/>
        <v>35</v>
      </c>
    </row>
    <row r="329" spans="1:171" ht="15" thickBot="1" x14ac:dyDescent="0.35">
      <c r="A329" t="s">
        <v>905</v>
      </c>
      <c r="B329" t="s">
        <v>906</v>
      </c>
      <c r="C329" t="s">
        <v>68</v>
      </c>
      <c r="D329" s="5">
        <v>36431</v>
      </c>
      <c r="E329" s="5">
        <v>44682</v>
      </c>
      <c r="F329" s="1">
        <f>DATEDIF(D328,E328,"Y")</f>
        <v>25</v>
      </c>
      <c r="G329">
        <v>2</v>
      </c>
      <c r="H329">
        <v>1</v>
      </c>
      <c r="I329" t="s">
        <v>128</v>
      </c>
      <c r="J329">
        <v>9</v>
      </c>
      <c r="K329">
        <v>1</v>
      </c>
      <c r="L329" t="s">
        <v>100</v>
      </c>
      <c r="M329" s="1">
        <v>1</v>
      </c>
      <c r="N329">
        <v>1</v>
      </c>
      <c r="O329">
        <v>3</v>
      </c>
      <c r="P329">
        <v>1</v>
      </c>
      <c r="Q329" s="16">
        <v>2</v>
      </c>
      <c r="R329">
        <v>2</v>
      </c>
      <c r="S329">
        <v>1</v>
      </c>
      <c r="T329">
        <v>2</v>
      </c>
      <c r="U329" t="s">
        <v>86</v>
      </c>
      <c r="V329">
        <v>7</v>
      </c>
      <c r="W329">
        <v>49</v>
      </c>
      <c r="X32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329">
        <v>7</v>
      </c>
      <c r="Z329">
        <v>49</v>
      </c>
      <c r="AA32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343</v>
      </c>
      <c r="AB329">
        <v>0</v>
      </c>
      <c r="AC329">
        <v>0</v>
      </c>
      <c r="AD32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9">
        <v>20</v>
      </c>
      <c r="AF329">
        <v>15</v>
      </c>
      <c r="AG329" s="1">
        <f>AVERAGE(_2022___Atividade_física__sintomas_de_ansiedade_e_depressão_e_qualidade_de_vida_e[[#This Row],[a.	Quantas horas no total você gasta sentado durante um dia de semana? ]:[b.	Quantas horas no total você gasta sentado durante um dia de fim de semana?]])</f>
        <v>17.5</v>
      </c>
      <c r="AH329" s="1">
        <f>_2022___Atividade_física__sintomas_de_ansiedade_e_depressão_e_qualidade_de_vida_e[[#This Row],[AFV por semana]]+_2022___Atividade_física__sintomas_de_ansiedade_e_depressão_e_qualidade_de_vida_e[[#This Row],[Média AFM na semana]]</f>
        <v>343</v>
      </c>
      <c r="AI329">
        <v>0</v>
      </c>
      <c r="AJ329">
        <v>0</v>
      </c>
      <c r="AK329">
        <v>0</v>
      </c>
      <c r="AL329">
        <v>0</v>
      </c>
      <c r="AM329">
        <v>0</v>
      </c>
      <c r="AN329">
        <v>0</v>
      </c>
      <c r="AO329">
        <v>1</v>
      </c>
      <c r="AP329">
        <v>0</v>
      </c>
      <c r="AQ329">
        <v>1</v>
      </c>
      <c r="AR329">
        <v>1</v>
      </c>
      <c r="AS329">
        <v>1</v>
      </c>
      <c r="AT329">
        <v>0</v>
      </c>
      <c r="AU329">
        <v>0</v>
      </c>
      <c r="AV329">
        <v>3</v>
      </c>
      <c r="AW329">
        <v>1</v>
      </c>
      <c r="AX329">
        <v>1</v>
      </c>
      <c r="AY329">
        <v>2</v>
      </c>
      <c r="AZ329">
        <v>2</v>
      </c>
      <c r="BA329">
        <v>1</v>
      </c>
      <c r="BB329">
        <v>1</v>
      </c>
      <c r="BC329">
        <v>1</v>
      </c>
      <c r="BD32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329">
        <v>1</v>
      </c>
      <c r="BF329">
        <v>0</v>
      </c>
      <c r="BG329">
        <v>1</v>
      </c>
      <c r="BH329">
        <v>0</v>
      </c>
      <c r="BI329">
        <v>1</v>
      </c>
      <c r="BJ329">
        <v>1</v>
      </c>
      <c r="BK329">
        <v>1</v>
      </c>
      <c r="BL329">
        <v>0</v>
      </c>
      <c r="BM329">
        <v>0</v>
      </c>
      <c r="BN329">
        <v>1</v>
      </c>
      <c r="BO329">
        <v>0</v>
      </c>
      <c r="BP329">
        <v>0</v>
      </c>
      <c r="BQ329">
        <v>0</v>
      </c>
      <c r="BR329">
        <v>3</v>
      </c>
      <c r="BS329">
        <v>0</v>
      </c>
      <c r="BT329">
        <v>1</v>
      </c>
      <c r="BU329">
        <v>0</v>
      </c>
      <c r="BV329">
        <v>0</v>
      </c>
      <c r="BW329">
        <v>2</v>
      </c>
      <c r="BX329">
        <v>1</v>
      </c>
      <c r="BY329">
        <v>0</v>
      </c>
      <c r="BZ329">
        <v>1</v>
      </c>
      <c r="CA329">
        <v>0</v>
      </c>
      <c r="CB329" s="1">
        <f>SUM(BE329:BV329,_2022___Atividade_física__sintomas_de_ansiedade_e_depressão_e_qualidade_de_vida_e[[#This Row],[18 considerar essa]:[_20]])</f>
        <v>11</v>
      </c>
      <c r="CC329">
        <v>2</v>
      </c>
      <c r="CD329">
        <v>1</v>
      </c>
      <c r="CE329">
        <v>2</v>
      </c>
      <c r="CF329">
        <v>3</v>
      </c>
      <c r="CG329">
        <v>3</v>
      </c>
      <c r="CH329">
        <v>3</v>
      </c>
      <c r="CI329">
        <v>3</v>
      </c>
      <c r="CJ329">
        <v>3</v>
      </c>
      <c r="CK329">
        <v>3</v>
      </c>
      <c r="CL329">
        <v>3</v>
      </c>
      <c r="CM329">
        <v>3</v>
      </c>
      <c r="CN329">
        <v>3</v>
      </c>
      <c r="CO329">
        <v>2</v>
      </c>
      <c r="CP329">
        <v>1</v>
      </c>
      <c r="CQ329">
        <v>1</v>
      </c>
      <c r="CR329">
        <v>1</v>
      </c>
      <c r="CS329">
        <v>1</v>
      </c>
      <c r="CT329">
        <v>1</v>
      </c>
      <c r="CU329">
        <v>1</v>
      </c>
      <c r="CV329">
        <v>3</v>
      </c>
      <c r="CW329">
        <v>2</v>
      </c>
      <c r="CX329">
        <v>2</v>
      </c>
      <c r="CY329">
        <v>4</v>
      </c>
      <c r="CZ329">
        <v>3</v>
      </c>
      <c r="DA329">
        <v>6</v>
      </c>
      <c r="DB329">
        <v>5</v>
      </c>
      <c r="DC329">
        <v>4</v>
      </c>
      <c r="DD329">
        <v>4</v>
      </c>
      <c r="DE329">
        <v>1</v>
      </c>
      <c r="DF329">
        <v>4</v>
      </c>
      <c r="DG329">
        <v>1</v>
      </c>
      <c r="DH329">
        <v>3</v>
      </c>
      <c r="DI329">
        <v>5</v>
      </c>
      <c r="DJ329">
        <v>2</v>
      </c>
      <c r="DK329">
        <v>1</v>
      </c>
      <c r="DL329">
        <v>2</v>
      </c>
      <c r="DM329">
        <f>IF(CC329=1,5,IF(CC329=2,4.4,IF(CC329=3,3.4,IF(CC329=4,2,IF(CC329=5,1,IF(CC329&gt;5,"Inválido",0))))))</f>
        <v>4.4000000000000004</v>
      </c>
      <c r="DN329">
        <f>IF(CD329&gt;5,"Inválido",CD329)</f>
        <v>1</v>
      </c>
      <c r="DO329" s="7">
        <f>IF(CE329&gt;3,"Inválido",CE329)</f>
        <v>2</v>
      </c>
      <c r="DP329" s="7">
        <f>IF(CF329&gt;3,"Inválido",CF329)</f>
        <v>3</v>
      </c>
      <c r="DQ329" s="6">
        <f>IF(CG329&gt;3,"Inválido",CG329)</f>
        <v>3</v>
      </c>
      <c r="DR329" s="6">
        <f>IF(CH329&gt;3,"Inválido",CH329)</f>
        <v>3</v>
      </c>
      <c r="DS329" s="6">
        <f>IF(CI329&gt;3,"Inválido",CI329)</f>
        <v>3</v>
      </c>
      <c r="DT329" s="6">
        <f>IF(CJ329&gt;3,"Inválido",CJ329)</f>
        <v>3</v>
      </c>
      <c r="DU329" s="6">
        <f>IF(CK329&gt;3,"Inválido",CK329)</f>
        <v>3</v>
      </c>
      <c r="DV329" s="6">
        <f>IF(CL329&gt;3,"Inválido",CL329)</f>
        <v>3</v>
      </c>
      <c r="DW329" s="6">
        <f>IF(CM329&gt;3,"Inválido",CM329)</f>
        <v>3</v>
      </c>
      <c r="DX329" s="6">
        <f>IF(CN329&gt;3,"Inválido",CN329)</f>
        <v>3</v>
      </c>
      <c r="DY329" s="8">
        <f>IF(CO329&gt;5, "INVALIDO",CO329)</f>
        <v>2</v>
      </c>
      <c r="DZ329" s="8">
        <f>IF(CP329&gt;5, "INVALIDO",CP329)</f>
        <v>1</v>
      </c>
      <c r="EA329" s="8">
        <f>IF(CQ329&gt;5, "INVALIDO",CQ329)</f>
        <v>1</v>
      </c>
      <c r="EB329" s="8">
        <f>IF(CR329&gt;5, "INVALIDO",CR329)</f>
        <v>1</v>
      </c>
      <c r="EC329" s="7">
        <f>IF(CR329&gt;5, "INVALIDO",CR329)</f>
        <v>1</v>
      </c>
      <c r="ED32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9">
        <f>IF(CC329=1,5,IF(CC329=2,4,IF(CC329=3,3,IF(CC329=4,2,IF(CC329=5,1,IF(CC329&gt;5,"Inválido",0))))))</f>
        <v>4</v>
      </c>
      <c r="EG329">
        <f>IF(CW329=1,6,IF(CW329=2,5.4,IF(CW329=3,4.2,IF(CW329=4,3.1,IF(CW329=5,2.2,IF(CW329=6,1,IF(CW329&gt;6,"Inválido",0)))))))</f>
        <v>5.4</v>
      </c>
      <c r="EH329">
        <f>IF(AND(CX329=1,CW329=1),6,IF(AND(CX329=1,CW329&lt;7),5,IF(AND(CX329&gt;1,CW329=1),"Inválido",IF(AND(CX329=2,CW329&lt;7),4,IF(AND(CX329=3,CW329&lt;7),3,IF(AND(CX329=4,CW329&lt;7),2,IF(AND(CX329=5,CW329&lt;7),1,0)))))))</f>
        <v>4</v>
      </c>
      <c r="EI329">
        <f>IF(CV329=1,6,IF(CV329=2,5,IF(CV329=3,3,IF(CV329=4,3,IF(CV329=5,2,IF(CV329=6,1,IF(CV329&gt;6,"iNVÁLIDO",0)))))))</f>
        <v>3</v>
      </c>
      <c r="EJ329" s="7">
        <f>IF(CZ329&gt;6,"Inválido",CZ329)</f>
        <v>3</v>
      </c>
      <c r="EK329" s="7">
        <f>IF(DA329&gt;6,"Inválido",DA329)</f>
        <v>6</v>
      </c>
      <c r="EL329">
        <f>IF(DB329=1,6,IF(DB329=2,5,IF(DB329=3,3,IF(DB329=4,3,IF(DB329=5,2,IF(DB329=6,1,IF(DB329&gt;6,"iNVÁLIDO",0)))))))</f>
        <v>2</v>
      </c>
      <c r="EM329">
        <f>IF(DC329=1,6,IF(DC329=2,5,IF(DC329=3,3,IF(DC329=4,3,IF(DC329=5,2,IF(DC329=6,1,IF(DC329&gt;6,"iNVÁLIDO",0)))))))</f>
        <v>3</v>
      </c>
      <c r="EN329" s="7">
        <f>IF(DD329&gt;6,"Inválido",DD329)</f>
        <v>4</v>
      </c>
      <c r="EO329">
        <f>IF(DE329&gt;6,"Inválido",DE329)</f>
        <v>1</v>
      </c>
      <c r="EP329">
        <f>IF(DF329=1,6,IF(DF329=2,5,IF(DF329=3,3,IF(DF329=4,3,IF(DF329=5,2,IF(DF329=6,1,IF(DF329&gt;6,"iNVÁLIDO",0)))))))</f>
        <v>3</v>
      </c>
      <c r="EQ329" s="7">
        <f>IF(DG329&gt;6,"Inválido",DG329)</f>
        <v>1</v>
      </c>
      <c r="ER329">
        <f>IF(DH329&gt;5,"Inválido",DH329)</f>
        <v>3</v>
      </c>
      <c r="ES329">
        <f>IF(DI329&gt;5,"Inválido",DI329)</f>
        <v>5</v>
      </c>
      <c r="ET329">
        <f>IF(DJ329=1,5,IF(DJ329=2,4,IF(DJ329=3,3,IF(DJ329=4,2,IF(DJ329=5,1,IF(DJ329&gt;5,"Inválido",0))))))</f>
        <v>4</v>
      </c>
      <c r="EU329">
        <f>IF(DK329&gt;5,"Inválido",DK329)</f>
        <v>1</v>
      </c>
      <c r="EV329">
        <f>IF(DL329=1,5,IF(DL329=2,4,IF(DL329=3,3,IF(DL329=4,2,IF(DL329=5,1,IF(DL329&gt;5,"Inválido",0))))))</f>
        <v>4</v>
      </c>
      <c r="EW329" s="7">
        <f>SUM(DO329,DP329,DQ329,DR329,DS329,DT329,DU329,DV329,DW329,DX329)</f>
        <v>29</v>
      </c>
      <c r="EX329" s="7">
        <f>(EW329-10)/20*100</f>
        <v>95</v>
      </c>
      <c r="EY329">
        <f>SUM(DY329,DZ329,EA329,EB329)</f>
        <v>5</v>
      </c>
      <c r="EZ329">
        <f>(_2022___Atividade_física__sintomas_de_ansiedade_e_depressão_e_qualidade_de_vida_e[[#This Row],[Aspecto físico]]-4)/4*100</f>
        <v>25</v>
      </c>
      <c r="FA329">
        <f>SUM(EG329,EH329)</f>
        <v>9.4</v>
      </c>
      <c r="FB329">
        <f>(FA329-2)/10*100</f>
        <v>74</v>
      </c>
      <c r="FC329">
        <f>SUM(DM329,ES329,ET329,EU329,EV329)</f>
        <v>18.399999999999999</v>
      </c>
      <c r="FD329" s="7">
        <f>(FC329-5)/20*100</f>
        <v>67</v>
      </c>
      <c r="FE329">
        <f>SUM(EI329,EM329,EO329,EQ329)</f>
        <v>8</v>
      </c>
      <c r="FF329" s="7">
        <f>(FE329-4)/20*100</f>
        <v>20</v>
      </c>
      <c r="FG329">
        <f>SUM(EF329,ER329)</f>
        <v>7</v>
      </c>
      <c r="FH329">
        <f>(FG329-2)/8*100</f>
        <v>62.5</v>
      </c>
      <c r="FI329">
        <f>SUM(EC329,ED329,EE329)</f>
        <v>3</v>
      </c>
      <c r="FJ329" s="7">
        <f>(FI329-3)/3*100</f>
        <v>0</v>
      </c>
      <c r="FK329">
        <f>SUM(EJ329,EK329,EL329,EN329,EP329)</f>
        <v>18</v>
      </c>
      <c r="FL329">
        <f>(FK329-5)/25*100</f>
        <v>52</v>
      </c>
      <c r="FM329">
        <f t="shared" si="15"/>
        <v>1</v>
      </c>
      <c r="FN329" s="7">
        <f t="shared" si="16"/>
        <v>65.25</v>
      </c>
      <c r="FO329" s="7">
        <f t="shared" si="17"/>
        <v>33.625</v>
      </c>
    </row>
    <row r="330" spans="1:171" ht="15" thickBot="1" x14ac:dyDescent="0.35">
      <c r="A330" t="s">
        <v>912</v>
      </c>
      <c r="B330" t="s">
        <v>913</v>
      </c>
      <c r="C330" t="s">
        <v>68</v>
      </c>
      <c r="D330" s="5">
        <v>36609</v>
      </c>
      <c r="E330" s="5">
        <v>44682</v>
      </c>
      <c r="F330" s="1">
        <f>DATEDIF(D329,E329,"Y")</f>
        <v>22</v>
      </c>
      <c r="G330">
        <v>2</v>
      </c>
      <c r="H330">
        <v>4</v>
      </c>
      <c r="I330" t="s">
        <v>284</v>
      </c>
      <c r="J330">
        <v>4</v>
      </c>
      <c r="K330">
        <v>2</v>
      </c>
      <c r="L330" t="s">
        <v>100</v>
      </c>
      <c r="M330" s="1">
        <v>1</v>
      </c>
      <c r="N330">
        <v>2</v>
      </c>
      <c r="O330">
        <v>1</v>
      </c>
      <c r="P330">
        <v>1</v>
      </c>
      <c r="Q330" s="16">
        <v>2</v>
      </c>
      <c r="R330">
        <v>1</v>
      </c>
      <c r="S330">
        <v>1</v>
      </c>
      <c r="T330">
        <v>2</v>
      </c>
      <c r="U330" t="s">
        <v>86</v>
      </c>
      <c r="V330">
        <v>4</v>
      </c>
      <c r="W330">
        <v>39</v>
      </c>
      <c r="X33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330">
        <v>0</v>
      </c>
      <c r="Z330">
        <v>0</v>
      </c>
      <c r="AA33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0">
        <v>4</v>
      </c>
      <c r="AC330">
        <v>49</v>
      </c>
      <c r="AD33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196</v>
      </c>
      <c r="AE330">
        <v>12</v>
      </c>
      <c r="AF330">
        <v>18</v>
      </c>
      <c r="AG330" s="1">
        <f>AVERAGE(_2022___Atividade_física__sintomas_de_ansiedade_e_depressão_e_qualidade_de_vida_e[[#This Row],[a.	Quantas horas no total você gasta sentado durante um dia de semana? ]:[b.	Quantas horas no total você gasta sentado durante um dia de fim de semana?]])</f>
        <v>15</v>
      </c>
      <c r="AH330" s="1">
        <f>_2022___Atividade_física__sintomas_de_ansiedade_e_depressão_e_qualidade_de_vida_e[[#This Row],[AFV por semana]]+_2022___Atividade_física__sintomas_de_ansiedade_e_depressão_e_qualidade_de_vida_e[[#This Row],[Média AFM na semana]]</f>
        <v>196</v>
      </c>
      <c r="AI330">
        <v>2</v>
      </c>
      <c r="AJ330">
        <v>1</v>
      </c>
      <c r="AK330">
        <v>1</v>
      </c>
      <c r="AL330">
        <v>3</v>
      </c>
      <c r="AM330">
        <v>3</v>
      </c>
      <c r="AN330">
        <v>1</v>
      </c>
      <c r="AO330">
        <v>3</v>
      </c>
      <c r="AP330">
        <v>1</v>
      </c>
      <c r="AQ330">
        <v>3</v>
      </c>
      <c r="AR330">
        <v>3</v>
      </c>
      <c r="AS330">
        <v>3</v>
      </c>
      <c r="AT330">
        <v>2</v>
      </c>
      <c r="AU330">
        <v>2</v>
      </c>
      <c r="AV330">
        <v>3</v>
      </c>
      <c r="AW330">
        <v>2</v>
      </c>
      <c r="AX330">
        <v>0</v>
      </c>
      <c r="AY330">
        <v>2</v>
      </c>
      <c r="AZ330">
        <v>1</v>
      </c>
      <c r="BA330">
        <v>2</v>
      </c>
      <c r="BB330">
        <v>0</v>
      </c>
      <c r="BC330">
        <v>1</v>
      </c>
      <c r="BD33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39</v>
      </c>
      <c r="BE330">
        <v>2</v>
      </c>
      <c r="BF330">
        <v>3</v>
      </c>
      <c r="BG330">
        <v>3</v>
      </c>
      <c r="BH330">
        <v>2</v>
      </c>
      <c r="BI330">
        <v>2</v>
      </c>
      <c r="BJ330">
        <v>3</v>
      </c>
      <c r="BK330">
        <v>3</v>
      </c>
      <c r="BL330">
        <v>2</v>
      </c>
      <c r="BM330">
        <v>1</v>
      </c>
      <c r="BN330">
        <v>2</v>
      </c>
      <c r="BO330">
        <v>1</v>
      </c>
      <c r="BP330">
        <v>3</v>
      </c>
      <c r="BQ330">
        <v>2</v>
      </c>
      <c r="BR330">
        <v>1</v>
      </c>
      <c r="BS330">
        <v>2</v>
      </c>
      <c r="BT330">
        <v>3</v>
      </c>
      <c r="BU330">
        <v>1</v>
      </c>
      <c r="BV330">
        <v>0</v>
      </c>
      <c r="BW330">
        <v>0</v>
      </c>
      <c r="BX330">
        <v>2</v>
      </c>
      <c r="BY330">
        <f>_2022___Atividade_física__sintomas_de_ansiedade_e_depressão_e_qualidade_de_vida_e[[#This Row],[_18]]</f>
        <v>0</v>
      </c>
      <c r="BZ330">
        <v>1</v>
      </c>
      <c r="CA330">
        <v>0</v>
      </c>
      <c r="CB330" s="1">
        <f>SUM(BE330:BV330,_2022___Atividade_física__sintomas_de_ansiedade_e_depressão_e_qualidade_de_vida_e[[#This Row],[18 considerar essa]:[_20]])</f>
        <v>37</v>
      </c>
      <c r="CC330">
        <v>4</v>
      </c>
      <c r="CD330">
        <v>3</v>
      </c>
      <c r="CE330">
        <v>2</v>
      </c>
      <c r="CF330">
        <v>3</v>
      </c>
      <c r="CG330">
        <v>3</v>
      </c>
      <c r="CH330">
        <v>2</v>
      </c>
      <c r="CI330">
        <v>3</v>
      </c>
      <c r="CJ330">
        <v>3</v>
      </c>
      <c r="CK330">
        <v>2</v>
      </c>
      <c r="CL330">
        <v>2</v>
      </c>
      <c r="CM330">
        <v>3</v>
      </c>
      <c r="CN330">
        <v>3</v>
      </c>
      <c r="CO330">
        <v>2</v>
      </c>
      <c r="CP330">
        <v>1</v>
      </c>
      <c r="CQ330">
        <v>2</v>
      </c>
      <c r="CR330">
        <v>2</v>
      </c>
      <c r="CS330">
        <v>1</v>
      </c>
      <c r="CT330">
        <v>1</v>
      </c>
      <c r="CU330">
        <v>1</v>
      </c>
      <c r="CV330">
        <v>4</v>
      </c>
      <c r="CW330">
        <v>3</v>
      </c>
      <c r="CX330">
        <v>1</v>
      </c>
      <c r="CY330">
        <v>5</v>
      </c>
      <c r="CZ330">
        <v>4</v>
      </c>
      <c r="DA330">
        <v>2</v>
      </c>
      <c r="DB330">
        <v>5</v>
      </c>
      <c r="DC330">
        <v>4</v>
      </c>
      <c r="DD330">
        <v>2</v>
      </c>
      <c r="DE330">
        <v>1</v>
      </c>
      <c r="DF330">
        <v>6</v>
      </c>
      <c r="DG330">
        <v>2</v>
      </c>
      <c r="DH330">
        <v>1</v>
      </c>
      <c r="DI330">
        <v>1</v>
      </c>
      <c r="DJ330">
        <v>4</v>
      </c>
      <c r="DK330">
        <v>5</v>
      </c>
      <c r="DL330">
        <v>4</v>
      </c>
      <c r="DM330">
        <f>IF(CC330=1,5,IF(CC330=2,4.4,IF(CC330=3,3.4,IF(CC330=4,2,IF(CC330=5,1,IF(CC330&gt;5,"Inválido",0))))))</f>
        <v>2</v>
      </c>
      <c r="DN330">
        <f>IF(CD330&gt;5,"Inválido",CD330)</f>
        <v>3</v>
      </c>
      <c r="DO330" s="7">
        <f>IF(CE330&gt;3,"Inválido",CE330)</f>
        <v>2</v>
      </c>
      <c r="DP330" s="7">
        <f>IF(CF330&gt;3,"Inválido",CF330)</f>
        <v>3</v>
      </c>
      <c r="DQ330" s="6">
        <f>IF(CG330&gt;3,"Inválido",CG330)</f>
        <v>3</v>
      </c>
      <c r="DR330" s="6">
        <f>IF(CH330&gt;3,"Inválido",CH330)</f>
        <v>2</v>
      </c>
      <c r="DS330" s="6">
        <f>IF(CI330&gt;3,"Inválido",CI330)</f>
        <v>3</v>
      </c>
      <c r="DT330" s="6">
        <f>IF(CJ330&gt;3,"Inválido",CJ330)</f>
        <v>3</v>
      </c>
      <c r="DU330" s="6">
        <f>IF(CK330&gt;3,"Inválido",CK330)</f>
        <v>2</v>
      </c>
      <c r="DV330" s="6">
        <f>IF(CL330&gt;3,"Inválido",CL330)</f>
        <v>2</v>
      </c>
      <c r="DW330" s="6">
        <f>IF(CM330&gt;3,"Inválido",CM330)</f>
        <v>3</v>
      </c>
      <c r="DX330" s="6">
        <f>IF(CN330&gt;3,"Inválido",CN330)</f>
        <v>3</v>
      </c>
      <c r="DY330" s="8">
        <f>IF(CO330&gt;5, "INVALIDO",CO330)</f>
        <v>2</v>
      </c>
      <c r="DZ330" s="8">
        <f>IF(CP330&gt;5, "INVALIDO",CP330)</f>
        <v>1</v>
      </c>
      <c r="EA330" s="8">
        <f>IF(CQ330&gt;5, "INVALIDO",CQ330)</f>
        <v>2</v>
      </c>
      <c r="EB330" s="8">
        <f>IF(CR330&gt;5, "INVALIDO",CR330)</f>
        <v>2</v>
      </c>
      <c r="EC330" s="7">
        <f>IF(CR330&gt;5, "INVALIDO",CR330)</f>
        <v>2</v>
      </c>
      <c r="ED33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3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30">
        <f>IF(CC330=1,5,IF(CC330=2,4,IF(CC330=3,3,IF(CC330=4,2,IF(CC330=5,1,IF(CC330&gt;5,"Inválido",0))))))</f>
        <v>2</v>
      </c>
      <c r="EG330">
        <f>IF(CW330=1,6,IF(CW330=2,5.4,IF(CW330=3,4.2,IF(CW330=4,3.1,IF(CW330=5,2.2,IF(CW330=6,1,IF(CW330&gt;6,"Inválido",0)))))))</f>
        <v>4.2</v>
      </c>
      <c r="EH330">
        <f>IF(AND(CX330=1,CW330=1),6,IF(AND(CX330=1,CW330&lt;7),5,IF(AND(CX330&gt;1,CW330=1),"Inválido",IF(AND(CX330=2,CW330&lt;7),4,IF(AND(CX330=3,CW330&lt;7),3,IF(AND(CX330=4,CW330&lt;7),2,IF(AND(CX330=5,CW330&lt;7),1,0)))))))</f>
        <v>5</v>
      </c>
      <c r="EI330">
        <f>IF(CV330=1,6,IF(CV330=2,5,IF(CV330=3,3,IF(CV330=4,3,IF(CV330=5,2,IF(CV330=6,1,IF(CV330&gt;6,"iNVÁLIDO",0)))))))</f>
        <v>3</v>
      </c>
      <c r="EJ330" s="7">
        <f>IF(CZ330&gt;6,"Inválido",CZ330)</f>
        <v>4</v>
      </c>
      <c r="EK330" s="7">
        <f>IF(DA330&gt;6,"Inválido",DA330)</f>
        <v>2</v>
      </c>
      <c r="EL330">
        <f>IF(DB330=1,6,IF(DB330=2,5,IF(DB330=3,3,IF(DB330=4,3,IF(DB330=5,2,IF(DB330=6,1,IF(DB330&gt;6,"iNVÁLIDO",0)))))))</f>
        <v>2</v>
      </c>
      <c r="EM330">
        <f>IF(DC330=1,6,IF(DC330=2,5,IF(DC330=3,3,IF(DC330=4,3,IF(DC330=5,2,IF(DC330=6,1,IF(DC330&gt;6,"iNVÁLIDO",0)))))))</f>
        <v>3</v>
      </c>
      <c r="EN330" s="7">
        <f>IF(DD330&gt;6,"Inválido",DD330)</f>
        <v>2</v>
      </c>
      <c r="EO330">
        <f>IF(DE330&gt;6,"Inválido",DE330)</f>
        <v>1</v>
      </c>
      <c r="EP330">
        <f>IF(DF330=1,6,IF(DF330=2,5,IF(DF330=3,3,IF(DF330=4,3,IF(DF330=5,2,IF(DF330=6,1,IF(DF330&gt;6,"iNVÁLIDO",0)))))))</f>
        <v>1</v>
      </c>
      <c r="EQ330" s="7">
        <f>IF(DG330&gt;6,"Inválido",DG330)</f>
        <v>2</v>
      </c>
      <c r="ER330">
        <f>IF(DH330&gt;5,"Inválido",DH330)</f>
        <v>1</v>
      </c>
      <c r="ES330">
        <f>IF(DI330&gt;5,"Inválido",DI330)</f>
        <v>1</v>
      </c>
      <c r="ET330">
        <f>IF(DJ330=1,5,IF(DJ330=2,4,IF(DJ330=3,3,IF(DJ330=4,2,IF(DJ330=5,1,IF(DJ330&gt;5,"Inválido",0))))))</f>
        <v>2</v>
      </c>
      <c r="EU330">
        <f>IF(DK330&gt;5,"Inválido",DK330)</f>
        <v>5</v>
      </c>
      <c r="EV330">
        <f>IF(DL330=1,5,IF(DL330=2,4,IF(DL330=3,3,IF(DL330=4,2,IF(DL330=5,1,IF(DL330&gt;5,"Inválido",0))))))</f>
        <v>2</v>
      </c>
      <c r="EW330" s="7">
        <f>SUM(DO330,DP330,DQ330,DR330,DS330,DT330,DU330,DV330,DW330,DX330)</f>
        <v>26</v>
      </c>
      <c r="EX330" s="7">
        <f>(EW330-10)/20*100</f>
        <v>80</v>
      </c>
      <c r="EY330">
        <f>SUM(DY330,DZ330,EA330,EB330)</f>
        <v>7</v>
      </c>
      <c r="EZ330">
        <f>(_2022___Atividade_física__sintomas_de_ansiedade_e_depressão_e_qualidade_de_vida_e[[#This Row],[Aspecto físico]]-4)/4*100</f>
        <v>75</v>
      </c>
      <c r="FA330">
        <f>SUM(EG330,EH330)</f>
        <v>9.1999999999999993</v>
      </c>
      <c r="FB330">
        <f>(FA330-2)/10*100</f>
        <v>72</v>
      </c>
      <c r="FC330">
        <f>SUM(DM330,ES330,ET330,EU330,EV330)</f>
        <v>12</v>
      </c>
      <c r="FD330" s="7">
        <f>(FC330-5)/20*100</f>
        <v>35</v>
      </c>
      <c r="FE330">
        <f>SUM(EI330,EM330,EO330,EQ330)</f>
        <v>9</v>
      </c>
      <c r="FF330" s="7">
        <f>(FE330-4)/20*100</f>
        <v>25</v>
      </c>
      <c r="FG330">
        <f>SUM(EF330,ER330)</f>
        <v>3</v>
      </c>
      <c r="FH330">
        <f>(FG330-2)/8*100</f>
        <v>12.5</v>
      </c>
      <c r="FI330">
        <f>SUM(EC330,ED330,EE330)</f>
        <v>4</v>
      </c>
      <c r="FJ330" s="7">
        <f>(FI330-3)/3*100</f>
        <v>33.333333333333329</v>
      </c>
      <c r="FK330">
        <f>SUM(EJ330,EK330,EL330,EN330,EP330)</f>
        <v>11</v>
      </c>
      <c r="FL330">
        <f>(FK330-5)/25*100</f>
        <v>24</v>
      </c>
      <c r="FM330">
        <f t="shared" si="15"/>
        <v>3</v>
      </c>
      <c r="FN330" s="7">
        <f t="shared" si="16"/>
        <v>65.5</v>
      </c>
      <c r="FO330" s="7">
        <f t="shared" si="17"/>
        <v>23.708333333333332</v>
      </c>
    </row>
    <row r="331" spans="1:171" ht="15" thickBot="1" x14ac:dyDescent="0.35">
      <c r="A331" t="s">
        <v>916</v>
      </c>
      <c r="B331" t="s">
        <v>917</v>
      </c>
      <c r="C331" t="s">
        <v>68</v>
      </c>
      <c r="D331" s="5">
        <v>35572</v>
      </c>
      <c r="E331" s="5">
        <v>44682</v>
      </c>
      <c r="F331" s="1">
        <f>DATEDIF(D330,E330,"Y")</f>
        <v>22</v>
      </c>
      <c r="G331">
        <v>2</v>
      </c>
      <c r="H331">
        <v>1</v>
      </c>
      <c r="I331" t="s">
        <v>150</v>
      </c>
      <c r="J331">
        <v>1</v>
      </c>
      <c r="K331">
        <v>1</v>
      </c>
      <c r="L331" t="s">
        <v>918</v>
      </c>
      <c r="M331" s="1">
        <v>2</v>
      </c>
      <c r="N331">
        <v>2</v>
      </c>
      <c r="O331">
        <v>3</v>
      </c>
      <c r="P331">
        <v>1</v>
      </c>
      <c r="Q331" s="16">
        <v>2</v>
      </c>
      <c r="R331">
        <v>2</v>
      </c>
      <c r="S331">
        <v>2</v>
      </c>
      <c r="T331">
        <v>1</v>
      </c>
      <c r="U331" t="s">
        <v>71</v>
      </c>
      <c r="V331">
        <v>4</v>
      </c>
      <c r="W331">
        <v>15</v>
      </c>
      <c r="X33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31">
        <v>0</v>
      </c>
      <c r="Z331">
        <v>0</v>
      </c>
      <c r="AA33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1">
        <v>0</v>
      </c>
      <c r="AC331">
        <v>0</v>
      </c>
      <c r="AD33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1">
        <v>6</v>
      </c>
      <c r="AF331">
        <v>4</v>
      </c>
      <c r="AG331" s="1">
        <f>AVERAGE(_2022___Atividade_física__sintomas_de_ansiedade_e_depressão_e_qualidade_de_vida_e[[#This Row],[a.	Quantas horas no total você gasta sentado durante um dia de semana? ]:[b.	Quantas horas no total você gasta sentado durante um dia de fim de semana?]])</f>
        <v>5</v>
      </c>
      <c r="AH331" s="1">
        <f>_2022___Atividade_física__sintomas_de_ansiedade_e_depressão_e_qualidade_de_vida_e[[#This Row],[AFV por semana]]+_2022___Atividade_física__sintomas_de_ansiedade_e_depressão_e_qualidade_de_vida_e[[#This Row],[Média AFM na semana]]</f>
        <v>0</v>
      </c>
      <c r="AI331">
        <v>1</v>
      </c>
      <c r="AJ331">
        <v>0</v>
      </c>
      <c r="AK331">
        <v>1</v>
      </c>
      <c r="AL331">
        <v>0</v>
      </c>
      <c r="AM331">
        <v>0</v>
      </c>
      <c r="AN331">
        <v>0</v>
      </c>
      <c r="AO331">
        <v>0</v>
      </c>
      <c r="AP331">
        <v>0</v>
      </c>
      <c r="AQ331">
        <v>0</v>
      </c>
      <c r="AR331">
        <v>1</v>
      </c>
      <c r="AS331">
        <v>0</v>
      </c>
      <c r="AT331">
        <v>0</v>
      </c>
      <c r="AU331">
        <v>0</v>
      </c>
      <c r="AV331">
        <v>0</v>
      </c>
      <c r="AW331">
        <v>0</v>
      </c>
      <c r="AX331">
        <v>0</v>
      </c>
      <c r="AY331">
        <v>0</v>
      </c>
      <c r="AZ331">
        <v>1</v>
      </c>
      <c r="BA331">
        <v>0</v>
      </c>
      <c r="BB331">
        <v>0</v>
      </c>
      <c r="BC331">
        <v>0</v>
      </c>
      <c r="BD33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331">
        <v>0</v>
      </c>
      <c r="BF331">
        <v>0</v>
      </c>
      <c r="BG331">
        <v>0</v>
      </c>
      <c r="BH331">
        <v>0</v>
      </c>
      <c r="BI331">
        <v>0</v>
      </c>
      <c r="BJ331">
        <v>0</v>
      </c>
      <c r="BK331">
        <v>1</v>
      </c>
      <c r="BL331">
        <v>0</v>
      </c>
      <c r="BM331">
        <v>0</v>
      </c>
      <c r="BN331">
        <v>0</v>
      </c>
      <c r="BO331">
        <v>0</v>
      </c>
      <c r="BP331">
        <v>0</v>
      </c>
      <c r="BQ331">
        <v>0</v>
      </c>
      <c r="BR331">
        <v>0</v>
      </c>
      <c r="BS331">
        <v>0</v>
      </c>
      <c r="BT331">
        <v>0</v>
      </c>
      <c r="BU331">
        <v>1</v>
      </c>
      <c r="BV331">
        <v>0</v>
      </c>
      <c r="BW331">
        <v>0</v>
      </c>
      <c r="BX331">
        <v>2</v>
      </c>
      <c r="BY331">
        <f>_2022___Atividade_física__sintomas_de_ansiedade_e_depressão_e_qualidade_de_vida_e[[#This Row],[_18]]</f>
        <v>0</v>
      </c>
      <c r="BZ331">
        <v>0</v>
      </c>
      <c r="CA331">
        <v>0</v>
      </c>
      <c r="CB331" s="1">
        <f>SUM(BE331:BV331,_2022___Atividade_física__sintomas_de_ansiedade_e_depressão_e_qualidade_de_vida_e[[#This Row],[18 considerar essa]:[_20]])</f>
        <v>2</v>
      </c>
      <c r="CC331">
        <v>2</v>
      </c>
      <c r="CD331">
        <v>1</v>
      </c>
      <c r="CE331">
        <v>3</v>
      </c>
      <c r="CF331">
        <v>3</v>
      </c>
      <c r="CG331">
        <v>3</v>
      </c>
      <c r="CH331">
        <v>3</v>
      </c>
      <c r="CI331">
        <v>3</v>
      </c>
      <c r="CJ331">
        <v>3</v>
      </c>
      <c r="CK331">
        <v>3</v>
      </c>
      <c r="CL331">
        <v>3</v>
      </c>
      <c r="CM331">
        <v>3</v>
      </c>
      <c r="CN331">
        <v>3</v>
      </c>
      <c r="CO331">
        <v>1</v>
      </c>
      <c r="CP331">
        <v>1</v>
      </c>
      <c r="CQ331">
        <v>2</v>
      </c>
      <c r="CR331">
        <v>2</v>
      </c>
      <c r="CS331">
        <v>2</v>
      </c>
      <c r="CT331">
        <v>1</v>
      </c>
      <c r="CU331">
        <v>2</v>
      </c>
      <c r="CV331">
        <v>1</v>
      </c>
      <c r="CW331">
        <v>2</v>
      </c>
      <c r="CX331">
        <v>1</v>
      </c>
      <c r="CY331">
        <v>4</v>
      </c>
      <c r="CZ331">
        <v>4</v>
      </c>
      <c r="DA331">
        <v>5</v>
      </c>
      <c r="DB331">
        <v>4</v>
      </c>
      <c r="DC331">
        <v>4</v>
      </c>
      <c r="DD331">
        <v>4</v>
      </c>
      <c r="DE331">
        <v>4</v>
      </c>
      <c r="DF331">
        <v>4</v>
      </c>
      <c r="DG331">
        <v>4</v>
      </c>
      <c r="DH331">
        <v>3</v>
      </c>
      <c r="DI331">
        <v>3</v>
      </c>
      <c r="DJ331">
        <v>2</v>
      </c>
      <c r="DK331">
        <v>3</v>
      </c>
      <c r="DL331">
        <v>2</v>
      </c>
      <c r="DM331">
        <f>IF(CC331=1,5,IF(CC331=2,4.4,IF(CC331=3,3.4,IF(CC331=4,2,IF(CC331=5,1,IF(CC331&gt;5,"Inválido",0))))))</f>
        <v>4.4000000000000004</v>
      </c>
      <c r="DN331">
        <f>IF(CD331&gt;5,"Inválido",CD331)</f>
        <v>1</v>
      </c>
      <c r="DO331" s="7">
        <f>IF(CE331&gt;3,"Inválido",CE331)</f>
        <v>3</v>
      </c>
      <c r="DP331" s="7">
        <f>IF(CF331&gt;3,"Inválido",CF331)</f>
        <v>3</v>
      </c>
      <c r="DQ331" s="6">
        <f>IF(CG331&gt;3,"Inválido",CG331)</f>
        <v>3</v>
      </c>
      <c r="DR331" s="6">
        <f>IF(CH331&gt;3,"Inválido",CH331)</f>
        <v>3</v>
      </c>
      <c r="DS331" s="6">
        <f>IF(CI331&gt;3,"Inválido",CI331)</f>
        <v>3</v>
      </c>
      <c r="DT331" s="6">
        <f>IF(CJ331&gt;3,"Inválido",CJ331)</f>
        <v>3</v>
      </c>
      <c r="DU331" s="6">
        <f>IF(CK331&gt;3,"Inválido",CK331)</f>
        <v>3</v>
      </c>
      <c r="DV331" s="6">
        <f>IF(CL331&gt;3,"Inválido",CL331)</f>
        <v>3</v>
      </c>
      <c r="DW331" s="6">
        <f>IF(CM331&gt;3,"Inválido",CM331)</f>
        <v>3</v>
      </c>
      <c r="DX331" s="6">
        <f>IF(CN331&gt;3,"Inválido",CN331)</f>
        <v>3</v>
      </c>
      <c r="DY331" s="8">
        <f>IF(CO331&gt;5, "INVALIDO",CO331)</f>
        <v>1</v>
      </c>
      <c r="DZ331" s="8">
        <f>IF(CP331&gt;5, "INVALIDO",CP331)</f>
        <v>1</v>
      </c>
      <c r="EA331" s="8">
        <f>IF(CQ331&gt;5, "INVALIDO",CQ331)</f>
        <v>2</v>
      </c>
      <c r="EB331" s="8">
        <f>IF(CR331&gt;5, "INVALIDO",CR331)</f>
        <v>2</v>
      </c>
      <c r="EC331" s="7">
        <f>IF(CR331&gt;5, "INVALIDO",CR331)</f>
        <v>2</v>
      </c>
      <c r="ED33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3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1">
        <f>IF(CC331=1,5,IF(CC331=2,4,IF(CC331=3,3,IF(CC331=4,2,IF(CC331=5,1,IF(CC331&gt;5,"Inválido",0))))))</f>
        <v>4</v>
      </c>
      <c r="EG331">
        <f>IF(CW331=1,6,IF(CW331=2,5.4,IF(CW331=3,4.2,IF(CW331=4,3.1,IF(CW331=5,2.2,IF(CW331=6,1,IF(CW331&gt;6,"Inválido",0)))))))</f>
        <v>5.4</v>
      </c>
      <c r="EH331">
        <f>IF(AND(CX331=1,CW331=1),6,IF(AND(CX331=1,CW331&lt;7),5,IF(AND(CX331&gt;1,CW331=1),"Inválido",IF(AND(CX331=2,CW331&lt;7),4,IF(AND(CX331=3,CW331&lt;7),3,IF(AND(CX331=4,CW331&lt;7),2,IF(AND(CX331=5,CW331&lt;7),1,0)))))))</f>
        <v>5</v>
      </c>
      <c r="EI331">
        <f>IF(CV331=1,6,IF(CV331=2,5,IF(CV331=3,3,IF(CV331=4,3,IF(CV331=5,2,IF(CV331=6,1,IF(CV331&gt;6,"iNVÁLIDO",0)))))))</f>
        <v>6</v>
      </c>
      <c r="EJ331" s="7">
        <f>IF(CZ331&gt;6,"Inválido",CZ331)</f>
        <v>4</v>
      </c>
      <c r="EK331" s="7">
        <f>IF(DA331&gt;6,"Inválido",DA331)</f>
        <v>5</v>
      </c>
      <c r="EL331">
        <f>IF(DB331=1,6,IF(DB331=2,5,IF(DB331=3,3,IF(DB331=4,3,IF(DB331=5,2,IF(DB331=6,1,IF(DB331&gt;6,"iNVÁLIDO",0)))))))</f>
        <v>3</v>
      </c>
      <c r="EM331">
        <f>IF(DC331=1,6,IF(DC331=2,5,IF(DC331=3,3,IF(DC331=4,3,IF(DC331=5,2,IF(DC331=6,1,IF(DC331&gt;6,"iNVÁLIDO",0)))))))</f>
        <v>3</v>
      </c>
      <c r="EN331" s="7">
        <f>IF(DD331&gt;6,"Inválido",DD331)</f>
        <v>4</v>
      </c>
      <c r="EO331">
        <f>IF(DE331&gt;6,"Inválido",DE331)</f>
        <v>4</v>
      </c>
      <c r="EP331">
        <f>IF(DF331=1,6,IF(DF331=2,5,IF(DF331=3,3,IF(DF331=4,3,IF(DF331=5,2,IF(DF331=6,1,IF(DF331&gt;6,"iNVÁLIDO",0)))))))</f>
        <v>3</v>
      </c>
      <c r="EQ331" s="7">
        <f>IF(DG331&gt;6,"Inválido",DG331)</f>
        <v>4</v>
      </c>
      <c r="ER331">
        <f>IF(DH331&gt;5,"Inválido",DH331)</f>
        <v>3</v>
      </c>
      <c r="ES331">
        <f>IF(DI331&gt;5,"Inválido",DI331)</f>
        <v>3</v>
      </c>
      <c r="ET331">
        <f>IF(DJ331=1,5,IF(DJ331=2,4,IF(DJ331=3,3,IF(DJ331=4,2,IF(DJ331=5,1,IF(DJ331&gt;5,"Inválido",0))))))</f>
        <v>4</v>
      </c>
      <c r="EU331">
        <f>IF(DK331&gt;5,"Inválido",DK331)</f>
        <v>3</v>
      </c>
      <c r="EV331">
        <f>IF(DL331=1,5,IF(DL331=2,4,IF(DL331=3,3,IF(DL331=4,2,IF(DL331=5,1,IF(DL331&gt;5,"Inválido",0))))))</f>
        <v>4</v>
      </c>
      <c r="EW331" s="7">
        <f>SUM(DO331,DP331,DQ331,DR331,DS331,DT331,DU331,DV331,DW331,DX331)</f>
        <v>30</v>
      </c>
      <c r="EX331" s="7">
        <f>(EW331-10)/20*100</f>
        <v>100</v>
      </c>
      <c r="EY331">
        <f>SUM(DY331,DZ331,EA331,EB331)</f>
        <v>6</v>
      </c>
      <c r="EZ331">
        <f>(_2022___Atividade_física__sintomas_de_ansiedade_e_depressão_e_qualidade_de_vida_e[[#This Row],[Aspecto físico]]-4)/4*100</f>
        <v>50</v>
      </c>
      <c r="FA331">
        <f>SUM(EG331,EH331)</f>
        <v>10.4</v>
      </c>
      <c r="FB331">
        <f>(FA331-2)/10*100</f>
        <v>84.000000000000014</v>
      </c>
      <c r="FC331">
        <f>SUM(DM331,ES331,ET331,EU331,EV331)</f>
        <v>18.399999999999999</v>
      </c>
      <c r="FD331" s="7">
        <f>(FC331-5)/20*100</f>
        <v>67</v>
      </c>
      <c r="FE331">
        <f>SUM(EI331,EM331,EO331,EQ331)</f>
        <v>17</v>
      </c>
      <c r="FF331" s="7">
        <f>(FE331-4)/20*100</f>
        <v>65</v>
      </c>
      <c r="FG331">
        <f>SUM(EF331,ER331)</f>
        <v>7</v>
      </c>
      <c r="FH331">
        <f>(FG331-2)/8*100</f>
        <v>62.5</v>
      </c>
      <c r="FI331">
        <f>SUM(EC331,ED331,EE331)</f>
        <v>5</v>
      </c>
      <c r="FJ331" s="7">
        <f>(FI331-3)/3*100</f>
        <v>66.666666666666657</v>
      </c>
      <c r="FK331">
        <f>SUM(EJ331,EK331,EL331,EN331,EP331)</f>
        <v>19</v>
      </c>
      <c r="FL331">
        <f>(FK331-5)/25*100</f>
        <v>56.000000000000007</v>
      </c>
      <c r="FM331">
        <f t="shared" si="15"/>
        <v>1</v>
      </c>
      <c r="FN331" s="7">
        <f t="shared" si="16"/>
        <v>75.25</v>
      </c>
      <c r="FO331" s="7">
        <f t="shared" si="17"/>
        <v>62.541666666666664</v>
      </c>
    </row>
    <row r="332" spans="1:171" ht="15" thickBot="1" x14ac:dyDescent="0.35">
      <c r="A332" t="s">
        <v>919</v>
      </c>
      <c r="B332" t="s">
        <v>920</v>
      </c>
      <c r="C332" t="s">
        <v>68</v>
      </c>
      <c r="D332" s="5">
        <v>36315</v>
      </c>
      <c r="E332" s="5">
        <v>44682</v>
      </c>
      <c r="F332" s="1">
        <f>DATEDIF(D331,E331,"Y")</f>
        <v>24</v>
      </c>
      <c r="G332">
        <v>2</v>
      </c>
      <c r="H332">
        <v>1</v>
      </c>
      <c r="I332" t="s">
        <v>108</v>
      </c>
      <c r="J332">
        <v>7</v>
      </c>
      <c r="K332">
        <v>1</v>
      </c>
      <c r="L332" t="s">
        <v>100</v>
      </c>
      <c r="M332" s="1">
        <v>1</v>
      </c>
      <c r="N332">
        <v>2</v>
      </c>
      <c r="O332">
        <v>1</v>
      </c>
      <c r="P332">
        <v>1</v>
      </c>
      <c r="Q332" s="16">
        <v>2</v>
      </c>
      <c r="R332">
        <v>1</v>
      </c>
      <c r="S332">
        <v>2</v>
      </c>
      <c r="T332">
        <v>2</v>
      </c>
      <c r="U332" t="s">
        <v>86</v>
      </c>
      <c r="V332">
        <v>7</v>
      </c>
      <c r="W332">
        <v>39</v>
      </c>
      <c r="X33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332">
        <v>0</v>
      </c>
      <c r="Z332">
        <v>0</v>
      </c>
      <c r="AA33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2">
        <v>0</v>
      </c>
      <c r="AC332">
        <v>0</v>
      </c>
      <c r="AD33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2">
        <v>8</v>
      </c>
      <c r="AF332">
        <v>10</v>
      </c>
      <c r="AG332" s="1">
        <f>AVERAGE(_2022___Atividade_física__sintomas_de_ansiedade_e_depressão_e_qualidade_de_vida_e[[#This Row],[a.	Quantas horas no total você gasta sentado durante um dia de semana? ]:[b.	Quantas horas no total você gasta sentado durante um dia de fim de semana?]])</f>
        <v>9</v>
      </c>
      <c r="AH332" s="1">
        <f>_2022___Atividade_física__sintomas_de_ansiedade_e_depressão_e_qualidade_de_vida_e[[#This Row],[AFV por semana]]+_2022___Atividade_física__sintomas_de_ansiedade_e_depressão_e_qualidade_de_vida_e[[#This Row],[Média AFM na semana]]</f>
        <v>0</v>
      </c>
      <c r="AI332">
        <v>2</v>
      </c>
      <c r="AJ332">
        <v>1</v>
      </c>
      <c r="AK332">
        <v>3</v>
      </c>
      <c r="AL332">
        <v>2</v>
      </c>
      <c r="AM332">
        <v>3</v>
      </c>
      <c r="AN332">
        <v>0</v>
      </c>
      <c r="AO332">
        <v>3</v>
      </c>
      <c r="AP332">
        <v>0</v>
      </c>
      <c r="AQ332">
        <v>3</v>
      </c>
      <c r="AR332">
        <v>3</v>
      </c>
      <c r="AS332">
        <v>3</v>
      </c>
      <c r="AT332">
        <v>2</v>
      </c>
      <c r="AU332">
        <v>1</v>
      </c>
      <c r="AV332">
        <v>3</v>
      </c>
      <c r="AW332">
        <v>3</v>
      </c>
      <c r="AX332">
        <v>1</v>
      </c>
      <c r="AY332">
        <v>3</v>
      </c>
      <c r="AZ332">
        <v>2</v>
      </c>
      <c r="BA332">
        <v>1</v>
      </c>
      <c r="BB332">
        <v>0</v>
      </c>
      <c r="BC332">
        <v>3</v>
      </c>
      <c r="BD33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42</v>
      </c>
      <c r="BE332">
        <v>1</v>
      </c>
      <c r="BF332">
        <v>0</v>
      </c>
      <c r="BG332">
        <v>0</v>
      </c>
      <c r="BH332">
        <v>0</v>
      </c>
      <c r="BI332">
        <v>1</v>
      </c>
      <c r="BJ332">
        <v>0</v>
      </c>
      <c r="BK332">
        <v>1</v>
      </c>
      <c r="BL332">
        <v>1</v>
      </c>
      <c r="BM332">
        <v>0</v>
      </c>
      <c r="BN332">
        <v>0</v>
      </c>
      <c r="BO332">
        <v>1</v>
      </c>
      <c r="BP332">
        <v>0</v>
      </c>
      <c r="BQ332">
        <v>0</v>
      </c>
      <c r="BR332">
        <v>0</v>
      </c>
      <c r="BS332">
        <v>0</v>
      </c>
      <c r="BT332">
        <v>1</v>
      </c>
      <c r="BU332">
        <v>0</v>
      </c>
      <c r="BV332">
        <v>0</v>
      </c>
      <c r="BW332">
        <v>1</v>
      </c>
      <c r="BX332">
        <v>2</v>
      </c>
      <c r="BY332">
        <f>_2022___Atividade_física__sintomas_de_ansiedade_e_depressão_e_qualidade_de_vida_e[[#This Row],[_18]]</f>
        <v>1</v>
      </c>
      <c r="BZ332">
        <v>1</v>
      </c>
      <c r="CA332">
        <v>0</v>
      </c>
      <c r="CB332" s="1">
        <f>SUM(BE332:BV332,_2022___Atividade_física__sintomas_de_ansiedade_e_depressão_e_qualidade_de_vida_e[[#This Row],[18 considerar essa]:[_20]])</f>
        <v>8</v>
      </c>
      <c r="CC332">
        <v>3</v>
      </c>
      <c r="CD332">
        <v>4</v>
      </c>
      <c r="CE332">
        <v>2</v>
      </c>
      <c r="CF332">
        <v>3</v>
      </c>
      <c r="CG332">
        <v>3</v>
      </c>
      <c r="CH332">
        <v>2</v>
      </c>
      <c r="CI332">
        <v>3</v>
      </c>
      <c r="CJ332">
        <v>3</v>
      </c>
      <c r="CK332">
        <v>3</v>
      </c>
      <c r="CL332">
        <v>3</v>
      </c>
      <c r="CM332">
        <v>3</v>
      </c>
      <c r="CN332">
        <v>3</v>
      </c>
      <c r="CO332">
        <v>1</v>
      </c>
      <c r="CP332">
        <v>1</v>
      </c>
      <c r="CQ332">
        <v>2</v>
      </c>
      <c r="CR332">
        <v>2</v>
      </c>
      <c r="CS332">
        <v>1</v>
      </c>
      <c r="CT332">
        <v>1</v>
      </c>
      <c r="CU332">
        <v>1</v>
      </c>
      <c r="CV332">
        <v>2</v>
      </c>
      <c r="CW332">
        <v>3</v>
      </c>
      <c r="CX332">
        <v>2</v>
      </c>
      <c r="CY332">
        <v>2</v>
      </c>
      <c r="CZ332">
        <v>1</v>
      </c>
      <c r="DA332">
        <v>5</v>
      </c>
      <c r="DB332">
        <v>4</v>
      </c>
      <c r="DC332">
        <v>2</v>
      </c>
      <c r="DD332">
        <v>5</v>
      </c>
      <c r="DE332">
        <v>4</v>
      </c>
      <c r="DF332">
        <v>1</v>
      </c>
      <c r="DG332">
        <v>2</v>
      </c>
      <c r="DH332">
        <v>3</v>
      </c>
      <c r="DI332">
        <v>5</v>
      </c>
      <c r="DJ332">
        <v>2</v>
      </c>
      <c r="DK332">
        <v>5</v>
      </c>
      <c r="DL332">
        <v>5</v>
      </c>
      <c r="DM332">
        <f>IF(CC332=1,5,IF(CC332=2,4.4,IF(CC332=3,3.4,IF(CC332=4,2,IF(CC332=5,1,IF(CC332&gt;5,"Inválido",0))))))</f>
        <v>3.4</v>
      </c>
      <c r="DN332">
        <f>IF(CD332&gt;5,"Inválido",CD332)</f>
        <v>4</v>
      </c>
      <c r="DO332" s="7">
        <f>IF(CE332&gt;3,"Inválido",CE332)</f>
        <v>2</v>
      </c>
      <c r="DP332" s="7">
        <f>IF(CF332&gt;3,"Inválido",CF332)</f>
        <v>3</v>
      </c>
      <c r="DQ332" s="6">
        <f>IF(CG332&gt;3,"Inválido",CG332)</f>
        <v>3</v>
      </c>
      <c r="DR332" s="6">
        <f>IF(CH332&gt;3,"Inválido",CH332)</f>
        <v>2</v>
      </c>
      <c r="DS332" s="6">
        <f>IF(CI332&gt;3,"Inválido",CI332)</f>
        <v>3</v>
      </c>
      <c r="DT332" s="6">
        <f>IF(CJ332&gt;3,"Inválido",CJ332)</f>
        <v>3</v>
      </c>
      <c r="DU332" s="6">
        <f>IF(CK332&gt;3,"Inválido",CK332)</f>
        <v>3</v>
      </c>
      <c r="DV332" s="6">
        <f>IF(CL332&gt;3,"Inválido",CL332)</f>
        <v>3</v>
      </c>
      <c r="DW332" s="6">
        <f>IF(CM332&gt;3,"Inválido",CM332)</f>
        <v>3</v>
      </c>
      <c r="DX332" s="6">
        <f>IF(CN332&gt;3,"Inválido",CN332)</f>
        <v>3</v>
      </c>
      <c r="DY332" s="8">
        <f>IF(CO332&gt;5, "INVALIDO",CO332)</f>
        <v>1</v>
      </c>
      <c r="DZ332" s="8">
        <f>IF(CP332&gt;5, "INVALIDO",CP332)</f>
        <v>1</v>
      </c>
      <c r="EA332" s="8">
        <f>IF(CQ332&gt;5, "INVALIDO",CQ332)</f>
        <v>2</v>
      </c>
      <c r="EB332" s="8">
        <f>IF(CR332&gt;5, "INVALIDO",CR332)</f>
        <v>2</v>
      </c>
      <c r="EC332" s="7">
        <f>IF(CR332&gt;5, "INVALIDO",CR332)</f>
        <v>2</v>
      </c>
      <c r="ED33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3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32">
        <f>IF(CC332=1,5,IF(CC332=2,4,IF(CC332=3,3,IF(CC332=4,2,IF(CC332=5,1,IF(CC332&gt;5,"Inválido",0))))))</f>
        <v>3</v>
      </c>
      <c r="EG332">
        <f>IF(CW332=1,6,IF(CW332=2,5.4,IF(CW332=3,4.2,IF(CW332=4,3.1,IF(CW332=5,2.2,IF(CW332=6,1,IF(CW332&gt;6,"Inválido",0)))))))</f>
        <v>4.2</v>
      </c>
      <c r="EH332">
        <f>IF(AND(CX332=1,CW332=1),6,IF(AND(CX332=1,CW332&lt;7),5,IF(AND(CX332&gt;1,CW332=1),"Inválido",IF(AND(CX332=2,CW332&lt;7),4,IF(AND(CX332=3,CW332&lt;7),3,IF(AND(CX332=4,CW332&lt;7),2,IF(AND(CX332=5,CW332&lt;7),1,0)))))))</f>
        <v>4</v>
      </c>
      <c r="EI332">
        <f>IF(CV332=1,6,IF(CV332=2,5,IF(CV332=3,3,IF(CV332=4,3,IF(CV332=5,2,IF(CV332=6,1,IF(CV332&gt;6,"iNVÁLIDO",0)))))))</f>
        <v>5</v>
      </c>
      <c r="EJ332" s="7">
        <f>IF(CZ332&gt;6,"Inválido",CZ332)</f>
        <v>1</v>
      </c>
      <c r="EK332" s="7">
        <f>IF(DA332&gt;6,"Inválido",DA332)</f>
        <v>5</v>
      </c>
      <c r="EL332">
        <f>IF(DB332=1,6,IF(DB332=2,5,IF(DB332=3,3,IF(DB332=4,3,IF(DB332=5,2,IF(DB332=6,1,IF(DB332&gt;6,"iNVÁLIDO",0)))))))</f>
        <v>3</v>
      </c>
      <c r="EM332">
        <f>IF(DC332=1,6,IF(DC332=2,5,IF(DC332=3,3,IF(DC332=4,3,IF(DC332=5,2,IF(DC332=6,1,IF(DC332&gt;6,"iNVÁLIDO",0)))))))</f>
        <v>5</v>
      </c>
      <c r="EN332" s="7">
        <f>IF(DD332&gt;6,"Inválido",DD332)</f>
        <v>5</v>
      </c>
      <c r="EO332">
        <f>IF(DE332&gt;6,"Inválido",DE332)</f>
        <v>4</v>
      </c>
      <c r="EP332">
        <f>IF(DF332=1,6,IF(DF332=2,5,IF(DF332=3,3,IF(DF332=4,3,IF(DF332=5,2,IF(DF332=6,1,IF(DF332&gt;6,"iNVÁLIDO",0)))))))</f>
        <v>6</v>
      </c>
      <c r="EQ332" s="7">
        <f>IF(DG332&gt;6,"Inválido",DG332)</f>
        <v>2</v>
      </c>
      <c r="ER332">
        <f>IF(DH332&gt;5,"Inválido",DH332)</f>
        <v>3</v>
      </c>
      <c r="ES332">
        <f>IF(DI332&gt;5,"Inválido",DI332)</f>
        <v>5</v>
      </c>
      <c r="ET332">
        <f>IF(DJ332=1,5,IF(DJ332=2,4,IF(DJ332=3,3,IF(DJ332=4,2,IF(DJ332=5,1,IF(DJ332&gt;5,"Inválido",0))))))</f>
        <v>4</v>
      </c>
      <c r="EU332">
        <f>IF(DK332&gt;5,"Inválido",DK332)</f>
        <v>5</v>
      </c>
      <c r="EV332">
        <f>IF(DL332=1,5,IF(DL332=2,4,IF(DL332=3,3,IF(DL332=4,2,IF(DL332=5,1,IF(DL332&gt;5,"Inválido",0))))))</f>
        <v>1</v>
      </c>
      <c r="EW332" s="7">
        <f>SUM(DO332,DP332,DQ332,DR332,DS332,DT332,DU332,DV332,DW332,DX332)</f>
        <v>28</v>
      </c>
      <c r="EX332" s="7">
        <f>(EW332-10)/20*100</f>
        <v>90</v>
      </c>
      <c r="EY332">
        <f>SUM(DY332,DZ332,EA332,EB332)</f>
        <v>6</v>
      </c>
      <c r="EZ332">
        <f>(_2022___Atividade_física__sintomas_de_ansiedade_e_depressão_e_qualidade_de_vida_e[[#This Row],[Aspecto físico]]-4)/4*100</f>
        <v>50</v>
      </c>
      <c r="FA332">
        <f>SUM(EG332,EH332)</f>
        <v>8.1999999999999993</v>
      </c>
      <c r="FB332">
        <f>(FA332-2)/10*100</f>
        <v>61.999999999999986</v>
      </c>
      <c r="FC332">
        <f>SUM(DM332,ES332,ET332,EU332,EV332)</f>
        <v>18.399999999999999</v>
      </c>
      <c r="FD332" s="7">
        <f>(FC332-5)/20*100</f>
        <v>67</v>
      </c>
      <c r="FE332">
        <f>SUM(EI332,EM332,EO332,EQ332)</f>
        <v>16</v>
      </c>
      <c r="FF332" s="7">
        <f>(FE332-4)/20*100</f>
        <v>60</v>
      </c>
      <c r="FG332">
        <f>SUM(EF332,ER332)</f>
        <v>6</v>
      </c>
      <c r="FH332">
        <f>(FG332-2)/8*100</f>
        <v>50</v>
      </c>
      <c r="FI332">
        <f>SUM(EC332,ED332,EE332)</f>
        <v>4</v>
      </c>
      <c r="FJ332" s="7">
        <f>(FI332-3)/3*100</f>
        <v>33.333333333333329</v>
      </c>
      <c r="FK332">
        <f>SUM(EJ332,EK332,EL332,EN332,EP332)</f>
        <v>20</v>
      </c>
      <c r="FL332">
        <f>(FK332-5)/25*100</f>
        <v>60</v>
      </c>
      <c r="FM332">
        <f t="shared" si="15"/>
        <v>4</v>
      </c>
      <c r="FN332" s="7">
        <f t="shared" si="16"/>
        <v>67.25</v>
      </c>
      <c r="FO332" s="7">
        <f t="shared" si="17"/>
        <v>50.833333333333329</v>
      </c>
    </row>
    <row r="333" spans="1:171" ht="15" thickBot="1" x14ac:dyDescent="0.35">
      <c r="A333" t="s">
        <v>921</v>
      </c>
      <c r="B333" t="s">
        <v>922</v>
      </c>
      <c r="C333" t="s">
        <v>68</v>
      </c>
      <c r="D333" s="5">
        <v>29118</v>
      </c>
      <c r="E333" s="5">
        <v>44682</v>
      </c>
      <c r="F333" s="1">
        <f>DATEDIF(D332,E332,"Y")</f>
        <v>22</v>
      </c>
      <c r="G333">
        <v>1</v>
      </c>
      <c r="H333">
        <v>2</v>
      </c>
      <c r="I333" t="s">
        <v>79</v>
      </c>
      <c r="J333">
        <v>12</v>
      </c>
      <c r="K333">
        <v>2</v>
      </c>
      <c r="L333" t="s">
        <v>923</v>
      </c>
      <c r="M333" s="1">
        <v>2</v>
      </c>
      <c r="N333">
        <v>1</v>
      </c>
      <c r="O333">
        <v>1</v>
      </c>
      <c r="P333">
        <v>1</v>
      </c>
      <c r="Q333" s="16">
        <v>2</v>
      </c>
      <c r="R333">
        <v>2</v>
      </c>
      <c r="S333">
        <v>1</v>
      </c>
      <c r="T333">
        <v>1</v>
      </c>
      <c r="U333" t="s">
        <v>115</v>
      </c>
      <c r="V333">
        <v>7</v>
      </c>
      <c r="W333">
        <v>25</v>
      </c>
      <c r="X33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333">
        <v>5</v>
      </c>
      <c r="Z333">
        <v>25</v>
      </c>
      <c r="AA33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125</v>
      </c>
      <c r="AB333">
        <v>0</v>
      </c>
      <c r="AC333">
        <v>0</v>
      </c>
      <c r="AD33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3">
        <v>6</v>
      </c>
      <c r="AF333">
        <v>6</v>
      </c>
      <c r="AG333" s="1">
        <f>AVERAGE(_2022___Atividade_física__sintomas_de_ansiedade_e_depressão_e_qualidade_de_vida_e[[#This Row],[a.	Quantas horas no total você gasta sentado durante um dia de semana? ]:[b.	Quantas horas no total você gasta sentado durante um dia de fim de semana?]])</f>
        <v>6</v>
      </c>
      <c r="AH333" s="1">
        <f>_2022___Atividade_física__sintomas_de_ansiedade_e_depressão_e_qualidade_de_vida_e[[#This Row],[AFV por semana]]+_2022___Atividade_física__sintomas_de_ansiedade_e_depressão_e_qualidade_de_vida_e[[#This Row],[Média AFM na semana]]</f>
        <v>125</v>
      </c>
      <c r="AI333">
        <v>0</v>
      </c>
      <c r="AJ333">
        <v>0</v>
      </c>
      <c r="AK333">
        <v>0</v>
      </c>
      <c r="AL333">
        <v>0</v>
      </c>
      <c r="AM333">
        <v>0</v>
      </c>
      <c r="AN333">
        <v>0</v>
      </c>
      <c r="AO333">
        <v>0</v>
      </c>
      <c r="AP333">
        <v>0</v>
      </c>
      <c r="AQ333">
        <v>0</v>
      </c>
      <c r="AR333">
        <v>1</v>
      </c>
      <c r="AS333">
        <v>0</v>
      </c>
      <c r="AT333">
        <v>0</v>
      </c>
      <c r="AU333">
        <v>0</v>
      </c>
      <c r="AV333">
        <v>0</v>
      </c>
      <c r="AW333">
        <v>0</v>
      </c>
      <c r="AX333">
        <v>0</v>
      </c>
      <c r="AY333">
        <v>0</v>
      </c>
      <c r="AZ333">
        <v>0</v>
      </c>
      <c r="BA333">
        <v>0</v>
      </c>
      <c r="BB333">
        <v>0</v>
      </c>
      <c r="BC333">
        <v>0</v>
      </c>
      <c r="BD33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33">
        <v>0</v>
      </c>
      <c r="BF333">
        <v>0</v>
      </c>
      <c r="BG333">
        <v>0</v>
      </c>
      <c r="BH333">
        <v>0</v>
      </c>
      <c r="BI333">
        <v>0</v>
      </c>
      <c r="BJ333">
        <v>0</v>
      </c>
      <c r="BK333">
        <v>0</v>
      </c>
      <c r="BL333">
        <v>0</v>
      </c>
      <c r="BM333">
        <v>0</v>
      </c>
      <c r="BN333">
        <v>0</v>
      </c>
      <c r="BO333">
        <v>0</v>
      </c>
      <c r="BP333">
        <v>0</v>
      </c>
      <c r="BQ333">
        <v>0</v>
      </c>
      <c r="BR333">
        <v>0</v>
      </c>
      <c r="BS333">
        <v>0</v>
      </c>
      <c r="BT333">
        <v>0</v>
      </c>
      <c r="BU333">
        <v>0</v>
      </c>
      <c r="BV333">
        <v>0</v>
      </c>
      <c r="BW333">
        <v>1</v>
      </c>
      <c r="BX333">
        <v>1</v>
      </c>
      <c r="BY333">
        <v>0</v>
      </c>
      <c r="BZ333">
        <v>0</v>
      </c>
      <c r="CA333">
        <v>0</v>
      </c>
      <c r="CB333" s="1">
        <f>SUM(BE333:BV333,_2022___Atividade_física__sintomas_de_ansiedade_e_depressão_e_qualidade_de_vida_e[[#This Row],[18 considerar essa]:[_20]])</f>
        <v>0</v>
      </c>
      <c r="CC333">
        <v>3</v>
      </c>
      <c r="CD333">
        <v>1</v>
      </c>
      <c r="CE333">
        <v>2</v>
      </c>
      <c r="CF333">
        <v>3</v>
      </c>
      <c r="CG333">
        <v>3</v>
      </c>
      <c r="CH333">
        <v>3</v>
      </c>
      <c r="CI333">
        <v>3</v>
      </c>
      <c r="CJ333">
        <v>3</v>
      </c>
      <c r="CK333">
        <v>3</v>
      </c>
      <c r="CL333">
        <v>3</v>
      </c>
      <c r="CM333">
        <v>3</v>
      </c>
      <c r="CN333">
        <v>3</v>
      </c>
      <c r="CO333">
        <v>2</v>
      </c>
      <c r="CP333">
        <v>2</v>
      </c>
      <c r="CQ333">
        <v>2</v>
      </c>
      <c r="CR333">
        <v>2</v>
      </c>
      <c r="CS333">
        <v>2</v>
      </c>
      <c r="CT333">
        <v>2</v>
      </c>
      <c r="CU333">
        <v>2</v>
      </c>
      <c r="CV333">
        <v>1</v>
      </c>
      <c r="CW333">
        <v>1</v>
      </c>
      <c r="CX333">
        <v>1</v>
      </c>
      <c r="CY333">
        <v>2</v>
      </c>
      <c r="CZ333">
        <v>5</v>
      </c>
      <c r="DA333">
        <v>6</v>
      </c>
      <c r="DB333">
        <v>2</v>
      </c>
      <c r="DC333">
        <v>3</v>
      </c>
      <c r="DD333">
        <v>6</v>
      </c>
      <c r="DE333">
        <v>5</v>
      </c>
      <c r="DF333">
        <v>1</v>
      </c>
      <c r="DG333">
        <v>5</v>
      </c>
      <c r="DH333">
        <v>5</v>
      </c>
      <c r="DI333">
        <v>5</v>
      </c>
      <c r="DJ333">
        <v>5</v>
      </c>
      <c r="DK333">
        <v>5</v>
      </c>
      <c r="DL333">
        <v>1</v>
      </c>
      <c r="DM333">
        <f>IF(CC333=1,5,IF(CC333=2,4.4,IF(CC333=3,3.4,IF(CC333=4,2,IF(CC333=5,1,IF(CC333&gt;5,"Inválido",0))))))</f>
        <v>3.4</v>
      </c>
      <c r="DN333">
        <f>IF(CD333&gt;5,"Inválido",CD333)</f>
        <v>1</v>
      </c>
      <c r="DO333" s="7">
        <f>IF(CE333&gt;3,"Inválido",CE333)</f>
        <v>2</v>
      </c>
      <c r="DP333" s="7">
        <f>IF(CF333&gt;3,"Inválido",CF333)</f>
        <v>3</v>
      </c>
      <c r="DQ333" s="6">
        <f>IF(CG333&gt;3,"Inválido",CG333)</f>
        <v>3</v>
      </c>
      <c r="DR333" s="6">
        <f>IF(CH333&gt;3,"Inválido",CH333)</f>
        <v>3</v>
      </c>
      <c r="DS333" s="6">
        <f>IF(CI333&gt;3,"Inválido",CI333)</f>
        <v>3</v>
      </c>
      <c r="DT333" s="6">
        <f>IF(CJ333&gt;3,"Inválido",CJ333)</f>
        <v>3</v>
      </c>
      <c r="DU333" s="6">
        <f>IF(CK333&gt;3,"Inválido",CK333)</f>
        <v>3</v>
      </c>
      <c r="DV333" s="6">
        <f>IF(CL333&gt;3,"Inválido",CL333)</f>
        <v>3</v>
      </c>
      <c r="DW333" s="6">
        <f>IF(CM333&gt;3,"Inválido",CM333)</f>
        <v>3</v>
      </c>
      <c r="DX333" s="6">
        <f>IF(CN333&gt;3,"Inválido",CN333)</f>
        <v>3</v>
      </c>
      <c r="DY333" s="8">
        <f>IF(CO333&gt;5, "INVALIDO",CO333)</f>
        <v>2</v>
      </c>
      <c r="DZ333" s="8">
        <f>IF(CP333&gt;5, "INVALIDO",CP333)</f>
        <v>2</v>
      </c>
      <c r="EA333" s="8">
        <f>IF(CQ333&gt;5, "INVALIDO",CQ333)</f>
        <v>2</v>
      </c>
      <c r="EB333" s="8">
        <f>IF(CR333&gt;5, "INVALIDO",CR333)</f>
        <v>2</v>
      </c>
      <c r="EC333" s="7">
        <f>IF(CR333&gt;5, "INVALIDO",CR333)</f>
        <v>2</v>
      </c>
      <c r="ED33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3">
        <f>IF(CC333=1,5,IF(CC333=2,4,IF(CC333=3,3,IF(CC333=4,2,IF(CC333=5,1,IF(CC333&gt;5,"Inválido",0))))))</f>
        <v>3</v>
      </c>
      <c r="EG333">
        <f>IF(CW333=1,6,IF(CW333=2,5.4,IF(CW333=3,4.2,IF(CW333=4,3.1,IF(CW333=5,2.2,IF(CW333=6,1,IF(CW333&gt;6,"Inválido",0)))))))</f>
        <v>6</v>
      </c>
      <c r="EH333">
        <f>IF(AND(CX333=1,CW333=1),6,IF(AND(CX333=1,CW333&lt;7),5,IF(AND(CX333&gt;1,CW333=1),"Inválido",IF(AND(CX333=2,CW333&lt;7),4,IF(AND(CX333=3,CW333&lt;7),3,IF(AND(CX333=4,CW333&lt;7),2,IF(AND(CX333=5,CW333&lt;7),1,0)))))))</f>
        <v>6</v>
      </c>
      <c r="EI333">
        <f>IF(CV333=1,6,IF(CV333=2,5,IF(CV333=3,3,IF(CV333=4,3,IF(CV333=5,2,IF(CV333=6,1,IF(CV333&gt;6,"iNVÁLIDO",0)))))))</f>
        <v>6</v>
      </c>
      <c r="EJ333" s="7">
        <f>IF(CZ333&gt;6,"Inválido",CZ333)</f>
        <v>5</v>
      </c>
      <c r="EK333" s="7">
        <f>IF(DA333&gt;6,"Inválido",DA333)</f>
        <v>6</v>
      </c>
      <c r="EL333">
        <f>IF(DB333=1,6,IF(DB333=2,5,IF(DB333=3,3,IF(DB333=4,3,IF(DB333=5,2,IF(DB333=6,1,IF(DB333&gt;6,"iNVÁLIDO",0)))))))</f>
        <v>5</v>
      </c>
      <c r="EM333">
        <f>IF(DC333=1,6,IF(DC333=2,5,IF(DC333=3,3,IF(DC333=4,3,IF(DC333=5,2,IF(DC333=6,1,IF(DC333&gt;6,"iNVÁLIDO",0)))))))</f>
        <v>3</v>
      </c>
      <c r="EN333" s="7">
        <f>IF(DD333&gt;6,"Inválido",DD333)</f>
        <v>6</v>
      </c>
      <c r="EO333">
        <f>IF(DE333&gt;6,"Inválido",DE333)</f>
        <v>5</v>
      </c>
      <c r="EP333">
        <f>IF(DF333=1,6,IF(DF333=2,5,IF(DF333=3,3,IF(DF333=4,3,IF(DF333=5,2,IF(DF333=6,1,IF(DF333&gt;6,"iNVÁLIDO",0)))))))</f>
        <v>6</v>
      </c>
      <c r="EQ333" s="7">
        <f>IF(DG333&gt;6,"Inválido",DG333)</f>
        <v>5</v>
      </c>
      <c r="ER333">
        <f>IF(DH333&gt;5,"Inválido",DH333)</f>
        <v>5</v>
      </c>
      <c r="ES333">
        <f>IF(DI333&gt;5,"Inválido",DI333)</f>
        <v>5</v>
      </c>
      <c r="ET333">
        <f>IF(DJ333=1,5,IF(DJ333=2,4,IF(DJ333=3,3,IF(DJ333=4,2,IF(DJ333=5,1,IF(DJ333&gt;5,"Inválido",0))))))</f>
        <v>1</v>
      </c>
      <c r="EU333">
        <f>IF(DK333&gt;5,"Inválido",DK333)</f>
        <v>5</v>
      </c>
      <c r="EV333">
        <f>IF(DL333=1,5,IF(DL333=2,4,IF(DL333=3,3,IF(DL333=4,2,IF(DL333=5,1,IF(DL333&gt;5,"Inválido",0))))))</f>
        <v>5</v>
      </c>
      <c r="EW333" s="7">
        <f>SUM(DO333,DP333,DQ333,DR333,DS333,DT333,DU333,DV333,DW333,DX333)</f>
        <v>29</v>
      </c>
      <c r="EX333" s="7">
        <f>(EW333-10)/20*100</f>
        <v>95</v>
      </c>
      <c r="EY333">
        <f>SUM(DY333,DZ333,EA333,EB333)</f>
        <v>8</v>
      </c>
      <c r="EZ333">
        <f>(_2022___Atividade_física__sintomas_de_ansiedade_e_depressão_e_qualidade_de_vida_e[[#This Row],[Aspecto físico]]-4)/4*100</f>
        <v>100</v>
      </c>
      <c r="FA333">
        <f>SUM(EG333,EH333)</f>
        <v>12</v>
      </c>
      <c r="FB333">
        <f>(FA333-2)/10*100</f>
        <v>100</v>
      </c>
      <c r="FC333">
        <f>SUM(DM333,ES333,ET333,EU333,EV333)</f>
        <v>19.399999999999999</v>
      </c>
      <c r="FD333" s="7">
        <f>(FC333-5)/20*100</f>
        <v>72</v>
      </c>
      <c r="FE333">
        <f>SUM(EI333,EM333,EO333,EQ333)</f>
        <v>19</v>
      </c>
      <c r="FF333" s="7">
        <f>(FE333-4)/20*100</f>
        <v>75</v>
      </c>
      <c r="FG333">
        <f>SUM(EF333,ER333)</f>
        <v>8</v>
      </c>
      <c r="FH333">
        <f>(FG333-2)/8*100</f>
        <v>75</v>
      </c>
      <c r="FI333">
        <f>SUM(EC333,ED333,EE333)</f>
        <v>6</v>
      </c>
      <c r="FJ333" s="7">
        <f>(FI333-3)/3*100</f>
        <v>100</v>
      </c>
      <c r="FK333">
        <f>SUM(EJ333,EK333,EL333,EN333,EP333)</f>
        <v>28</v>
      </c>
      <c r="FL333">
        <f>(FK333-5)/25*100</f>
        <v>92</v>
      </c>
      <c r="FM333">
        <f t="shared" si="15"/>
        <v>1</v>
      </c>
      <c r="FN333" s="7">
        <f t="shared" si="16"/>
        <v>91.75</v>
      </c>
      <c r="FO333" s="7">
        <f t="shared" si="17"/>
        <v>85.5</v>
      </c>
    </row>
    <row r="334" spans="1:171" ht="15" thickBot="1" x14ac:dyDescent="0.35">
      <c r="A334" t="s">
        <v>924</v>
      </c>
      <c r="B334" t="s">
        <v>925</v>
      </c>
      <c r="C334" t="s">
        <v>68</v>
      </c>
      <c r="D334" s="5">
        <v>36978</v>
      </c>
      <c r="E334" s="5">
        <v>44682</v>
      </c>
      <c r="F334" s="1">
        <f>DATEDIF(D333,E333,"Y")</f>
        <v>42</v>
      </c>
      <c r="G334">
        <v>2</v>
      </c>
      <c r="H334">
        <v>1</v>
      </c>
      <c r="I334" t="s">
        <v>179</v>
      </c>
      <c r="J334">
        <v>6</v>
      </c>
      <c r="K334">
        <v>1</v>
      </c>
      <c r="L334" t="s">
        <v>100</v>
      </c>
      <c r="M334" s="1">
        <v>1</v>
      </c>
      <c r="N334">
        <v>2</v>
      </c>
      <c r="O334">
        <v>1</v>
      </c>
      <c r="P334">
        <v>1</v>
      </c>
      <c r="Q334" s="16">
        <v>2</v>
      </c>
      <c r="R334">
        <v>2</v>
      </c>
      <c r="S334">
        <v>2</v>
      </c>
      <c r="T334">
        <v>2</v>
      </c>
      <c r="U334" t="s">
        <v>86</v>
      </c>
      <c r="V334">
        <v>0</v>
      </c>
      <c r="W334">
        <v>0</v>
      </c>
      <c r="X33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34">
        <v>0</v>
      </c>
      <c r="Z334">
        <v>0</v>
      </c>
      <c r="AA33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4">
        <v>0</v>
      </c>
      <c r="AC334">
        <v>0</v>
      </c>
      <c r="AD33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4">
        <v>7</v>
      </c>
      <c r="AF334">
        <v>16</v>
      </c>
      <c r="AG334" s="1">
        <f>AVERAGE(_2022___Atividade_física__sintomas_de_ansiedade_e_depressão_e_qualidade_de_vida_e[[#This Row],[a.	Quantas horas no total você gasta sentado durante um dia de semana? ]:[b.	Quantas horas no total você gasta sentado durante um dia de fim de semana?]])</f>
        <v>11.5</v>
      </c>
      <c r="AH334" s="1">
        <f>_2022___Atividade_física__sintomas_de_ansiedade_e_depressão_e_qualidade_de_vida_e[[#This Row],[AFV por semana]]+_2022___Atividade_física__sintomas_de_ansiedade_e_depressão_e_qualidade_de_vida_e[[#This Row],[Média AFM na semana]]</f>
        <v>0</v>
      </c>
      <c r="AI334">
        <v>0</v>
      </c>
      <c r="AJ334">
        <v>0</v>
      </c>
      <c r="AK334">
        <v>0</v>
      </c>
      <c r="AL334">
        <v>2</v>
      </c>
      <c r="AM334">
        <v>0</v>
      </c>
      <c r="AN334">
        <v>0</v>
      </c>
      <c r="AO334">
        <v>0</v>
      </c>
      <c r="AP334">
        <v>0</v>
      </c>
      <c r="AQ334">
        <v>0</v>
      </c>
      <c r="AR334">
        <v>3</v>
      </c>
      <c r="AS334">
        <v>0</v>
      </c>
      <c r="AT334">
        <v>0</v>
      </c>
      <c r="AU334">
        <v>0</v>
      </c>
      <c r="AV334">
        <v>0</v>
      </c>
      <c r="AW334">
        <v>0</v>
      </c>
      <c r="AX334">
        <v>1</v>
      </c>
      <c r="AY334">
        <v>0</v>
      </c>
      <c r="AZ334">
        <v>1</v>
      </c>
      <c r="BA334">
        <v>0</v>
      </c>
      <c r="BB334">
        <v>0</v>
      </c>
      <c r="BC334">
        <v>0</v>
      </c>
      <c r="BD33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334">
        <v>0</v>
      </c>
      <c r="BF334">
        <v>0</v>
      </c>
      <c r="BG334">
        <v>0</v>
      </c>
      <c r="BH334">
        <v>0</v>
      </c>
      <c r="BI334">
        <v>1</v>
      </c>
      <c r="BJ334">
        <v>0</v>
      </c>
      <c r="BK334">
        <v>0</v>
      </c>
      <c r="BL334">
        <v>1</v>
      </c>
      <c r="BM334">
        <v>0</v>
      </c>
      <c r="BN334">
        <v>0</v>
      </c>
      <c r="BO334">
        <v>0</v>
      </c>
      <c r="BP334">
        <v>0</v>
      </c>
      <c r="BQ334">
        <v>0</v>
      </c>
      <c r="BR334">
        <v>0</v>
      </c>
      <c r="BS334">
        <v>1</v>
      </c>
      <c r="BT334">
        <v>1</v>
      </c>
      <c r="BU334">
        <v>1</v>
      </c>
      <c r="BV334">
        <v>0</v>
      </c>
      <c r="BW334">
        <v>0</v>
      </c>
      <c r="BX334">
        <v>2</v>
      </c>
      <c r="BY334">
        <f>_2022___Atividade_física__sintomas_de_ansiedade_e_depressão_e_qualidade_de_vida_e[[#This Row],[_18]]</f>
        <v>0</v>
      </c>
      <c r="BZ334">
        <v>0</v>
      </c>
      <c r="CA334">
        <v>0</v>
      </c>
      <c r="CB334" s="1">
        <f>SUM(BE334:BV334,_2022___Atividade_física__sintomas_de_ansiedade_e_depressão_e_qualidade_de_vida_e[[#This Row],[18 considerar essa]:[_20]])</f>
        <v>5</v>
      </c>
      <c r="CC334">
        <v>3</v>
      </c>
      <c r="CD334">
        <v>3</v>
      </c>
      <c r="CE334">
        <v>1</v>
      </c>
      <c r="CF334">
        <v>3</v>
      </c>
      <c r="CG334">
        <v>3</v>
      </c>
      <c r="CH334">
        <v>1</v>
      </c>
      <c r="CI334">
        <v>3</v>
      </c>
      <c r="CJ334">
        <v>3</v>
      </c>
      <c r="CK334">
        <v>2</v>
      </c>
      <c r="CL334">
        <v>2</v>
      </c>
      <c r="CM334">
        <v>2</v>
      </c>
      <c r="CN334">
        <v>3</v>
      </c>
      <c r="CO334">
        <v>2</v>
      </c>
      <c r="CP334">
        <v>1</v>
      </c>
      <c r="CQ334">
        <v>2</v>
      </c>
      <c r="CR334">
        <v>2</v>
      </c>
      <c r="CS334">
        <v>1</v>
      </c>
      <c r="CT334">
        <v>1</v>
      </c>
      <c r="CU334">
        <v>1</v>
      </c>
      <c r="CV334">
        <v>1</v>
      </c>
      <c r="CW334">
        <v>3</v>
      </c>
      <c r="CX334">
        <v>1</v>
      </c>
      <c r="CY334">
        <v>5</v>
      </c>
      <c r="CZ334">
        <v>2</v>
      </c>
      <c r="DA334">
        <v>5</v>
      </c>
      <c r="DB334">
        <v>5</v>
      </c>
      <c r="DC334">
        <v>5</v>
      </c>
      <c r="DD334">
        <v>4</v>
      </c>
      <c r="DE334">
        <v>2</v>
      </c>
      <c r="DF334">
        <v>3</v>
      </c>
      <c r="DG334">
        <v>1</v>
      </c>
      <c r="DH334">
        <v>5</v>
      </c>
      <c r="DI334">
        <v>2</v>
      </c>
      <c r="DJ334">
        <v>2</v>
      </c>
      <c r="DK334">
        <v>1</v>
      </c>
      <c r="DL334">
        <v>4</v>
      </c>
      <c r="DM334">
        <f>IF(CC334=1,5,IF(CC334=2,4.4,IF(CC334=3,3.4,IF(CC334=4,2,IF(CC334=5,1,IF(CC334&gt;5,"Inválido",0))))))</f>
        <v>3.4</v>
      </c>
      <c r="DN334">
        <f>IF(CD334&gt;5,"Inválido",CD334)</f>
        <v>3</v>
      </c>
      <c r="DO334" s="7">
        <f>IF(CE334&gt;3,"Inválido",CE334)</f>
        <v>1</v>
      </c>
      <c r="DP334" s="7">
        <f>IF(CF334&gt;3,"Inválido",CF334)</f>
        <v>3</v>
      </c>
      <c r="DQ334" s="6">
        <f>IF(CG334&gt;3,"Inválido",CG334)</f>
        <v>3</v>
      </c>
      <c r="DR334" s="6">
        <f>IF(CH334&gt;3,"Inválido",CH334)</f>
        <v>1</v>
      </c>
      <c r="DS334" s="6">
        <f>IF(CI334&gt;3,"Inválido",CI334)</f>
        <v>3</v>
      </c>
      <c r="DT334" s="6">
        <f>IF(CJ334&gt;3,"Inválido",CJ334)</f>
        <v>3</v>
      </c>
      <c r="DU334" s="6">
        <f>IF(CK334&gt;3,"Inválido",CK334)</f>
        <v>2</v>
      </c>
      <c r="DV334" s="6">
        <f>IF(CL334&gt;3,"Inválido",CL334)</f>
        <v>2</v>
      </c>
      <c r="DW334" s="6">
        <f>IF(CM334&gt;3,"Inválido",CM334)</f>
        <v>2</v>
      </c>
      <c r="DX334" s="6">
        <f>IF(CN334&gt;3,"Inválido",CN334)</f>
        <v>3</v>
      </c>
      <c r="DY334" s="8">
        <f>IF(CO334&gt;5, "INVALIDO",CO334)</f>
        <v>2</v>
      </c>
      <c r="DZ334" s="8">
        <f>IF(CP334&gt;5, "INVALIDO",CP334)</f>
        <v>1</v>
      </c>
      <c r="EA334" s="8">
        <f>IF(CQ334&gt;5, "INVALIDO",CQ334)</f>
        <v>2</v>
      </c>
      <c r="EB334" s="8">
        <f>IF(CR334&gt;5, "INVALIDO",CR334)</f>
        <v>2</v>
      </c>
      <c r="EC334" s="7">
        <f>IF(CR334&gt;5, "INVALIDO",CR334)</f>
        <v>2</v>
      </c>
      <c r="ED33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3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34">
        <f>IF(CC334=1,5,IF(CC334=2,4,IF(CC334=3,3,IF(CC334=4,2,IF(CC334=5,1,IF(CC334&gt;5,"Inválido",0))))))</f>
        <v>3</v>
      </c>
      <c r="EG334">
        <f>IF(CW334=1,6,IF(CW334=2,5.4,IF(CW334=3,4.2,IF(CW334=4,3.1,IF(CW334=5,2.2,IF(CW334=6,1,IF(CW334&gt;6,"Inválido",0)))))))</f>
        <v>4.2</v>
      </c>
      <c r="EH334">
        <f>IF(AND(CX334=1,CW334=1),6,IF(AND(CX334=1,CW334&lt;7),5,IF(AND(CX334&gt;1,CW334=1),"Inválido",IF(AND(CX334=2,CW334&lt;7),4,IF(AND(CX334=3,CW334&lt;7),3,IF(AND(CX334=4,CW334&lt;7),2,IF(AND(CX334=5,CW334&lt;7),1,0)))))))</f>
        <v>5</v>
      </c>
      <c r="EI334">
        <f>IF(CV334=1,6,IF(CV334=2,5,IF(CV334=3,3,IF(CV334=4,3,IF(CV334=5,2,IF(CV334=6,1,IF(CV334&gt;6,"iNVÁLIDO",0)))))))</f>
        <v>6</v>
      </c>
      <c r="EJ334" s="7">
        <f>IF(CZ334&gt;6,"Inválido",CZ334)</f>
        <v>2</v>
      </c>
      <c r="EK334" s="7">
        <f>IF(DA334&gt;6,"Inválido",DA334)</f>
        <v>5</v>
      </c>
      <c r="EL334">
        <f>IF(DB334=1,6,IF(DB334=2,5,IF(DB334=3,3,IF(DB334=4,3,IF(DB334=5,2,IF(DB334=6,1,IF(DB334&gt;6,"iNVÁLIDO",0)))))))</f>
        <v>2</v>
      </c>
      <c r="EM334">
        <f>IF(DC334=1,6,IF(DC334=2,5,IF(DC334=3,3,IF(DC334=4,3,IF(DC334=5,2,IF(DC334=6,1,IF(DC334&gt;6,"iNVÁLIDO",0)))))))</f>
        <v>2</v>
      </c>
      <c r="EN334" s="7">
        <f>IF(DD334&gt;6,"Inválido",DD334)</f>
        <v>4</v>
      </c>
      <c r="EO334">
        <f>IF(DE334&gt;6,"Inválido",DE334)</f>
        <v>2</v>
      </c>
      <c r="EP334">
        <f>IF(DF334=1,6,IF(DF334=2,5,IF(DF334=3,3,IF(DF334=4,3,IF(DF334=5,2,IF(DF334=6,1,IF(DF334&gt;6,"iNVÁLIDO",0)))))))</f>
        <v>3</v>
      </c>
      <c r="EQ334" s="7">
        <f>IF(DG334&gt;6,"Inválido",DG334)</f>
        <v>1</v>
      </c>
      <c r="ER334">
        <f>IF(DH334&gt;5,"Inválido",DH334)</f>
        <v>5</v>
      </c>
      <c r="ES334">
        <f>IF(DI334&gt;5,"Inválido",DI334)</f>
        <v>2</v>
      </c>
      <c r="ET334">
        <f>IF(DJ334=1,5,IF(DJ334=2,4,IF(DJ334=3,3,IF(DJ334=4,2,IF(DJ334=5,1,IF(DJ334&gt;5,"Inválido",0))))))</f>
        <v>4</v>
      </c>
      <c r="EU334">
        <f>IF(DK334&gt;5,"Inválido",DK334)</f>
        <v>1</v>
      </c>
      <c r="EV334">
        <f>IF(DL334=1,5,IF(DL334=2,4,IF(DL334=3,3,IF(DL334=4,2,IF(DL334=5,1,IF(DL334&gt;5,"Inválido",0))))))</f>
        <v>2</v>
      </c>
      <c r="EW334" s="7">
        <f>SUM(DO334,DP334,DQ334,DR334,DS334,DT334,DU334,DV334,DW334,DX334)</f>
        <v>23</v>
      </c>
      <c r="EX334" s="7">
        <f>(EW334-10)/20*100</f>
        <v>65</v>
      </c>
      <c r="EY334">
        <f>SUM(DY334,DZ334,EA334,EB334)</f>
        <v>7</v>
      </c>
      <c r="EZ334">
        <f>(_2022___Atividade_física__sintomas_de_ansiedade_e_depressão_e_qualidade_de_vida_e[[#This Row],[Aspecto físico]]-4)/4*100</f>
        <v>75</v>
      </c>
      <c r="FA334">
        <f>SUM(EG334,EH334)</f>
        <v>9.1999999999999993</v>
      </c>
      <c r="FB334">
        <f>(FA334-2)/10*100</f>
        <v>72</v>
      </c>
      <c r="FC334">
        <f>SUM(DM334,ES334,ET334,EU334,EV334)</f>
        <v>12.4</v>
      </c>
      <c r="FD334" s="7">
        <f>(FC334-5)/20*100</f>
        <v>37</v>
      </c>
      <c r="FE334">
        <f>SUM(EI334,EM334,EO334,EQ334)</f>
        <v>11</v>
      </c>
      <c r="FF334" s="7">
        <f>(FE334-4)/20*100</f>
        <v>35</v>
      </c>
      <c r="FG334">
        <f>SUM(EF334,ER334)</f>
        <v>8</v>
      </c>
      <c r="FH334">
        <f>(FG334-2)/8*100</f>
        <v>75</v>
      </c>
      <c r="FI334">
        <f>SUM(EC334,ED334,EE334)</f>
        <v>4</v>
      </c>
      <c r="FJ334" s="7">
        <f>(FI334-3)/3*100</f>
        <v>33.333333333333329</v>
      </c>
      <c r="FK334">
        <f>SUM(EJ334,EK334,EL334,EN334,EP334)</f>
        <v>16</v>
      </c>
      <c r="FL334">
        <f>(FK334-5)/25*100</f>
        <v>44</v>
      </c>
      <c r="FM334">
        <f t="shared" si="15"/>
        <v>3</v>
      </c>
      <c r="FN334" s="7">
        <f t="shared" si="16"/>
        <v>62.25</v>
      </c>
      <c r="FO334" s="7">
        <f t="shared" si="17"/>
        <v>46.833333333333329</v>
      </c>
    </row>
    <row r="335" spans="1:171" ht="15" thickBot="1" x14ac:dyDescent="0.35">
      <c r="A335" t="s">
        <v>926</v>
      </c>
      <c r="B335" t="s">
        <v>927</v>
      </c>
      <c r="C335" t="s">
        <v>68</v>
      </c>
      <c r="D335" s="5">
        <v>35383</v>
      </c>
      <c r="E335" s="5">
        <v>44682</v>
      </c>
      <c r="F335" s="1">
        <f>DATEDIF(D334,E334,"Y")</f>
        <v>21</v>
      </c>
      <c r="G335">
        <v>2</v>
      </c>
      <c r="H335">
        <v>2</v>
      </c>
      <c r="I335" t="s">
        <v>74</v>
      </c>
      <c r="J335">
        <v>1</v>
      </c>
      <c r="K335">
        <v>2</v>
      </c>
      <c r="L335" t="s">
        <v>928</v>
      </c>
      <c r="M335" s="1">
        <v>2</v>
      </c>
      <c r="N335">
        <v>1</v>
      </c>
      <c r="O335">
        <v>3</v>
      </c>
      <c r="P335">
        <v>1</v>
      </c>
      <c r="Q335" s="16">
        <v>2</v>
      </c>
      <c r="R335">
        <v>2</v>
      </c>
      <c r="S335">
        <v>2</v>
      </c>
      <c r="T335">
        <v>1</v>
      </c>
      <c r="U335" t="s">
        <v>76</v>
      </c>
      <c r="V335">
        <v>2</v>
      </c>
      <c r="W335">
        <v>15</v>
      </c>
      <c r="X33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335">
        <v>1</v>
      </c>
      <c r="Z335">
        <v>15</v>
      </c>
      <c r="AA33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335">
        <v>1</v>
      </c>
      <c r="AC335">
        <v>25</v>
      </c>
      <c r="AD33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25</v>
      </c>
      <c r="AE335">
        <v>5</v>
      </c>
      <c r="AF335">
        <v>8</v>
      </c>
      <c r="AG335" s="1">
        <f>AVERAGE(_2022___Atividade_física__sintomas_de_ansiedade_e_depressão_e_qualidade_de_vida_e[[#This Row],[a.	Quantas horas no total você gasta sentado durante um dia de semana? ]:[b.	Quantas horas no total você gasta sentado durante um dia de fim de semana?]])</f>
        <v>6.5</v>
      </c>
      <c r="AH335" s="1">
        <f>_2022___Atividade_física__sintomas_de_ansiedade_e_depressão_e_qualidade_de_vida_e[[#This Row],[AFV por semana]]+_2022___Atividade_física__sintomas_de_ansiedade_e_depressão_e_qualidade_de_vida_e[[#This Row],[Média AFM na semana]]</f>
        <v>40</v>
      </c>
      <c r="AI335">
        <v>1</v>
      </c>
      <c r="AJ335">
        <v>1</v>
      </c>
      <c r="AK335">
        <v>0</v>
      </c>
      <c r="AL335">
        <v>2</v>
      </c>
      <c r="AM335">
        <v>1</v>
      </c>
      <c r="AN335">
        <v>1</v>
      </c>
      <c r="AO335">
        <v>1</v>
      </c>
      <c r="AP335">
        <v>0</v>
      </c>
      <c r="AQ335">
        <v>0</v>
      </c>
      <c r="AR335">
        <v>2</v>
      </c>
      <c r="AS335">
        <v>0</v>
      </c>
      <c r="AT335">
        <v>0</v>
      </c>
      <c r="AU335">
        <v>0</v>
      </c>
      <c r="AV335">
        <v>2</v>
      </c>
      <c r="AW335">
        <v>0</v>
      </c>
      <c r="AX335">
        <v>0</v>
      </c>
      <c r="AY335">
        <v>0</v>
      </c>
      <c r="AZ335">
        <v>2</v>
      </c>
      <c r="BA335">
        <v>0</v>
      </c>
      <c r="BB335">
        <v>0</v>
      </c>
      <c r="BC335">
        <v>0</v>
      </c>
      <c r="BD33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335">
        <v>1</v>
      </c>
      <c r="BF335">
        <v>1</v>
      </c>
      <c r="BG335">
        <v>1</v>
      </c>
      <c r="BH335">
        <v>1</v>
      </c>
      <c r="BI335">
        <v>1</v>
      </c>
      <c r="BJ335">
        <v>1</v>
      </c>
      <c r="BK335">
        <v>1</v>
      </c>
      <c r="BL335">
        <v>2</v>
      </c>
      <c r="BM335">
        <v>0</v>
      </c>
      <c r="BN335">
        <v>1</v>
      </c>
      <c r="BO335">
        <v>1</v>
      </c>
      <c r="BP335">
        <v>1</v>
      </c>
      <c r="BQ335">
        <v>2</v>
      </c>
      <c r="BR335">
        <v>1</v>
      </c>
      <c r="BS335">
        <v>2</v>
      </c>
      <c r="BT335">
        <v>3</v>
      </c>
      <c r="BU335">
        <v>1</v>
      </c>
      <c r="BV335">
        <v>1</v>
      </c>
      <c r="BW335">
        <v>0</v>
      </c>
      <c r="BX335">
        <v>2</v>
      </c>
      <c r="BY335">
        <f>_2022___Atividade_física__sintomas_de_ansiedade_e_depressão_e_qualidade_de_vida_e[[#This Row],[_18]]</f>
        <v>0</v>
      </c>
      <c r="BZ335">
        <v>1</v>
      </c>
      <c r="CA335">
        <v>1</v>
      </c>
      <c r="CB335" s="1">
        <f>SUM(BE335:BV335,_2022___Atividade_física__sintomas_de_ansiedade_e_depressão_e_qualidade_de_vida_e[[#This Row],[18 considerar essa]:[_20]])</f>
        <v>24</v>
      </c>
      <c r="CC335">
        <v>3</v>
      </c>
      <c r="CD335">
        <v>4</v>
      </c>
      <c r="CE335">
        <v>2</v>
      </c>
      <c r="CF335">
        <v>3</v>
      </c>
      <c r="CG335">
        <v>3</v>
      </c>
      <c r="CH335">
        <v>2</v>
      </c>
      <c r="CI335">
        <v>2</v>
      </c>
      <c r="CJ335">
        <v>3</v>
      </c>
      <c r="CK335">
        <v>2</v>
      </c>
      <c r="CL335">
        <v>2</v>
      </c>
      <c r="CM335">
        <v>3</v>
      </c>
      <c r="CN335">
        <v>3</v>
      </c>
      <c r="CO335">
        <v>1</v>
      </c>
      <c r="CP335">
        <v>1</v>
      </c>
      <c r="CQ335">
        <v>1</v>
      </c>
      <c r="CR335">
        <v>2</v>
      </c>
      <c r="CS335">
        <v>1</v>
      </c>
      <c r="CT335">
        <v>1</v>
      </c>
      <c r="CU335">
        <v>2</v>
      </c>
      <c r="CV335">
        <v>4</v>
      </c>
      <c r="CW335">
        <v>3</v>
      </c>
      <c r="CX335">
        <v>3</v>
      </c>
      <c r="CY335">
        <v>4</v>
      </c>
      <c r="CZ335">
        <v>2</v>
      </c>
      <c r="DA335">
        <v>4</v>
      </c>
      <c r="DB335">
        <v>3</v>
      </c>
      <c r="DC335">
        <v>4</v>
      </c>
      <c r="DD335">
        <v>4</v>
      </c>
      <c r="DE335">
        <v>4</v>
      </c>
      <c r="DF335">
        <v>3</v>
      </c>
      <c r="DG335">
        <v>4</v>
      </c>
      <c r="DH335">
        <v>3</v>
      </c>
      <c r="DI335">
        <v>1</v>
      </c>
      <c r="DJ335">
        <v>5</v>
      </c>
      <c r="DK335">
        <v>3</v>
      </c>
      <c r="DL335">
        <v>5</v>
      </c>
      <c r="DM335">
        <f>IF(CC335=1,5,IF(CC335=2,4.4,IF(CC335=3,3.4,IF(CC335=4,2,IF(CC335=5,1,IF(CC335&gt;5,"Inválido",0))))))</f>
        <v>3.4</v>
      </c>
      <c r="DN335">
        <f>IF(CD335&gt;5,"Inválido",CD335)</f>
        <v>4</v>
      </c>
      <c r="DO335" s="7">
        <f>IF(CE335&gt;3,"Inválido",CE335)</f>
        <v>2</v>
      </c>
      <c r="DP335" s="7">
        <f>IF(CF335&gt;3,"Inválido",CF335)</f>
        <v>3</v>
      </c>
      <c r="DQ335" s="6">
        <f>IF(CG335&gt;3,"Inválido",CG335)</f>
        <v>3</v>
      </c>
      <c r="DR335" s="6">
        <f>IF(CH335&gt;3,"Inválido",CH335)</f>
        <v>2</v>
      </c>
      <c r="DS335" s="6">
        <f>IF(CI335&gt;3,"Inválido",CI335)</f>
        <v>2</v>
      </c>
      <c r="DT335" s="6">
        <f>IF(CJ335&gt;3,"Inválido",CJ335)</f>
        <v>3</v>
      </c>
      <c r="DU335" s="6">
        <f>IF(CK335&gt;3,"Inválido",CK335)</f>
        <v>2</v>
      </c>
      <c r="DV335" s="6">
        <f>IF(CL335&gt;3,"Inválido",CL335)</f>
        <v>2</v>
      </c>
      <c r="DW335" s="6">
        <f>IF(CM335&gt;3,"Inválido",CM335)</f>
        <v>3</v>
      </c>
      <c r="DX335" s="6">
        <f>IF(CN335&gt;3,"Inválido",CN335)</f>
        <v>3</v>
      </c>
      <c r="DY335" s="8">
        <f>IF(CO335&gt;5, "INVALIDO",CO335)</f>
        <v>1</v>
      </c>
      <c r="DZ335" s="8">
        <f>IF(CP335&gt;5, "INVALIDO",CP335)</f>
        <v>1</v>
      </c>
      <c r="EA335" s="8">
        <f>IF(CQ335&gt;5, "INVALIDO",CQ335)</f>
        <v>1</v>
      </c>
      <c r="EB335" s="8">
        <f>IF(CR335&gt;5, "INVALIDO",CR335)</f>
        <v>2</v>
      </c>
      <c r="EC335" s="7">
        <f>IF(CR335&gt;5, "INVALIDO",CR335)</f>
        <v>2</v>
      </c>
      <c r="ED33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3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5">
        <f>IF(CC335=1,5,IF(CC335=2,4,IF(CC335=3,3,IF(CC335=4,2,IF(CC335=5,1,IF(CC335&gt;5,"Inválido",0))))))</f>
        <v>3</v>
      </c>
      <c r="EG335">
        <f>IF(CW335=1,6,IF(CW335=2,5.4,IF(CW335=3,4.2,IF(CW335=4,3.1,IF(CW335=5,2.2,IF(CW335=6,1,IF(CW335&gt;6,"Inválido",0)))))))</f>
        <v>4.2</v>
      </c>
      <c r="EH335">
        <f>IF(AND(CX335=1,CW335=1),6,IF(AND(CX335=1,CW335&lt;7),5,IF(AND(CX335&gt;1,CW335=1),"Inválido",IF(AND(CX335=2,CW335&lt;7),4,IF(AND(CX335=3,CW335&lt;7),3,IF(AND(CX335=4,CW335&lt;7),2,IF(AND(CX335=5,CW335&lt;7),1,0)))))))</f>
        <v>3</v>
      </c>
      <c r="EI335">
        <f>IF(CV335=1,6,IF(CV335=2,5,IF(CV335=3,3,IF(CV335=4,3,IF(CV335=5,2,IF(CV335=6,1,IF(CV335&gt;6,"iNVÁLIDO",0)))))))</f>
        <v>3</v>
      </c>
      <c r="EJ335" s="7">
        <f>IF(CZ335&gt;6,"Inválido",CZ335)</f>
        <v>2</v>
      </c>
      <c r="EK335" s="7">
        <f>IF(DA335&gt;6,"Inválido",DA335)</f>
        <v>4</v>
      </c>
      <c r="EL335">
        <f>IF(DB335=1,6,IF(DB335=2,5,IF(DB335=3,3,IF(DB335=4,3,IF(DB335=5,2,IF(DB335=6,1,IF(DB335&gt;6,"iNVÁLIDO",0)))))))</f>
        <v>3</v>
      </c>
      <c r="EM335">
        <f>IF(DC335=1,6,IF(DC335=2,5,IF(DC335=3,3,IF(DC335=4,3,IF(DC335=5,2,IF(DC335=6,1,IF(DC335&gt;6,"iNVÁLIDO",0)))))))</f>
        <v>3</v>
      </c>
      <c r="EN335" s="7">
        <f>IF(DD335&gt;6,"Inválido",DD335)</f>
        <v>4</v>
      </c>
      <c r="EO335">
        <f>IF(DE335&gt;6,"Inválido",DE335)</f>
        <v>4</v>
      </c>
      <c r="EP335">
        <f>IF(DF335=1,6,IF(DF335=2,5,IF(DF335=3,3,IF(DF335=4,3,IF(DF335=5,2,IF(DF335=6,1,IF(DF335&gt;6,"iNVÁLIDO",0)))))))</f>
        <v>3</v>
      </c>
      <c r="EQ335" s="7">
        <f>IF(DG335&gt;6,"Inválido",DG335)</f>
        <v>4</v>
      </c>
      <c r="ER335">
        <f>IF(DH335&gt;5,"Inválido",DH335)</f>
        <v>3</v>
      </c>
      <c r="ES335">
        <f>IF(DI335&gt;5,"Inválido",DI335)</f>
        <v>1</v>
      </c>
      <c r="ET335">
        <f>IF(DJ335=1,5,IF(DJ335=2,4,IF(DJ335=3,3,IF(DJ335=4,2,IF(DJ335=5,1,IF(DJ335&gt;5,"Inválido",0))))))</f>
        <v>1</v>
      </c>
      <c r="EU335">
        <f>IF(DK335&gt;5,"Inválido",DK335)</f>
        <v>3</v>
      </c>
      <c r="EV335">
        <f>IF(DL335=1,5,IF(DL335=2,4,IF(DL335=3,3,IF(DL335=4,2,IF(DL335=5,1,IF(DL335&gt;5,"Inválido",0))))))</f>
        <v>1</v>
      </c>
      <c r="EW335" s="7">
        <f>SUM(DO335,DP335,DQ335,DR335,DS335,DT335,DU335,DV335,DW335,DX335)</f>
        <v>25</v>
      </c>
      <c r="EX335" s="7">
        <f>(EW335-10)/20*100</f>
        <v>75</v>
      </c>
      <c r="EY335">
        <f>SUM(DY335,DZ335,EA335,EB335)</f>
        <v>5</v>
      </c>
      <c r="EZ335">
        <f>(_2022___Atividade_física__sintomas_de_ansiedade_e_depressão_e_qualidade_de_vida_e[[#This Row],[Aspecto físico]]-4)/4*100</f>
        <v>25</v>
      </c>
      <c r="FA335">
        <f>SUM(EG335,EH335)</f>
        <v>7.2</v>
      </c>
      <c r="FB335">
        <f>(FA335-2)/10*100</f>
        <v>52</v>
      </c>
      <c r="FC335">
        <f>SUM(DM335,ES335,ET335,EU335,EV335)</f>
        <v>9.4</v>
      </c>
      <c r="FD335" s="7">
        <f>(FC335-5)/20*100</f>
        <v>22.000000000000004</v>
      </c>
      <c r="FE335">
        <f>SUM(EI335,EM335,EO335,EQ335)</f>
        <v>14</v>
      </c>
      <c r="FF335" s="7">
        <f>(FE335-4)/20*100</f>
        <v>50</v>
      </c>
      <c r="FG335">
        <f>SUM(EF335,ER335)</f>
        <v>6</v>
      </c>
      <c r="FH335">
        <f>(FG335-2)/8*100</f>
        <v>50</v>
      </c>
      <c r="FI335">
        <f>SUM(EC335,ED335,EE335)</f>
        <v>5</v>
      </c>
      <c r="FJ335" s="7">
        <f>(FI335-3)/3*100</f>
        <v>66.666666666666657</v>
      </c>
      <c r="FK335">
        <f>SUM(EJ335,EK335,EL335,EN335,EP335)</f>
        <v>16</v>
      </c>
      <c r="FL335">
        <f>(FK335-5)/25*100</f>
        <v>44</v>
      </c>
      <c r="FM335">
        <f t="shared" si="15"/>
        <v>4</v>
      </c>
      <c r="FN335" s="7">
        <f t="shared" si="16"/>
        <v>43.5</v>
      </c>
      <c r="FO335" s="7">
        <f t="shared" si="17"/>
        <v>52.666666666666664</v>
      </c>
    </row>
    <row r="336" spans="1:171" ht="15" thickBot="1" x14ac:dyDescent="0.35">
      <c r="A336" t="s">
        <v>929</v>
      </c>
      <c r="B336" t="s">
        <v>930</v>
      </c>
      <c r="C336" t="s">
        <v>68</v>
      </c>
      <c r="D336" s="5">
        <v>30109</v>
      </c>
      <c r="E336" s="5">
        <v>44682</v>
      </c>
      <c r="F336" s="1">
        <f>DATEDIF(D335,E335,"Y")</f>
        <v>25</v>
      </c>
      <c r="G336">
        <v>2</v>
      </c>
      <c r="H336">
        <v>2</v>
      </c>
      <c r="I336" t="s">
        <v>74</v>
      </c>
      <c r="J336">
        <v>3</v>
      </c>
      <c r="K336">
        <v>3</v>
      </c>
      <c r="L336" t="s">
        <v>187</v>
      </c>
      <c r="M336" s="1">
        <v>2</v>
      </c>
      <c r="N336">
        <v>2</v>
      </c>
      <c r="O336">
        <v>2</v>
      </c>
      <c r="P336">
        <v>1</v>
      </c>
      <c r="Q336" s="16">
        <v>2</v>
      </c>
      <c r="R336">
        <v>2</v>
      </c>
      <c r="S336">
        <v>2</v>
      </c>
      <c r="T336">
        <v>2</v>
      </c>
      <c r="U336" t="s">
        <v>86</v>
      </c>
      <c r="V336">
        <v>4</v>
      </c>
      <c r="W336">
        <v>39</v>
      </c>
      <c r="X33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336">
        <v>3</v>
      </c>
      <c r="Z336">
        <v>39</v>
      </c>
      <c r="AA33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336">
        <v>0</v>
      </c>
      <c r="AC336">
        <v>15</v>
      </c>
      <c r="AD33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6">
        <v>1</v>
      </c>
      <c r="AF336">
        <v>2</v>
      </c>
      <c r="AG336" s="1">
        <f>AVERAGE(_2022___Atividade_física__sintomas_de_ansiedade_e_depressão_e_qualidade_de_vida_e[[#This Row],[a.	Quantas horas no total você gasta sentado durante um dia de semana? ]:[b.	Quantas horas no total você gasta sentado durante um dia de fim de semana?]])</f>
        <v>1.5</v>
      </c>
      <c r="AH336" s="1">
        <f>_2022___Atividade_física__sintomas_de_ansiedade_e_depressão_e_qualidade_de_vida_e[[#This Row],[AFV por semana]]+_2022___Atividade_física__sintomas_de_ansiedade_e_depressão_e_qualidade_de_vida_e[[#This Row],[Média AFM na semana]]</f>
        <v>117</v>
      </c>
      <c r="AI336">
        <v>1</v>
      </c>
      <c r="AJ336">
        <v>0</v>
      </c>
      <c r="AK336">
        <v>0</v>
      </c>
      <c r="AL336">
        <v>0</v>
      </c>
      <c r="AM336">
        <v>0</v>
      </c>
      <c r="AN336">
        <v>0</v>
      </c>
      <c r="AO336">
        <v>0</v>
      </c>
      <c r="AP336">
        <v>0</v>
      </c>
      <c r="AQ336">
        <v>0</v>
      </c>
      <c r="AR336">
        <v>0</v>
      </c>
      <c r="AS336">
        <v>0</v>
      </c>
      <c r="AT336">
        <v>0</v>
      </c>
      <c r="AU336">
        <v>0</v>
      </c>
      <c r="AV336">
        <v>0</v>
      </c>
      <c r="AW336">
        <v>0</v>
      </c>
      <c r="AX336">
        <v>0</v>
      </c>
      <c r="AY336">
        <v>0</v>
      </c>
      <c r="AZ336">
        <v>2</v>
      </c>
      <c r="BA336">
        <v>0</v>
      </c>
      <c r="BB336">
        <v>0</v>
      </c>
      <c r="BC336">
        <v>0</v>
      </c>
      <c r="BD33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336">
        <v>0</v>
      </c>
      <c r="BF336">
        <v>0</v>
      </c>
      <c r="BG336">
        <v>0</v>
      </c>
      <c r="BH336">
        <v>0</v>
      </c>
      <c r="BI336">
        <v>0</v>
      </c>
      <c r="BJ336">
        <v>0</v>
      </c>
      <c r="BK336">
        <v>0</v>
      </c>
      <c r="BL336">
        <v>0</v>
      </c>
      <c r="BM336">
        <v>0</v>
      </c>
      <c r="BN336">
        <v>0</v>
      </c>
      <c r="BO336">
        <v>0</v>
      </c>
      <c r="BP336">
        <v>0</v>
      </c>
      <c r="BQ336">
        <v>0</v>
      </c>
      <c r="BR336">
        <v>0</v>
      </c>
      <c r="BS336">
        <v>0</v>
      </c>
      <c r="BT336">
        <v>0</v>
      </c>
      <c r="BU336">
        <v>0</v>
      </c>
      <c r="BV336">
        <v>0</v>
      </c>
      <c r="BW336">
        <v>0</v>
      </c>
      <c r="BX336">
        <v>2</v>
      </c>
      <c r="BY336">
        <f>_2022___Atividade_física__sintomas_de_ansiedade_e_depressão_e_qualidade_de_vida_e[[#This Row],[_18]]</f>
        <v>0</v>
      </c>
      <c r="BZ336">
        <v>0</v>
      </c>
      <c r="CA336">
        <v>0</v>
      </c>
      <c r="CB336" s="1">
        <f>SUM(BE336:BV336,_2022___Atividade_física__sintomas_de_ansiedade_e_depressão_e_qualidade_de_vida_e[[#This Row],[18 considerar essa]:[_20]])</f>
        <v>0</v>
      </c>
      <c r="CC336">
        <v>3</v>
      </c>
      <c r="CD336">
        <v>3</v>
      </c>
      <c r="CE336">
        <v>3</v>
      </c>
      <c r="CF336">
        <v>3</v>
      </c>
      <c r="CG336">
        <v>3</v>
      </c>
      <c r="CH336">
        <v>3</v>
      </c>
      <c r="CI336">
        <v>3</v>
      </c>
      <c r="CJ336">
        <v>3</v>
      </c>
      <c r="CK336">
        <v>3</v>
      </c>
      <c r="CL336">
        <v>3</v>
      </c>
      <c r="CM336">
        <v>3</v>
      </c>
      <c r="CN336">
        <v>3</v>
      </c>
      <c r="CO336">
        <v>2</v>
      </c>
      <c r="CP336">
        <v>2</v>
      </c>
      <c r="CQ336">
        <v>2</v>
      </c>
      <c r="CR336">
        <v>2</v>
      </c>
      <c r="CS336">
        <v>2</v>
      </c>
      <c r="CT336">
        <v>2</v>
      </c>
      <c r="CU336">
        <v>2</v>
      </c>
      <c r="CV336">
        <v>3</v>
      </c>
      <c r="CW336">
        <v>3</v>
      </c>
      <c r="CX336">
        <v>3</v>
      </c>
      <c r="CY336">
        <v>2</v>
      </c>
      <c r="CZ336">
        <v>4</v>
      </c>
      <c r="DA336">
        <v>4</v>
      </c>
      <c r="DB336">
        <v>3</v>
      </c>
      <c r="DC336">
        <v>2</v>
      </c>
      <c r="DD336">
        <v>3</v>
      </c>
      <c r="DE336">
        <v>4</v>
      </c>
      <c r="DF336">
        <v>2</v>
      </c>
      <c r="DG336">
        <v>4</v>
      </c>
      <c r="DH336">
        <v>5</v>
      </c>
      <c r="DI336">
        <v>3</v>
      </c>
      <c r="DJ336">
        <v>2</v>
      </c>
      <c r="DK336">
        <v>3</v>
      </c>
      <c r="DL336">
        <v>2</v>
      </c>
      <c r="DM336">
        <f>IF(CC336=1,5,IF(CC336=2,4.4,IF(CC336=3,3.4,IF(CC336=4,2,IF(CC336=5,1,IF(CC336&gt;5,"Inválido",0))))))</f>
        <v>3.4</v>
      </c>
      <c r="DN336">
        <f>IF(CD336&gt;5,"Inválido",CD336)</f>
        <v>3</v>
      </c>
      <c r="DO336" s="7">
        <f>IF(CE336&gt;3,"Inválido",CE336)</f>
        <v>3</v>
      </c>
      <c r="DP336" s="7">
        <f>IF(CF336&gt;3,"Inválido",CF336)</f>
        <v>3</v>
      </c>
      <c r="DQ336" s="6">
        <f>IF(CG336&gt;3,"Inválido",CG336)</f>
        <v>3</v>
      </c>
      <c r="DR336" s="6">
        <f>IF(CH336&gt;3,"Inválido",CH336)</f>
        <v>3</v>
      </c>
      <c r="DS336" s="6">
        <f>IF(CI336&gt;3,"Inválido",CI336)</f>
        <v>3</v>
      </c>
      <c r="DT336" s="6">
        <f>IF(CJ336&gt;3,"Inválido",CJ336)</f>
        <v>3</v>
      </c>
      <c r="DU336" s="6">
        <f>IF(CK336&gt;3,"Inválido",CK336)</f>
        <v>3</v>
      </c>
      <c r="DV336" s="6">
        <f>IF(CL336&gt;3,"Inválido",CL336)</f>
        <v>3</v>
      </c>
      <c r="DW336" s="6">
        <f>IF(CM336&gt;3,"Inválido",CM336)</f>
        <v>3</v>
      </c>
      <c r="DX336" s="6">
        <f>IF(CN336&gt;3,"Inválido",CN336)</f>
        <v>3</v>
      </c>
      <c r="DY336" s="8">
        <f>IF(CO336&gt;5, "INVALIDO",CO336)</f>
        <v>2</v>
      </c>
      <c r="DZ336" s="8">
        <f>IF(CP336&gt;5, "INVALIDO",CP336)</f>
        <v>2</v>
      </c>
      <c r="EA336" s="8">
        <f>IF(CQ336&gt;5, "INVALIDO",CQ336)</f>
        <v>2</v>
      </c>
      <c r="EB336" s="8">
        <f>IF(CR336&gt;5, "INVALIDO",CR336)</f>
        <v>2</v>
      </c>
      <c r="EC336" s="7">
        <f>IF(CR336&gt;5, "INVALIDO",CR336)</f>
        <v>2</v>
      </c>
      <c r="ED33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6">
        <f>IF(CC336=1,5,IF(CC336=2,4,IF(CC336=3,3,IF(CC336=4,2,IF(CC336=5,1,IF(CC336&gt;5,"Inválido",0))))))</f>
        <v>3</v>
      </c>
      <c r="EG336">
        <f>IF(CW336=1,6,IF(CW336=2,5.4,IF(CW336=3,4.2,IF(CW336=4,3.1,IF(CW336=5,2.2,IF(CW336=6,1,IF(CW336&gt;6,"Inválido",0)))))))</f>
        <v>4.2</v>
      </c>
      <c r="EH336">
        <f>IF(AND(CX336=1,CW336=1),6,IF(AND(CX336=1,CW336&lt;7),5,IF(AND(CX336&gt;1,CW336=1),"Inválido",IF(AND(CX336=2,CW336&lt;7),4,IF(AND(CX336=3,CW336&lt;7),3,IF(AND(CX336=4,CW336&lt;7),2,IF(AND(CX336=5,CW336&lt;7),1,0)))))))</f>
        <v>3</v>
      </c>
      <c r="EI336">
        <f>IF(CV336=1,6,IF(CV336=2,5,IF(CV336=3,3,IF(CV336=4,3,IF(CV336=5,2,IF(CV336=6,1,IF(CV336&gt;6,"iNVÁLIDO",0)))))))</f>
        <v>3</v>
      </c>
      <c r="EJ336" s="7">
        <f>IF(CZ336&gt;6,"Inválido",CZ336)</f>
        <v>4</v>
      </c>
      <c r="EK336" s="7">
        <f>IF(DA336&gt;6,"Inválido",DA336)</f>
        <v>4</v>
      </c>
      <c r="EL336">
        <f>IF(DB336=1,6,IF(DB336=2,5,IF(DB336=3,3,IF(DB336=4,3,IF(DB336=5,2,IF(DB336=6,1,IF(DB336&gt;6,"iNVÁLIDO",0)))))))</f>
        <v>3</v>
      </c>
      <c r="EM336">
        <f>IF(DC336=1,6,IF(DC336=2,5,IF(DC336=3,3,IF(DC336=4,3,IF(DC336=5,2,IF(DC336=6,1,IF(DC336&gt;6,"iNVÁLIDO",0)))))))</f>
        <v>5</v>
      </c>
      <c r="EN336" s="7">
        <f>IF(DD336&gt;6,"Inválido",DD336)</f>
        <v>3</v>
      </c>
      <c r="EO336">
        <f>IF(DE336&gt;6,"Inválido",DE336)</f>
        <v>4</v>
      </c>
      <c r="EP336">
        <f>IF(DF336=1,6,IF(DF336=2,5,IF(DF336=3,3,IF(DF336=4,3,IF(DF336=5,2,IF(DF336=6,1,IF(DF336&gt;6,"iNVÁLIDO",0)))))))</f>
        <v>5</v>
      </c>
      <c r="EQ336" s="7">
        <f>IF(DG336&gt;6,"Inválido",DG336)</f>
        <v>4</v>
      </c>
      <c r="ER336">
        <f>IF(DH336&gt;5,"Inválido",DH336)</f>
        <v>5</v>
      </c>
      <c r="ES336">
        <f>IF(DI336&gt;5,"Inválido",DI336)</f>
        <v>3</v>
      </c>
      <c r="ET336">
        <f>IF(DJ336=1,5,IF(DJ336=2,4,IF(DJ336=3,3,IF(DJ336=4,2,IF(DJ336=5,1,IF(DJ336&gt;5,"Inválido",0))))))</f>
        <v>4</v>
      </c>
      <c r="EU336">
        <f>IF(DK336&gt;5,"Inválido",DK336)</f>
        <v>3</v>
      </c>
      <c r="EV336">
        <f>IF(DL336=1,5,IF(DL336=2,4,IF(DL336=3,3,IF(DL336=4,2,IF(DL336=5,1,IF(DL336&gt;5,"Inválido",0))))))</f>
        <v>4</v>
      </c>
      <c r="EW336" s="7">
        <f>SUM(DO336,DP336,DQ336,DR336,DS336,DT336,DU336,DV336,DW336,DX336)</f>
        <v>30</v>
      </c>
      <c r="EX336" s="7">
        <f>(EW336-10)/20*100</f>
        <v>100</v>
      </c>
      <c r="EY336">
        <f>SUM(DY336,DZ336,EA336,EB336)</f>
        <v>8</v>
      </c>
      <c r="EZ336">
        <f>(_2022___Atividade_física__sintomas_de_ansiedade_e_depressão_e_qualidade_de_vida_e[[#This Row],[Aspecto físico]]-4)/4*100</f>
        <v>100</v>
      </c>
      <c r="FA336">
        <f>SUM(EG336,EH336)</f>
        <v>7.2</v>
      </c>
      <c r="FB336">
        <f>(FA336-2)/10*100</f>
        <v>52</v>
      </c>
      <c r="FC336">
        <f>SUM(DM336,ES336,ET336,EU336,EV336)</f>
        <v>17.399999999999999</v>
      </c>
      <c r="FD336" s="7">
        <f>(FC336-5)/20*100</f>
        <v>61.999999999999986</v>
      </c>
      <c r="FE336">
        <f>SUM(EI336,EM336,EO336,EQ336)</f>
        <v>16</v>
      </c>
      <c r="FF336" s="7">
        <f>(FE336-4)/20*100</f>
        <v>60</v>
      </c>
      <c r="FG336">
        <f>SUM(EF336,ER336)</f>
        <v>8</v>
      </c>
      <c r="FH336">
        <f>(FG336-2)/8*100</f>
        <v>75</v>
      </c>
      <c r="FI336">
        <f>SUM(EC336,ED336,EE336)</f>
        <v>6</v>
      </c>
      <c r="FJ336" s="7">
        <f>(FI336-3)/3*100</f>
        <v>100</v>
      </c>
      <c r="FK336">
        <f>SUM(EJ336,EK336,EL336,EN336,EP336)</f>
        <v>19</v>
      </c>
      <c r="FL336">
        <f>(FK336-5)/25*100</f>
        <v>56.000000000000007</v>
      </c>
      <c r="FM336">
        <f t="shared" si="15"/>
        <v>3</v>
      </c>
      <c r="FN336" s="7">
        <f t="shared" si="16"/>
        <v>78.5</v>
      </c>
      <c r="FO336" s="7">
        <f t="shared" si="17"/>
        <v>72.75</v>
      </c>
    </row>
    <row r="337" spans="1:171" ht="15" thickBot="1" x14ac:dyDescent="0.35">
      <c r="A337" t="s">
        <v>931</v>
      </c>
      <c r="B337" t="s">
        <v>932</v>
      </c>
      <c r="C337" t="s">
        <v>68</v>
      </c>
      <c r="D337" s="5">
        <v>44681</v>
      </c>
      <c r="E337" s="5">
        <v>44682</v>
      </c>
      <c r="F337" s="1">
        <f>DATEDIF(D336,E336,"Y")</f>
        <v>39</v>
      </c>
      <c r="G337">
        <v>2</v>
      </c>
      <c r="H337">
        <v>1</v>
      </c>
      <c r="I337" t="s">
        <v>162</v>
      </c>
      <c r="J337">
        <v>2</v>
      </c>
      <c r="K337">
        <v>3</v>
      </c>
      <c r="L337" t="s">
        <v>933</v>
      </c>
      <c r="M337" s="1">
        <v>2</v>
      </c>
      <c r="N337">
        <v>2</v>
      </c>
      <c r="O337">
        <v>2</v>
      </c>
      <c r="P337">
        <v>1</v>
      </c>
      <c r="Q337" s="16">
        <v>2</v>
      </c>
      <c r="R337">
        <v>2</v>
      </c>
      <c r="S337">
        <v>1</v>
      </c>
      <c r="T337">
        <v>2</v>
      </c>
      <c r="U337" t="s">
        <v>86</v>
      </c>
      <c r="V337">
        <v>5</v>
      </c>
      <c r="W337">
        <v>60</v>
      </c>
      <c r="X33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337">
        <v>4</v>
      </c>
      <c r="Z337">
        <v>60</v>
      </c>
      <c r="AA33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337">
        <v>5</v>
      </c>
      <c r="AC337">
        <v>60</v>
      </c>
      <c r="AD33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337">
        <v>5</v>
      </c>
      <c r="AF337">
        <v>3</v>
      </c>
      <c r="AG337" s="1">
        <f>AVERAGE(_2022___Atividade_física__sintomas_de_ansiedade_e_depressão_e_qualidade_de_vida_e[[#This Row],[a.	Quantas horas no total você gasta sentado durante um dia de semana? ]:[b.	Quantas horas no total você gasta sentado durante um dia de fim de semana?]])</f>
        <v>4</v>
      </c>
      <c r="AH337" s="1">
        <f>_2022___Atividade_física__sintomas_de_ansiedade_e_depressão_e_qualidade_de_vida_e[[#This Row],[AFV por semana]]+_2022___Atividade_física__sintomas_de_ansiedade_e_depressão_e_qualidade_de_vida_e[[#This Row],[Média AFM na semana]]</f>
        <v>540</v>
      </c>
      <c r="AI337">
        <v>0</v>
      </c>
      <c r="AJ337">
        <v>1</v>
      </c>
      <c r="AK337">
        <v>0</v>
      </c>
      <c r="AL337">
        <v>0</v>
      </c>
      <c r="AM337">
        <v>1</v>
      </c>
      <c r="AN337">
        <v>0</v>
      </c>
      <c r="AO337">
        <v>0</v>
      </c>
      <c r="AP337">
        <v>0</v>
      </c>
      <c r="AQ337">
        <v>0</v>
      </c>
      <c r="AR337">
        <v>1</v>
      </c>
      <c r="AS337">
        <v>0</v>
      </c>
      <c r="AT337">
        <v>0</v>
      </c>
      <c r="AU337">
        <v>0</v>
      </c>
      <c r="AV337">
        <v>0</v>
      </c>
      <c r="AW337">
        <v>0</v>
      </c>
      <c r="AX337">
        <v>0</v>
      </c>
      <c r="AY337">
        <v>1</v>
      </c>
      <c r="AZ337">
        <v>0</v>
      </c>
      <c r="BA337">
        <v>0</v>
      </c>
      <c r="BB337">
        <v>0</v>
      </c>
      <c r="BC337">
        <v>0</v>
      </c>
      <c r="BD33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337">
        <v>0</v>
      </c>
      <c r="BF337">
        <v>0</v>
      </c>
      <c r="BG337">
        <v>0</v>
      </c>
      <c r="BH337">
        <v>0</v>
      </c>
      <c r="BI337">
        <v>0</v>
      </c>
      <c r="BJ337">
        <v>1</v>
      </c>
      <c r="BK337">
        <v>0</v>
      </c>
      <c r="BL337">
        <v>1</v>
      </c>
      <c r="BM337">
        <v>0</v>
      </c>
      <c r="BN337">
        <v>0</v>
      </c>
      <c r="BO337">
        <v>3</v>
      </c>
      <c r="BP337">
        <v>0</v>
      </c>
      <c r="BQ337">
        <v>0</v>
      </c>
      <c r="BR337">
        <v>0</v>
      </c>
      <c r="BS337">
        <v>0</v>
      </c>
      <c r="BT337">
        <v>0</v>
      </c>
      <c r="BU337">
        <v>0</v>
      </c>
      <c r="BV337">
        <v>0</v>
      </c>
      <c r="BW337">
        <v>1</v>
      </c>
      <c r="BX337">
        <v>1</v>
      </c>
      <c r="BY337">
        <v>0</v>
      </c>
      <c r="BZ337">
        <v>1</v>
      </c>
      <c r="CA337">
        <v>1</v>
      </c>
      <c r="CB337" s="1">
        <f>SUM(BE337:BV337,_2022___Atividade_física__sintomas_de_ansiedade_e_depressão_e_qualidade_de_vida_e[[#This Row],[18 considerar essa]:[_20]])</f>
        <v>7</v>
      </c>
      <c r="CC337">
        <v>2</v>
      </c>
      <c r="CD337">
        <v>1</v>
      </c>
      <c r="CE337">
        <v>3</v>
      </c>
      <c r="CF337">
        <v>3</v>
      </c>
      <c r="CG337">
        <v>3</v>
      </c>
      <c r="CH337">
        <v>3</v>
      </c>
      <c r="CI337">
        <v>3</v>
      </c>
      <c r="CJ337">
        <v>3</v>
      </c>
      <c r="CK337">
        <v>3</v>
      </c>
      <c r="CL337">
        <v>3</v>
      </c>
      <c r="CM337">
        <v>3</v>
      </c>
      <c r="CN337">
        <v>3</v>
      </c>
      <c r="CO337">
        <v>2</v>
      </c>
      <c r="CP337">
        <v>2</v>
      </c>
      <c r="CQ337">
        <v>2</v>
      </c>
      <c r="CR337">
        <v>2</v>
      </c>
      <c r="CS337">
        <v>2</v>
      </c>
      <c r="CT337">
        <v>2</v>
      </c>
      <c r="CU337">
        <v>1</v>
      </c>
      <c r="CV337">
        <v>1</v>
      </c>
      <c r="CW337">
        <v>2</v>
      </c>
      <c r="CX337">
        <v>1</v>
      </c>
      <c r="CY337">
        <v>2</v>
      </c>
      <c r="CZ337">
        <v>4</v>
      </c>
      <c r="DA337">
        <v>4</v>
      </c>
      <c r="DB337">
        <v>2</v>
      </c>
      <c r="DC337">
        <v>2</v>
      </c>
      <c r="DD337">
        <v>4</v>
      </c>
      <c r="DE337">
        <v>4</v>
      </c>
      <c r="DF337">
        <v>2</v>
      </c>
      <c r="DG337">
        <v>4</v>
      </c>
      <c r="DH337">
        <v>5</v>
      </c>
      <c r="DI337">
        <v>3</v>
      </c>
      <c r="DJ337">
        <v>1</v>
      </c>
      <c r="DK337">
        <v>3</v>
      </c>
      <c r="DL337">
        <v>1</v>
      </c>
      <c r="DM337">
        <f>IF(CC337=1,5,IF(CC337=2,4.4,IF(CC337=3,3.4,IF(CC337=4,2,IF(CC337=5,1,IF(CC337&gt;5,"Inválido",0))))))</f>
        <v>4.4000000000000004</v>
      </c>
      <c r="DN337">
        <f>IF(CD337&gt;5,"Inválido",CD337)</f>
        <v>1</v>
      </c>
      <c r="DO337" s="7">
        <f>IF(CE337&gt;3,"Inválido",CE337)</f>
        <v>3</v>
      </c>
      <c r="DP337" s="7">
        <f>IF(CF337&gt;3,"Inválido",CF337)</f>
        <v>3</v>
      </c>
      <c r="DQ337" s="6">
        <f>IF(CG337&gt;3,"Inválido",CG337)</f>
        <v>3</v>
      </c>
      <c r="DR337" s="6">
        <f>IF(CH337&gt;3,"Inválido",CH337)</f>
        <v>3</v>
      </c>
      <c r="DS337" s="6">
        <f>IF(CI337&gt;3,"Inválido",CI337)</f>
        <v>3</v>
      </c>
      <c r="DT337" s="6">
        <f>IF(CJ337&gt;3,"Inválido",CJ337)</f>
        <v>3</v>
      </c>
      <c r="DU337" s="6">
        <f>IF(CK337&gt;3,"Inválido",CK337)</f>
        <v>3</v>
      </c>
      <c r="DV337" s="6">
        <f>IF(CL337&gt;3,"Inválido",CL337)</f>
        <v>3</v>
      </c>
      <c r="DW337" s="6">
        <f>IF(CM337&gt;3,"Inválido",CM337)</f>
        <v>3</v>
      </c>
      <c r="DX337" s="6">
        <f>IF(CN337&gt;3,"Inválido",CN337)</f>
        <v>3</v>
      </c>
      <c r="DY337" s="8">
        <f>IF(CO337&gt;5, "INVALIDO",CO337)</f>
        <v>2</v>
      </c>
      <c r="DZ337" s="8">
        <f>IF(CP337&gt;5, "INVALIDO",CP337)</f>
        <v>2</v>
      </c>
      <c r="EA337" s="8">
        <f>IF(CQ337&gt;5, "INVALIDO",CQ337)</f>
        <v>2</v>
      </c>
      <c r="EB337" s="8">
        <f>IF(CR337&gt;5, "INVALIDO",CR337)</f>
        <v>2</v>
      </c>
      <c r="EC337" s="7">
        <f>IF(CR337&gt;5, "INVALIDO",CR337)</f>
        <v>2</v>
      </c>
      <c r="ED33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37">
        <f>IF(CC337=1,5,IF(CC337=2,4,IF(CC337=3,3,IF(CC337=4,2,IF(CC337=5,1,IF(CC337&gt;5,"Inválido",0))))))</f>
        <v>4</v>
      </c>
      <c r="EG337">
        <f>IF(CW337=1,6,IF(CW337=2,5.4,IF(CW337=3,4.2,IF(CW337=4,3.1,IF(CW337=5,2.2,IF(CW337=6,1,IF(CW337&gt;6,"Inválido",0)))))))</f>
        <v>5.4</v>
      </c>
      <c r="EH337">
        <f>IF(AND(CX337=1,CW337=1),6,IF(AND(CX337=1,CW337&lt;7),5,IF(AND(CX337&gt;1,CW337=1),"Inválido",IF(AND(CX337=2,CW337&lt;7),4,IF(AND(CX337=3,CW337&lt;7),3,IF(AND(CX337=4,CW337&lt;7),2,IF(AND(CX337=5,CW337&lt;7),1,0)))))))</f>
        <v>5</v>
      </c>
      <c r="EI337">
        <f>IF(CV337=1,6,IF(CV337=2,5,IF(CV337=3,3,IF(CV337=4,3,IF(CV337=5,2,IF(CV337=6,1,IF(CV337&gt;6,"iNVÁLIDO",0)))))))</f>
        <v>6</v>
      </c>
      <c r="EJ337" s="7">
        <f>IF(CZ337&gt;6,"Inválido",CZ337)</f>
        <v>4</v>
      </c>
      <c r="EK337" s="7">
        <f>IF(DA337&gt;6,"Inválido",DA337)</f>
        <v>4</v>
      </c>
      <c r="EL337">
        <f>IF(DB337=1,6,IF(DB337=2,5,IF(DB337=3,3,IF(DB337=4,3,IF(DB337=5,2,IF(DB337=6,1,IF(DB337&gt;6,"iNVÁLIDO",0)))))))</f>
        <v>5</v>
      </c>
      <c r="EM337">
        <f>IF(DC337=1,6,IF(DC337=2,5,IF(DC337=3,3,IF(DC337=4,3,IF(DC337=5,2,IF(DC337=6,1,IF(DC337&gt;6,"iNVÁLIDO",0)))))))</f>
        <v>5</v>
      </c>
      <c r="EN337" s="7">
        <f>IF(DD337&gt;6,"Inválido",DD337)</f>
        <v>4</v>
      </c>
      <c r="EO337">
        <f>IF(DE337&gt;6,"Inválido",DE337)</f>
        <v>4</v>
      </c>
      <c r="EP337">
        <f>IF(DF337=1,6,IF(DF337=2,5,IF(DF337=3,3,IF(DF337=4,3,IF(DF337=5,2,IF(DF337=6,1,IF(DF337&gt;6,"iNVÁLIDO",0)))))))</f>
        <v>5</v>
      </c>
      <c r="EQ337" s="7">
        <f>IF(DG337&gt;6,"Inválido",DG337)</f>
        <v>4</v>
      </c>
      <c r="ER337">
        <f>IF(DH337&gt;5,"Inválido",DH337)</f>
        <v>5</v>
      </c>
      <c r="ES337">
        <f>IF(DI337&gt;5,"Inválido",DI337)</f>
        <v>3</v>
      </c>
      <c r="ET337">
        <f>IF(DJ337=1,5,IF(DJ337=2,4,IF(DJ337=3,3,IF(DJ337=4,2,IF(DJ337=5,1,IF(DJ337&gt;5,"Inválido",0))))))</f>
        <v>5</v>
      </c>
      <c r="EU337">
        <f>IF(DK337&gt;5,"Inválido",DK337)</f>
        <v>3</v>
      </c>
      <c r="EV337">
        <f>IF(DL337=1,5,IF(DL337=2,4,IF(DL337=3,3,IF(DL337=4,2,IF(DL337=5,1,IF(DL337&gt;5,"Inválido",0))))))</f>
        <v>5</v>
      </c>
      <c r="EW337" s="7">
        <f>SUM(DO337,DP337,DQ337,DR337,DS337,DT337,DU337,DV337,DW337,DX337)</f>
        <v>30</v>
      </c>
      <c r="EX337" s="7">
        <f>(EW337-10)/20*100</f>
        <v>100</v>
      </c>
      <c r="EY337">
        <f>SUM(DY337,DZ337,EA337,EB337)</f>
        <v>8</v>
      </c>
      <c r="EZ337">
        <f>(_2022___Atividade_física__sintomas_de_ansiedade_e_depressão_e_qualidade_de_vida_e[[#This Row],[Aspecto físico]]-4)/4*100</f>
        <v>100</v>
      </c>
      <c r="FA337">
        <f>SUM(EG337,EH337)</f>
        <v>10.4</v>
      </c>
      <c r="FB337">
        <f>(FA337-2)/10*100</f>
        <v>84.000000000000014</v>
      </c>
      <c r="FC337">
        <f>SUM(DM337,ES337,ET337,EU337,EV337)</f>
        <v>20.399999999999999</v>
      </c>
      <c r="FD337" s="7">
        <f>(FC337-5)/20*100</f>
        <v>76.999999999999986</v>
      </c>
      <c r="FE337">
        <f>SUM(EI337,EM337,EO337,EQ337)</f>
        <v>19</v>
      </c>
      <c r="FF337" s="7">
        <f>(FE337-4)/20*100</f>
        <v>75</v>
      </c>
      <c r="FG337">
        <f>SUM(EF337,ER337)</f>
        <v>9</v>
      </c>
      <c r="FH337">
        <f>(FG337-2)/8*100</f>
        <v>87.5</v>
      </c>
      <c r="FI337">
        <f>SUM(EC337,ED337,EE337)</f>
        <v>5</v>
      </c>
      <c r="FJ337" s="7">
        <f>(FI337-3)/3*100</f>
        <v>66.666666666666657</v>
      </c>
      <c r="FK337">
        <f>SUM(EJ337,EK337,EL337,EN337,EP337)</f>
        <v>22</v>
      </c>
      <c r="FL337">
        <f>(FK337-5)/25*100</f>
        <v>68</v>
      </c>
      <c r="FM337">
        <f t="shared" si="15"/>
        <v>1</v>
      </c>
      <c r="FN337" s="7">
        <f t="shared" si="16"/>
        <v>90.25</v>
      </c>
      <c r="FO337" s="7">
        <f t="shared" si="17"/>
        <v>74.291666666666657</v>
      </c>
    </row>
    <row r="338" spans="1:171" ht="15" thickBot="1" x14ac:dyDescent="0.35">
      <c r="A338" t="s">
        <v>939</v>
      </c>
      <c r="B338" t="s">
        <v>940</v>
      </c>
      <c r="C338" t="s">
        <v>68</v>
      </c>
      <c r="D338" s="5">
        <v>27409</v>
      </c>
      <c r="E338" s="5">
        <v>44682</v>
      </c>
      <c r="F338" s="1">
        <f>DATEDIF(D337,E337,"Y")</f>
        <v>0</v>
      </c>
      <c r="G338">
        <v>2</v>
      </c>
      <c r="H338">
        <v>2</v>
      </c>
      <c r="I338" t="s">
        <v>128</v>
      </c>
      <c r="J338">
        <v>1</v>
      </c>
      <c r="K338">
        <v>2</v>
      </c>
      <c r="L338" t="s">
        <v>100</v>
      </c>
      <c r="M338" s="1">
        <v>1</v>
      </c>
      <c r="N338">
        <v>1</v>
      </c>
      <c r="O338">
        <v>3</v>
      </c>
      <c r="P338">
        <v>1</v>
      </c>
      <c r="Q338" s="16">
        <v>2</v>
      </c>
      <c r="R338">
        <v>2</v>
      </c>
      <c r="S338">
        <v>1</v>
      </c>
      <c r="T338">
        <v>1</v>
      </c>
      <c r="U338" t="s">
        <v>71</v>
      </c>
      <c r="V338">
        <v>5</v>
      </c>
      <c r="W338">
        <v>39</v>
      </c>
      <c r="X33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338">
        <v>5</v>
      </c>
      <c r="Z338">
        <v>39</v>
      </c>
      <c r="AA33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38">
        <v>5</v>
      </c>
      <c r="AC338">
        <v>39</v>
      </c>
      <c r="AD33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195</v>
      </c>
      <c r="AE338">
        <v>1</v>
      </c>
      <c r="AF338">
        <v>3</v>
      </c>
      <c r="AG338" s="1">
        <f>AVERAGE(_2022___Atividade_física__sintomas_de_ansiedade_e_depressão_e_qualidade_de_vida_e[[#This Row],[a.	Quantas horas no total você gasta sentado durante um dia de semana? ]:[b.	Quantas horas no total você gasta sentado durante um dia de fim de semana?]])</f>
        <v>2</v>
      </c>
      <c r="AH338" s="1">
        <f>_2022___Atividade_física__sintomas_de_ansiedade_e_depressão_e_qualidade_de_vida_e[[#This Row],[AFV por semana]]+_2022___Atividade_física__sintomas_de_ansiedade_e_depressão_e_qualidade_de_vida_e[[#This Row],[Média AFM na semana]]</f>
        <v>390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D33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338">
        <v>0</v>
      </c>
      <c r="BF338">
        <v>0</v>
      </c>
      <c r="BG338">
        <v>0</v>
      </c>
      <c r="BH338">
        <v>0</v>
      </c>
      <c r="BI338">
        <v>0</v>
      </c>
      <c r="BJ338">
        <v>0</v>
      </c>
      <c r="BK338">
        <v>0</v>
      </c>
      <c r="BL338">
        <v>0</v>
      </c>
      <c r="BM338">
        <v>0</v>
      </c>
      <c r="BN338">
        <v>0</v>
      </c>
      <c r="BO338">
        <v>0</v>
      </c>
      <c r="BP338">
        <v>0</v>
      </c>
      <c r="BQ338">
        <v>0</v>
      </c>
      <c r="BR338">
        <v>0</v>
      </c>
      <c r="BS338">
        <v>0</v>
      </c>
      <c r="BT338">
        <v>0</v>
      </c>
      <c r="BU338">
        <v>0</v>
      </c>
      <c r="BV338">
        <v>0</v>
      </c>
      <c r="BW338">
        <v>2</v>
      </c>
      <c r="BX338">
        <v>1</v>
      </c>
      <c r="BY338">
        <v>0</v>
      </c>
      <c r="BZ338">
        <v>1</v>
      </c>
      <c r="CA338">
        <v>1</v>
      </c>
      <c r="CB338" s="1">
        <f>SUM(BE338:BV338,_2022___Atividade_física__sintomas_de_ansiedade_e_depressão_e_qualidade_de_vida_e[[#This Row],[18 considerar essa]:[_20]])</f>
        <v>2</v>
      </c>
      <c r="CC338">
        <v>3</v>
      </c>
      <c r="CD338">
        <v>2</v>
      </c>
      <c r="CE338">
        <v>2</v>
      </c>
      <c r="CF338">
        <v>3</v>
      </c>
      <c r="CG338">
        <v>3</v>
      </c>
      <c r="CH338">
        <v>3</v>
      </c>
      <c r="CI338">
        <v>3</v>
      </c>
      <c r="CJ338">
        <v>3</v>
      </c>
      <c r="CK338">
        <v>3</v>
      </c>
      <c r="CL338">
        <v>3</v>
      </c>
      <c r="CM338">
        <v>3</v>
      </c>
      <c r="CN338">
        <v>3</v>
      </c>
      <c r="CO338">
        <v>2</v>
      </c>
      <c r="CP338">
        <v>2</v>
      </c>
      <c r="CQ338">
        <v>2</v>
      </c>
      <c r="CR338">
        <v>2</v>
      </c>
      <c r="CS338">
        <v>2</v>
      </c>
      <c r="CT338">
        <v>2</v>
      </c>
      <c r="CU338">
        <v>2</v>
      </c>
      <c r="CV338">
        <v>1</v>
      </c>
      <c r="CW338">
        <v>1</v>
      </c>
      <c r="CX338">
        <v>1</v>
      </c>
      <c r="CY338">
        <v>3</v>
      </c>
      <c r="CZ338">
        <v>4</v>
      </c>
      <c r="DA338">
        <v>6</v>
      </c>
      <c r="DB338">
        <v>3</v>
      </c>
      <c r="DC338">
        <v>3</v>
      </c>
      <c r="DD338">
        <v>5</v>
      </c>
      <c r="DE338">
        <v>3</v>
      </c>
      <c r="DF338">
        <v>3</v>
      </c>
      <c r="DG338">
        <v>3</v>
      </c>
      <c r="DH338">
        <v>4</v>
      </c>
      <c r="DI338">
        <v>2</v>
      </c>
      <c r="DJ338">
        <v>2</v>
      </c>
      <c r="DK338">
        <v>5</v>
      </c>
      <c r="DL338">
        <v>1</v>
      </c>
      <c r="DM338">
        <f>IF(CC338=1,5,IF(CC338=2,4.4,IF(CC338=3,3.4,IF(CC338=4,2,IF(CC338=5,1,IF(CC338&gt;5,"Inválido",0))))))</f>
        <v>3.4</v>
      </c>
      <c r="DN338">
        <f>IF(CD338&gt;5,"Inválido",CD338)</f>
        <v>2</v>
      </c>
      <c r="DO338" s="7">
        <f>IF(CE338&gt;3,"Inválido",CE338)</f>
        <v>2</v>
      </c>
      <c r="DP338" s="7">
        <f>IF(CF338&gt;3,"Inválido",CF338)</f>
        <v>3</v>
      </c>
      <c r="DQ338" s="6">
        <f>IF(CG338&gt;3,"Inválido",CG338)</f>
        <v>3</v>
      </c>
      <c r="DR338" s="6">
        <f>IF(CH338&gt;3,"Inválido",CH338)</f>
        <v>3</v>
      </c>
      <c r="DS338" s="6">
        <f>IF(CI338&gt;3,"Inválido",CI338)</f>
        <v>3</v>
      </c>
      <c r="DT338" s="6">
        <f>IF(CJ338&gt;3,"Inválido",CJ338)</f>
        <v>3</v>
      </c>
      <c r="DU338" s="6">
        <f>IF(CK338&gt;3,"Inválido",CK338)</f>
        <v>3</v>
      </c>
      <c r="DV338" s="6">
        <f>IF(CL338&gt;3,"Inválido",CL338)</f>
        <v>3</v>
      </c>
      <c r="DW338" s="6">
        <f>IF(CM338&gt;3,"Inválido",CM338)</f>
        <v>3</v>
      </c>
      <c r="DX338" s="6">
        <f>IF(CN338&gt;3,"Inválido",CN338)</f>
        <v>3</v>
      </c>
      <c r="DY338" s="8">
        <f>IF(CO338&gt;5, "INVALIDO",CO338)</f>
        <v>2</v>
      </c>
      <c r="DZ338" s="8">
        <f>IF(CP338&gt;5, "INVALIDO",CP338)</f>
        <v>2</v>
      </c>
      <c r="EA338" s="8">
        <f>IF(CQ338&gt;5, "INVALIDO",CQ338)</f>
        <v>2</v>
      </c>
      <c r="EB338" s="8">
        <f>IF(CR338&gt;5, "INVALIDO",CR338)</f>
        <v>2</v>
      </c>
      <c r="EC338" s="7">
        <f>IF(CR338&gt;5, "INVALIDO",CR338)</f>
        <v>2</v>
      </c>
      <c r="ED33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8">
        <f>IF(CC338=1,5,IF(CC338=2,4,IF(CC338=3,3,IF(CC338=4,2,IF(CC338=5,1,IF(CC338&gt;5,"Inválido",0))))))</f>
        <v>3</v>
      </c>
      <c r="EG338">
        <f>IF(CW338=1,6,IF(CW338=2,5.4,IF(CW338=3,4.2,IF(CW338=4,3.1,IF(CW338=5,2.2,IF(CW338=6,1,IF(CW338&gt;6,"Inválido",0)))))))</f>
        <v>6</v>
      </c>
      <c r="EH338">
        <f>IF(AND(CX338=1,CW338=1),6,IF(AND(CX338=1,CW338&lt;7),5,IF(AND(CX338&gt;1,CW338=1),"Inválido",IF(AND(CX338=2,CW338&lt;7),4,IF(AND(CX338=3,CW338&lt;7),3,IF(AND(CX338=4,CW338&lt;7),2,IF(AND(CX338=5,CW338&lt;7),1,0)))))))</f>
        <v>6</v>
      </c>
      <c r="EI338">
        <f>IF(CV338=1,6,IF(CV338=2,5,IF(CV338=3,3,IF(CV338=4,3,IF(CV338=5,2,IF(CV338=6,1,IF(CV338&gt;6,"iNVÁLIDO",0)))))))</f>
        <v>6</v>
      </c>
      <c r="EJ338" s="7">
        <f>IF(CZ338&gt;6,"Inválido",CZ338)</f>
        <v>4</v>
      </c>
      <c r="EK338" s="7">
        <f>IF(DA338&gt;6,"Inválido",DA338)</f>
        <v>6</v>
      </c>
      <c r="EL338">
        <f>IF(DB338=1,6,IF(DB338=2,5,IF(DB338=3,3,IF(DB338=4,3,IF(DB338=5,2,IF(DB338=6,1,IF(DB338&gt;6,"iNVÁLIDO",0)))))))</f>
        <v>3</v>
      </c>
      <c r="EM338">
        <f>IF(DC338=1,6,IF(DC338=2,5,IF(DC338=3,3,IF(DC338=4,3,IF(DC338=5,2,IF(DC338=6,1,IF(DC338&gt;6,"iNVÁLIDO",0)))))))</f>
        <v>3</v>
      </c>
      <c r="EN338" s="7">
        <f>IF(DD338&gt;6,"Inválido",DD338)</f>
        <v>5</v>
      </c>
      <c r="EO338">
        <f>IF(DE338&gt;6,"Inválido",DE338)</f>
        <v>3</v>
      </c>
      <c r="EP338">
        <f>IF(DF338=1,6,IF(DF338=2,5,IF(DF338=3,3,IF(DF338=4,3,IF(DF338=5,2,IF(DF338=6,1,IF(DF338&gt;6,"iNVÁLIDO",0)))))))</f>
        <v>3</v>
      </c>
      <c r="EQ338" s="7">
        <f>IF(DG338&gt;6,"Inválido",DG338)</f>
        <v>3</v>
      </c>
      <c r="ER338">
        <f>IF(DH338&gt;5,"Inválido",DH338)</f>
        <v>4</v>
      </c>
      <c r="ES338">
        <f>IF(DI338&gt;5,"Inválido",DI338)</f>
        <v>2</v>
      </c>
      <c r="ET338">
        <f>IF(DJ338=1,5,IF(DJ338=2,4,IF(DJ338=3,3,IF(DJ338=4,2,IF(DJ338=5,1,IF(DJ338&gt;5,"Inválido",0))))))</f>
        <v>4</v>
      </c>
      <c r="EU338">
        <f>IF(DK338&gt;5,"Inválido",DK338)</f>
        <v>5</v>
      </c>
      <c r="EV338">
        <f>IF(DL338=1,5,IF(DL338=2,4,IF(DL338=3,3,IF(DL338=4,2,IF(DL338=5,1,IF(DL338&gt;5,"Inválido",0))))))</f>
        <v>5</v>
      </c>
      <c r="EW338" s="7">
        <f>SUM(DO338,DP338,DQ338,DR338,DS338,DT338,DU338,DV338,DW338,DX338)</f>
        <v>29</v>
      </c>
      <c r="EX338" s="7">
        <f>(EW338-10)/20*100</f>
        <v>95</v>
      </c>
      <c r="EY338">
        <f>SUM(DY338,DZ338,EA338,EB338)</f>
        <v>8</v>
      </c>
      <c r="EZ338">
        <f>(_2022___Atividade_física__sintomas_de_ansiedade_e_depressão_e_qualidade_de_vida_e[[#This Row],[Aspecto físico]]-4)/4*100</f>
        <v>100</v>
      </c>
      <c r="FA338">
        <f>SUM(EG338,EH338)</f>
        <v>12</v>
      </c>
      <c r="FB338">
        <f>(FA338-2)/10*100</f>
        <v>100</v>
      </c>
      <c r="FC338">
        <f>SUM(DM338,ES338,ET338,EU338,EV338)</f>
        <v>19.399999999999999</v>
      </c>
      <c r="FD338" s="7">
        <f>(FC338-5)/20*100</f>
        <v>72</v>
      </c>
      <c r="FE338">
        <f>SUM(EI338,EM338,EO338,EQ338)</f>
        <v>15</v>
      </c>
      <c r="FF338" s="7">
        <f>(FE338-4)/20*100</f>
        <v>55.000000000000007</v>
      </c>
      <c r="FG338">
        <f>SUM(EF338,ER338)</f>
        <v>7</v>
      </c>
      <c r="FH338">
        <f>(FG338-2)/8*100</f>
        <v>62.5</v>
      </c>
      <c r="FI338">
        <f>SUM(EC338,ED338,EE338)</f>
        <v>6</v>
      </c>
      <c r="FJ338" s="7">
        <f>(FI338-3)/3*100</f>
        <v>100</v>
      </c>
      <c r="FK338">
        <f>SUM(EJ338,EK338,EL338,EN338,EP338)</f>
        <v>21</v>
      </c>
      <c r="FL338">
        <f>(FK338-5)/25*100</f>
        <v>64</v>
      </c>
      <c r="FM338">
        <f t="shared" si="15"/>
        <v>2</v>
      </c>
      <c r="FN338" s="7">
        <f t="shared" si="16"/>
        <v>91.75</v>
      </c>
      <c r="FO338" s="7">
        <f t="shared" si="17"/>
        <v>70.375</v>
      </c>
    </row>
    <row r="339" spans="1:171" ht="15" thickBot="1" x14ac:dyDescent="0.35">
      <c r="A339" t="s">
        <v>941</v>
      </c>
      <c r="B339" t="s">
        <v>942</v>
      </c>
      <c r="C339" t="s">
        <v>68</v>
      </c>
      <c r="D339" s="5">
        <v>38089</v>
      </c>
      <c r="E339" s="5">
        <v>44682</v>
      </c>
      <c r="F339" s="1">
        <f>DATEDIF(D338,E338,"Y")</f>
        <v>47</v>
      </c>
      <c r="G339">
        <v>2</v>
      </c>
      <c r="H339">
        <v>1</v>
      </c>
      <c r="I339" t="s">
        <v>276</v>
      </c>
      <c r="J339">
        <v>1</v>
      </c>
      <c r="K339">
        <v>3</v>
      </c>
      <c r="L339" t="s">
        <v>100</v>
      </c>
      <c r="M339" s="1">
        <v>1</v>
      </c>
      <c r="N339">
        <v>1</v>
      </c>
      <c r="O339">
        <v>1</v>
      </c>
      <c r="P339">
        <v>1</v>
      </c>
      <c r="Q339" s="16">
        <v>2</v>
      </c>
      <c r="R339">
        <v>2</v>
      </c>
      <c r="S339">
        <v>2</v>
      </c>
      <c r="T339">
        <v>2</v>
      </c>
      <c r="U339" t="s">
        <v>86</v>
      </c>
      <c r="V339">
        <v>3</v>
      </c>
      <c r="W339">
        <v>15</v>
      </c>
      <c r="X33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339">
        <v>0</v>
      </c>
      <c r="Z339">
        <v>0</v>
      </c>
      <c r="AA33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9">
        <v>0</v>
      </c>
      <c r="AC339">
        <v>0</v>
      </c>
      <c r="AD33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9">
        <v>16</v>
      </c>
      <c r="AF339">
        <v>14</v>
      </c>
      <c r="AG339" s="1">
        <f>AVERAGE(_2022___Atividade_física__sintomas_de_ansiedade_e_depressão_e_qualidade_de_vida_e[[#This Row],[a.	Quantas horas no total você gasta sentado durante um dia de semana? ]:[b.	Quantas horas no total você gasta sentado durante um dia de fim de semana?]])</f>
        <v>15</v>
      </c>
      <c r="AH339" s="1">
        <f>_2022___Atividade_física__sintomas_de_ansiedade_e_depressão_e_qualidade_de_vida_e[[#This Row],[AFV por semana]]+_2022___Atividade_física__sintomas_de_ansiedade_e_depressão_e_qualidade_de_vida_e[[#This Row],[Média AFM na semana]]</f>
        <v>0</v>
      </c>
      <c r="AI339">
        <v>1</v>
      </c>
      <c r="AJ339">
        <v>1</v>
      </c>
      <c r="AK339">
        <v>0</v>
      </c>
      <c r="AL339">
        <v>2</v>
      </c>
      <c r="AM339">
        <v>3</v>
      </c>
      <c r="AN339">
        <v>1</v>
      </c>
      <c r="AO339">
        <v>1</v>
      </c>
      <c r="AP339">
        <v>1</v>
      </c>
      <c r="AQ339">
        <v>0</v>
      </c>
      <c r="AR339">
        <v>3</v>
      </c>
      <c r="AS339">
        <v>2</v>
      </c>
      <c r="AT339">
        <v>1</v>
      </c>
      <c r="AU339">
        <v>2</v>
      </c>
      <c r="AV339">
        <v>2</v>
      </c>
      <c r="AW339">
        <v>2</v>
      </c>
      <c r="AX339">
        <v>0</v>
      </c>
      <c r="AY339">
        <v>1</v>
      </c>
      <c r="AZ339">
        <v>2</v>
      </c>
      <c r="BA339">
        <v>2</v>
      </c>
      <c r="BB339">
        <v>0</v>
      </c>
      <c r="BC339">
        <v>1</v>
      </c>
      <c r="BD33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339">
        <v>1</v>
      </c>
      <c r="BF339">
        <v>1</v>
      </c>
      <c r="BG339">
        <v>1</v>
      </c>
      <c r="BH339">
        <v>2</v>
      </c>
      <c r="BI339">
        <v>0</v>
      </c>
      <c r="BJ339">
        <v>0</v>
      </c>
      <c r="BK339">
        <v>1</v>
      </c>
      <c r="BL339">
        <v>2</v>
      </c>
      <c r="BM339">
        <v>1</v>
      </c>
      <c r="BN339">
        <v>1</v>
      </c>
      <c r="BO339">
        <v>2</v>
      </c>
      <c r="BP339">
        <v>2</v>
      </c>
      <c r="BQ339">
        <v>2</v>
      </c>
      <c r="BR339">
        <v>3</v>
      </c>
      <c r="BS339">
        <v>2</v>
      </c>
      <c r="BT339">
        <v>1</v>
      </c>
      <c r="BU339">
        <v>2</v>
      </c>
      <c r="BV339">
        <v>1</v>
      </c>
      <c r="BW339">
        <v>0</v>
      </c>
      <c r="BX339">
        <v>1</v>
      </c>
      <c r="BY339">
        <v>0</v>
      </c>
      <c r="BZ339">
        <v>1</v>
      </c>
      <c r="CA339">
        <v>0</v>
      </c>
      <c r="CB339" s="1">
        <f>SUM(BE339:BV339,_2022___Atividade_física__sintomas_de_ansiedade_e_depressão_e_qualidade_de_vida_e[[#This Row],[18 considerar essa]:[_20]])</f>
        <v>26</v>
      </c>
      <c r="CC339">
        <v>3</v>
      </c>
      <c r="CD339">
        <v>4</v>
      </c>
      <c r="CE339">
        <v>2</v>
      </c>
      <c r="CF339">
        <v>2</v>
      </c>
      <c r="CG339">
        <v>3</v>
      </c>
      <c r="CH339">
        <v>3</v>
      </c>
      <c r="CI339">
        <v>3</v>
      </c>
      <c r="CJ339">
        <v>3</v>
      </c>
      <c r="CK339">
        <v>3</v>
      </c>
      <c r="CL339">
        <v>2</v>
      </c>
      <c r="CM339">
        <v>3</v>
      </c>
      <c r="CN339">
        <v>3</v>
      </c>
      <c r="CO339">
        <v>1</v>
      </c>
      <c r="CP339">
        <v>1</v>
      </c>
      <c r="CQ339">
        <v>1</v>
      </c>
      <c r="CR339">
        <v>1</v>
      </c>
      <c r="CS339">
        <v>1</v>
      </c>
      <c r="CT339">
        <v>1</v>
      </c>
      <c r="CU339">
        <v>1</v>
      </c>
      <c r="CV339">
        <v>4</v>
      </c>
      <c r="CW339">
        <v>5</v>
      </c>
      <c r="CX339">
        <v>2</v>
      </c>
      <c r="CY339">
        <v>6</v>
      </c>
      <c r="CZ339">
        <v>3</v>
      </c>
      <c r="DA339">
        <v>4</v>
      </c>
      <c r="DB339">
        <v>5</v>
      </c>
      <c r="DC339">
        <v>5</v>
      </c>
      <c r="DD339">
        <v>2</v>
      </c>
      <c r="DE339">
        <v>2</v>
      </c>
      <c r="DF339">
        <v>4</v>
      </c>
      <c r="DG339">
        <v>1</v>
      </c>
      <c r="DH339">
        <v>3</v>
      </c>
      <c r="DI339">
        <v>5</v>
      </c>
      <c r="DJ339">
        <v>3</v>
      </c>
      <c r="DK339">
        <v>3</v>
      </c>
      <c r="DL339">
        <v>4</v>
      </c>
      <c r="DM339">
        <f>IF(CC339=1,5,IF(CC339=2,4.4,IF(CC339=3,3.4,IF(CC339=4,2,IF(CC339=5,1,IF(CC339&gt;5,"Inválido",0))))))</f>
        <v>3.4</v>
      </c>
      <c r="DN339">
        <f>IF(CD339&gt;5,"Inválido",CD339)</f>
        <v>4</v>
      </c>
      <c r="DO339" s="7">
        <f>IF(CE339&gt;3,"Inválido",CE339)</f>
        <v>2</v>
      </c>
      <c r="DP339" s="7">
        <f>IF(CF339&gt;3,"Inválido",CF339)</f>
        <v>2</v>
      </c>
      <c r="DQ339" s="6">
        <f>IF(CG339&gt;3,"Inválido",CG339)</f>
        <v>3</v>
      </c>
      <c r="DR339" s="6">
        <f>IF(CH339&gt;3,"Inválido",CH339)</f>
        <v>3</v>
      </c>
      <c r="DS339" s="6">
        <f>IF(CI339&gt;3,"Inválido",CI339)</f>
        <v>3</v>
      </c>
      <c r="DT339" s="6">
        <f>IF(CJ339&gt;3,"Inválido",CJ339)</f>
        <v>3</v>
      </c>
      <c r="DU339" s="6">
        <f>IF(CK339&gt;3,"Inválido",CK339)</f>
        <v>3</v>
      </c>
      <c r="DV339" s="6">
        <f>IF(CL339&gt;3,"Inválido",CL339)</f>
        <v>2</v>
      </c>
      <c r="DW339" s="6">
        <f>IF(CM339&gt;3,"Inválido",CM339)</f>
        <v>3</v>
      </c>
      <c r="DX339" s="6">
        <f>IF(CN339&gt;3,"Inválido",CN339)</f>
        <v>3</v>
      </c>
      <c r="DY339" s="8">
        <f>IF(CO339&gt;5, "INVALIDO",CO339)</f>
        <v>1</v>
      </c>
      <c r="DZ339" s="8">
        <f>IF(CP339&gt;5, "INVALIDO",CP339)</f>
        <v>1</v>
      </c>
      <c r="EA339" s="8">
        <f>IF(CQ339&gt;5, "INVALIDO",CQ339)</f>
        <v>1</v>
      </c>
      <c r="EB339" s="8">
        <f>IF(CR339&gt;5, "INVALIDO",CR339)</f>
        <v>1</v>
      </c>
      <c r="EC339" s="7">
        <f>IF(CR339&gt;5, "INVALIDO",CR339)</f>
        <v>1</v>
      </c>
      <c r="ED33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3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39">
        <f>IF(CC339=1,5,IF(CC339=2,4,IF(CC339=3,3,IF(CC339=4,2,IF(CC339=5,1,IF(CC339&gt;5,"Inválido",0))))))</f>
        <v>3</v>
      </c>
      <c r="EG339">
        <f>IF(CW339=1,6,IF(CW339=2,5.4,IF(CW339=3,4.2,IF(CW339=4,3.1,IF(CW339=5,2.2,IF(CW339=6,1,IF(CW339&gt;6,"Inválido",0)))))))</f>
        <v>2.2000000000000002</v>
      </c>
      <c r="EH339">
        <f>IF(AND(CX339=1,CW339=1),6,IF(AND(CX339=1,CW339&lt;7),5,IF(AND(CX339&gt;1,CW339=1),"Inválido",IF(AND(CX339=2,CW339&lt;7),4,IF(AND(CX339=3,CW339&lt;7),3,IF(AND(CX339=4,CW339&lt;7),2,IF(AND(CX339=5,CW339&lt;7),1,0)))))))</f>
        <v>4</v>
      </c>
      <c r="EI339">
        <f>IF(CV339=1,6,IF(CV339=2,5,IF(CV339=3,3,IF(CV339=4,3,IF(CV339=5,2,IF(CV339=6,1,IF(CV339&gt;6,"iNVÁLIDO",0)))))))</f>
        <v>3</v>
      </c>
      <c r="EJ339" s="7">
        <f>IF(CZ339&gt;6,"Inválido",CZ339)</f>
        <v>3</v>
      </c>
      <c r="EK339" s="7">
        <f>IF(DA339&gt;6,"Inválido",DA339)</f>
        <v>4</v>
      </c>
      <c r="EL339">
        <f>IF(DB339=1,6,IF(DB339=2,5,IF(DB339=3,3,IF(DB339=4,3,IF(DB339=5,2,IF(DB339=6,1,IF(DB339&gt;6,"iNVÁLIDO",0)))))))</f>
        <v>2</v>
      </c>
      <c r="EM339">
        <f>IF(DC339=1,6,IF(DC339=2,5,IF(DC339=3,3,IF(DC339=4,3,IF(DC339=5,2,IF(DC339=6,1,IF(DC339&gt;6,"iNVÁLIDO",0)))))))</f>
        <v>2</v>
      </c>
      <c r="EN339" s="7">
        <f>IF(DD339&gt;6,"Inválido",DD339)</f>
        <v>2</v>
      </c>
      <c r="EO339">
        <f>IF(DE339&gt;6,"Inválido",DE339)</f>
        <v>2</v>
      </c>
      <c r="EP339">
        <f>IF(DF339=1,6,IF(DF339=2,5,IF(DF339=3,3,IF(DF339=4,3,IF(DF339=5,2,IF(DF339=6,1,IF(DF339&gt;6,"iNVÁLIDO",0)))))))</f>
        <v>3</v>
      </c>
      <c r="EQ339" s="7">
        <f>IF(DG339&gt;6,"Inválido",DG339)</f>
        <v>1</v>
      </c>
      <c r="ER339">
        <f>IF(DH339&gt;5,"Inválido",DH339)</f>
        <v>3</v>
      </c>
      <c r="ES339">
        <f>IF(DI339&gt;5,"Inválido",DI339)</f>
        <v>5</v>
      </c>
      <c r="ET339">
        <f>IF(DJ339=1,5,IF(DJ339=2,4,IF(DJ339=3,3,IF(DJ339=4,2,IF(DJ339=5,1,IF(DJ339&gt;5,"Inválido",0))))))</f>
        <v>3</v>
      </c>
      <c r="EU339">
        <f>IF(DK339&gt;5,"Inválido",DK339)</f>
        <v>3</v>
      </c>
      <c r="EV339">
        <f>IF(DL339=1,5,IF(DL339=2,4,IF(DL339=3,3,IF(DL339=4,2,IF(DL339=5,1,IF(DL339&gt;5,"Inválido",0))))))</f>
        <v>2</v>
      </c>
      <c r="EW339" s="7">
        <f>SUM(DO339,DP339,DQ339,DR339,DS339,DT339,DU339,DV339,DW339,DX339)</f>
        <v>27</v>
      </c>
      <c r="EX339" s="7">
        <f>(EW339-10)/20*100</f>
        <v>85</v>
      </c>
      <c r="EY339">
        <f>SUM(DY339,DZ339,EA339,EB339)</f>
        <v>4</v>
      </c>
      <c r="EZ339">
        <f>(_2022___Atividade_física__sintomas_de_ansiedade_e_depressão_e_qualidade_de_vida_e[[#This Row],[Aspecto físico]]-4)/4*100</f>
        <v>0</v>
      </c>
      <c r="FA339">
        <f>SUM(EG339,EH339)</f>
        <v>6.2</v>
      </c>
      <c r="FB339">
        <f>(FA339-2)/10*100</f>
        <v>42.000000000000007</v>
      </c>
      <c r="FC339">
        <f>SUM(DM339,ES339,ET339,EU339,EV339)</f>
        <v>16.399999999999999</v>
      </c>
      <c r="FD339" s="7">
        <f>(FC339-5)/20*100</f>
        <v>56.999999999999993</v>
      </c>
      <c r="FE339">
        <f>SUM(EI339,EM339,EO339,EQ339)</f>
        <v>8</v>
      </c>
      <c r="FF339" s="7">
        <f>(FE339-4)/20*100</f>
        <v>20</v>
      </c>
      <c r="FG339">
        <f>SUM(EF339,ER339)</f>
        <v>6</v>
      </c>
      <c r="FH339">
        <f>(FG339-2)/8*100</f>
        <v>50</v>
      </c>
      <c r="FI339">
        <f>SUM(EC339,ED339,EE339)</f>
        <v>3</v>
      </c>
      <c r="FJ339" s="7">
        <f>(FI339-3)/3*100</f>
        <v>0</v>
      </c>
      <c r="FK339">
        <f>SUM(EJ339,EK339,EL339,EN339,EP339)</f>
        <v>14</v>
      </c>
      <c r="FL339">
        <f>(FK339-5)/25*100</f>
        <v>36</v>
      </c>
      <c r="FM339">
        <f t="shared" si="15"/>
        <v>4</v>
      </c>
      <c r="FN339" s="7">
        <f t="shared" si="16"/>
        <v>46</v>
      </c>
      <c r="FO339" s="7">
        <f t="shared" si="17"/>
        <v>26.5</v>
      </c>
    </row>
    <row r="340" spans="1:171" ht="15" thickBot="1" x14ac:dyDescent="0.35">
      <c r="A340" t="s">
        <v>943</v>
      </c>
      <c r="B340" t="s">
        <v>1092</v>
      </c>
      <c r="C340" t="s">
        <v>68</v>
      </c>
      <c r="D340" s="5">
        <v>35791</v>
      </c>
      <c r="E340" s="5">
        <v>44682</v>
      </c>
      <c r="F340" s="1">
        <f>DATEDIF(D339,E339,"Y")</f>
        <v>18</v>
      </c>
      <c r="G340">
        <v>2</v>
      </c>
      <c r="H340">
        <v>3</v>
      </c>
      <c r="I340" t="s">
        <v>186</v>
      </c>
      <c r="J340">
        <v>1</v>
      </c>
      <c r="K340">
        <v>2</v>
      </c>
      <c r="L340" t="s">
        <v>944</v>
      </c>
      <c r="M340" s="1">
        <v>2</v>
      </c>
      <c r="N340">
        <v>1</v>
      </c>
      <c r="O340">
        <v>3</v>
      </c>
      <c r="P340">
        <v>1</v>
      </c>
      <c r="Q340" s="16">
        <v>2</v>
      </c>
      <c r="R340">
        <v>1</v>
      </c>
      <c r="S340">
        <v>1</v>
      </c>
      <c r="T340">
        <v>1</v>
      </c>
      <c r="U340" t="s">
        <v>101</v>
      </c>
      <c r="V340">
        <v>0</v>
      </c>
      <c r="W340">
        <v>0</v>
      </c>
      <c r="X34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40">
        <v>0</v>
      </c>
      <c r="Z340">
        <v>0</v>
      </c>
      <c r="AA34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40">
        <v>0</v>
      </c>
      <c r="AC340">
        <v>0</v>
      </c>
      <c r="AD34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0">
        <v>20</v>
      </c>
      <c r="AF340">
        <v>10</v>
      </c>
      <c r="AG340" s="1">
        <f>AVERAGE(_2022___Atividade_física__sintomas_de_ansiedade_e_depressão_e_qualidade_de_vida_e[[#This Row],[a.	Quantas horas no total você gasta sentado durante um dia de semana? ]:[b.	Quantas horas no total você gasta sentado durante um dia de fim de semana?]])</f>
        <v>15</v>
      </c>
      <c r="AH340" s="1">
        <f>_2022___Atividade_física__sintomas_de_ansiedade_e_depressão_e_qualidade_de_vida_e[[#This Row],[AFV por semana]]+_2022___Atividade_física__sintomas_de_ansiedade_e_depressão_e_qualidade_de_vida_e[[#This Row],[Média AFM na semana]]</f>
        <v>0</v>
      </c>
      <c r="AI340">
        <v>2</v>
      </c>
      <c r="AJ340">
        <v>1</v>
      </c>
      <c r="AK340">
        <v>1</v>
      </c>
      <c r="AL340">
        <v>3</v>
      </c>
      <c r="AM340">
        <v>3</v>
      </c>
      <c r="AN340">
        <v>3</v>
      </c>
      <c r="AO340">
        <v>2</v>
      </c>
      <c r="AP340">
        <v>2</v>
      </c>
      <c r="AQ340">
        <v>2</v>
      </c>
      <c r="AR340">
        <v>2</v>
      </c>
      <c r="AS340">
        <v>3</v>
      </c>
      <c r="AT340">
        <v>1</v>
      </c>
      <c r="AU340">
        <v>1</v>
      </c>
      <c r="AV340">
        <v>2</v>
      </c>
      <c r="AW340">
        <v>1</v>
      </c>
      <c r="AX340">
        <v>0</v>
      </c>
      <c r="AY340">
        <v>0</v>
      </c>
      <c r="AZ340">
        <v>1</v>
      </c>
      <c r="BA340">
        <v>2</v>
      </c>
      <c r="BB340">
        <v>2</v>
      </c>
      <c r="BC340">
        <v>2</v>
      </c>
      <c r="BD34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36</v>
      </c>
      <c r="BE340">
        <v>1</v>
      </c>
      <c r="BF340">
        <v>0</v>
      </c>
      <c r="BG340">
        <v>0</v>
      </c>
      <c r="BH340">
        <v>2</v>
      </c>
      <c r="BI340">
        <v>0</v>
      </c>
      <c r="BJ340">
        <v>2</v>
      </c>
      <c r="BK340">
        <v>1</v>
      </c>
      <c r="BL340">
        <v>2</v>
      </c>
      <c r="BM340">
        <v>1</v>
      </c>
      <c r="BN340">
        <v>3</v>
      </c>
      <c r="BO340">
        <v>1</v>
      </c>
      <c r="BP340">
        <v>3</v>
      </c>
      <c r="BQ340">
        <v>1</v>
      </c>
      <c r="BR340">
        <v>2</v>
      </c>
      <c r="BS340">
        <v>1</v>
      </c>
      <c r="BT340">
        <v>1</v>
      </c>
      <c r="BU340">
        <v>2</v>
      </c>
      <c r="BV340">
        <v>3</v>
      </c>
      <c r="BW340">
        <v>0</v>
      </c>
      <c r="BX340">
        <v>2</v>
      </c>
      <c r="BY340">
        <f>_2022___Atividade_física__sintomas_de_ansiedade_e_depressão_e_qualidade_de_vida_e[[#This Row],[_18]]</f>
        <v>0</v>
      </c>
      <c r="BZ340">
        <v>0</v>
      </c>
      <c r="CA340">
        <v>2</v>
      </c>
      <c r="CB340" s="1">
        <f>SUM(BE340:BV340,_2022___Atividade_física__sintomas_de_ansiedade_e_depressão_e_qualidade_de_vida_e[[#This Row],[18 considerar essa]:[_20]])</f>
        <v>28</v>
      </c>
      <c r="CC340">
        <v>3</v>
      </c>
      <c r="CD340">
        <v>4</v>
      </c>
      <c r="CE340">
        <v>2</v>
      </c>
      <c r="CF340">
        <v>2</v>
      </c>
      <c r="CG340">
        <v>3</v>
      </c>
      <c r="CH340">
        <v>1</v>
      </c>
      <c r="CI340">
        <v>1</v>
      </c>
      <c r="CJ340">
        <v>2</v>
      </c>
      <c r="CK340">
        <v>1</v>
      </c>
      <c r="CL340">
        <v>1</v>
      </c>
      <c r="CM340">
        <v>1</v>
      </c>
      <c r="CN340">
        <v>3</v>
      </c>
      <c r="CO340">
        <v>1</v>
      </c>
      <c r="CP340">
        <v>1</v>
      </c>
      <c r="CQ340">
        <v>1</v>
      </c>
      <c r="CR340">
        <v>1</v>
      </c>
      <c r="CS340">
        <v>1</v>
      </c>
      <c r="CT340">
        <v>1</v>
      </c>
      <c r="CU340">
        <v>1</v>
      </c>
      <c r="CV340">
        <v>4</v>
      </c>
      <c r="CW340">
        <v>3</v>
      </c>
      <c r="CX340">
        <v>2</v>
      </c>
      <c r="CY340">
        <v>5</v>
      </c>
      <c r="CZ340">
        <v>1</v>
      </c>
      <c r="DA340">
        <v>1</v>
      </c>
      <c r="DB340">
        <v>5</v>
      </c>
      <c r="DC340">
        <v>2</v>
      </c>
      <c r="DD340">
        <v>1</v>
      </c>
      <c r="DE340">
        <v>1</v>
      </c>
      <c r="DF340">
        <v>5</v>
      </c>
      <c r="DG340">
        <v>1</v>
      </c>
      <c r="DH340">
        <v>1</v>
      </c>
      <c r="DI340">
        <v>2</v>
      </c>
      <c r="DJ340">
        <v>3</v>
      </c>
      <c r="DK340">
        <v>2</v>
      </c>
      <c r="DL340">
        <v>5</v>
      </c>
      <c r="DM340">
        <f>IF(CC340=1,5,IF(CC340=2,4.4,IF(CC340=3,3.4,IF(CC340=4,2,IF(CC340=5,1,IF(CC340&gt;5,"Inválido",0))))))</f>
        <v>3.4</v>
      </c>
      <c r="DN340">
        <f>IF(CD340&gt;5,"Inválido",CD340)</f>
        <v>4</v>
      </c>
      <c r="DO340" s="7">
        <f>IF(CE340&gt;3,"Inválido",CE340)</f>
        <v>2</v>
      </c>
      <c r="DP340" s="7">
        <f>IF(CF340&gt;3,"Inválido",CF340)</f>
        <v>2</v>
      </c>
      <c r="DQ340" s="6">
        <f>IF(CG340&gt;3,"Inválido",CG340)</f>
        <v>3</v>
      </c>
      <c r="DR340" s="6">
        <f>IF(CH340&gt;3,"Inválido",CH340)</f>
        <v>1</v>
      </c>
      <c r="DS340" s="6">
        <f>IF(CI340&gt;3,"Inválido",CI340)</f>
        <v>1</v>
      </c>
      <c r="DT340" s="6">
        <f>IF(CJ340&gt;3,"Inválido",CJ340)</f>
        <v>2</v>
      </c>
      <c r="DU340" s="6">
        <f>IF(CK340&gt;3,"Inválido",CK340)</f>
        <v>1</v>
      </c>
      <c r="DV340" s="6">
        <f>IF(CL340&gt;3,"Inválido",CL340)</f>
        <v>1</v>
      </c>
      <c r="DW340" s="6">
        <f>IF(CM340&gt;3,"Inválido",CM340)</f>
        <v>1</v>
      </c>
      <c r="DX340" s="6">
        <f>IF(CN340&gt;3,"Inválido",CN340)</f>
        <v>3</v>
      </c>
      <c r="DY340" s="8">
        <f>IF(CO340&gt;5, "INVALIDO",CO340)</f>
        <v>1</v>
      </c>
      <c r="DZ340" s="8">
        <f>IF(CP340&gt;5, "INVALIDO",CP340)</f>
        <v>1</v>
      </c>
      <c r="EA340" s="8">
        <f>IF(CQ340&gt;5, "INVALIDO",CQ340)</f>
        <v>1</v>
      </c>
      <c r="EB340" s="8">
        <f>IF(CR340&gt;5, "INVALIDO",CR340)</f>
        <v>1</v>
      </c>
      <c r="EC340" s="7">
        <f>IF(CR340&gt;5, "INVALIDO",CR340)</f>
        <v>1</v>
      </c>
      <c r="ED34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0">
        <f>IF(CC340=1,5,IF(CC340=2,4,IF(CC340=3,3,IF(CC340=4,2,IF(CC340=5,1,IF(CC340&gt;5,"Inválido",0))))))</f>
        <v>3</v>
      </c>
      <c r="EG340">
        <f>IF(CW340=1,6,IF(CW340=2,5.4,IF(CW340=3,4.2,IF(CW340=4,3.1,IF(CW340=5,2.2,IF(CW340=6,1,IF(CW340&gt;6,"Inválido",0)))))))</f>
        <v>4.2</v>
      </c>
      <c r="EH340">
        <f>IF(AND(CX340=1,CW340=1),6,IF(AND(CX340=1,CW340&lt;7),5,IF(AND(CX340&gt;1,CW340=1),"Inválido",IF(AND(CX340=2,CW340&lt;7),4,IF(AND(CX340=3,CW340&lt;7),3,IF(AND(CX340=4,CW340&lt;7),2,IF(AND(CX340=5,CW340&lt;7),1,0)))))))</f>
        <v>4</v>
      </c>
      <c r="EI340">
        <f>IF(CV340=1,6,IF(CV340=2,5,IF(CV340=3,3,IF(CV340=4,3,IF(CV340=5,2,IF(CV340=6,1,IF(CV340&gt;6,"iNVÁLIDO",0)))))))</f>
        <v>3</v>
      </c>
      <c r="EJ340" s="7">
        <f>IF(CZ340&gt;6,"Inválido",CZ340)</f>
        <v>1</v>
      </c>
      <c r="EK340" s="7">
        <f>IF(DA340&gt;6,"Inválido",DA340)</f>
        <v>1</v>
      </c>
      <c r="EL340">
        <f>IF(DB340=1,6,IF(DB340=2,5,IF(DB340=3,3,IF(DB340=4,3,IF(DB340=5,2,IF(DB340=6,1,IF(DB340&gt;6,"iNVÁLIDO",0)))))))</f>
        <v>2</v>
      </c>
      <c r="EM340">
        <f>IF(DC340=1,6,IF(DC340=2,5,IF(DC340=3,3,IF(DC340=4,3,IF(DC340=5,2,IF(DC340=6,1,IF(DC340&gt;6,"iNVÁLIDO",0)))))))</f>
        <v>5</v>
      </c>
      <c r="EN340" s="7">
        <f>IF(DD340&gt;6,"Inválido",DD340)</f>
        <v>1</v>
      </c>
      <c r="EO340">
        <f>IF(DE340&gt;6,"Inválido",DE340)</f>
        <v>1</v>
      </c>
      <c r="EP340">
        <f>IF(DF340=1,6,IF(DF340=2,5,IF(DF340=3,3,IF(DF340=4,3,IF(DF340=5,2,IF(DF340=6,1,IF(DF340&gt;6,"iNVÁLIDO",0)))))))</f>
        <v>2</v>
      </c>
      <c r="EQ340" s="7">
        <f>IF(DG340&gt;6,"Inválido",DG340)</f>
        <v>1</v>
      </c>
      <c r="ER340">
        <f>IF(DH340&gt;5,"Inválido",DH340)</f>
        <v>1</v>
      </c>
      <c r="ES340">
        <f>IF(DI340&gt;5,"Inválido",DI340)</f>
        <v>2</v>
      </c>
      <c r="ET340">
        <f>IF(DJ340=1,5,IF(DJ340=2,4,IF(DJ340=3,3,IF(DJ340=4,2,IF(DJ340=5,1,IF(DJ340&gt;5,"Inválido",0))))))</f>
        <v>3</v>
      </c>
      <c r="EU340">
        <f>IF(DK340&gt;5,"Inválido",DK340)</f>
        <v>2</v>
      </c>
      <c r="EV340">
        <f>IF(DL340=1,5,IF(DL340=2,4,IF(DL340=3,3,IF(DL340=4,2,IF(DL340=5,1,IF(DL340&gt;5,"Inválido",0))))))</f>
        <v>1</v>
      </c>
      <c r="EW340" s="7">
        <f>SUM(DO340,DP340,DQ340,DR340,DS340,DT340,DU340,DV340,DW340,DX340)</f>
        <v>17</v>
      </c>
      <c r="EX340" s="7">
        <f>(EW340-10)/20*100</f>
        <v>35</v>
      </c>
      <c r="EY340">
        <f>SUM(DY340,DZ340,EA340,EB340)</f>
        <v>4</v>
      </c>
      <c r="EZ340">
        <f>(_2022___Atividade_física__sintomas_de_ansiedade_e_depressão_e_qualidade_de_vida_e[[#This Row],[Aspecto físico]]-4)/4*100</f>
        <v>0</v>
      </c>
      <c r="FA340">
        <f>SUM(EG340,EH340)</f>
        <v>8.1999999999999993</v>
      </c>
      <c r="FB340">
        <f>(FA340-2)/10*100</f>
        <v>61.999999999999986</v>
      </c>
      <c r="FC340">
        <f>SUM(DM340,ES340,ET340,EU340,EV340)</f>
        <v>11.4</v>
      </c>
      <c r="FD340" s="7">
        <f>(FC340-5)/20*100</f>
        <v>32</v>
      </c>
      <c r="FE340">
        <f>SUM(EI340,EM340,EO340,EQ340)</f>
        <v>10</v>
      </c>
      <c r="FF340" s="7">
        <f>(FE340-4)/20*100</f>
        <v>30</v>
      </c>
      <c r="FG340">
        <f>SUM(EF340,ER340)</f>
        <v>4</v>
      </c>
      <c r="FH340">
        <f>(FG340-2)/8*100</f>
        <v>25</v>
      </c>
      <c r="FI340">
        <f>SUM(EC340,ED340,EE340)</f>
        <v>3</v>
      </c>
      <c r="FJ340" s="7">
        <f>(FI340-3)/3*100</f>
        <v>0</v>
      </c>
      <c r="FK340">
        <f>SUM(EJ340,EK340,EL340,EN340,EP340)</f>
        <v>7</v>
      </c>
      <c r="FL340">
        <f>(FK340-5)/25*100</f>
        <v>8</v>
      </c>
      <c r="FM340">
        <f t="shared" si="15"/>
        <v>4</v>
      </c>
      <c r="FN340" s="7">
        <f t="shared" si="16"/>
        <v>32.25</v>
      </c>
      <c r="FO340" s="7">
        <f t="shared" si="17"/>
        <v>15.75</v>
      </c>
    </row>
    <row r="341" spans="1:171" ht="15" thickBot="1" x14ac:dyDescent="0.35">
      <c r="A341" t="s">
        <v>945</v>
      </c>
      <c r="B341" t="s">
        <v>946</v>
      </c>
      <c r="C341" t="s">
        <v>68</v>
      </c>
      <c r="D341" s="5">
        <v>37264</v>
      </c>
      <c r="E341" s="5">
        <v>44682</v>
      </c>
      <c r="F341" s="1">
        <f>DATEDIF(D340,E340,"Y")</f>
        <v>24</v>
      </c>
      <c r="G341">
        <v>1</v>
      </c>
      <c r="H341">
        <v>1</v>
      </c>
      <c r="I341" t="s">
        <v>522</v>
      </c>
      <c r="J341">
        <v>5</v>
      </c>
      <c r="K341">
        <v>2</v>
      </c>
      <c r="L341" t="s">
        <v>100</v>
      </c>
      <c r="M341" s="1">
        <v>1</v>
      </c>
      <c r="N341">
        <v>2</v>
      </c>
      <c r="O341">
        <v>1</v>
      </c>
      <c r="P341">
        <v>1</v>
      </c>
      <c r="Q341" s="16">
        <v>1</v>
      </c>
      <c r="R341">
        <v>1</v>
      </c>
      <c r="S341">
        <v>1</v>
      </c>
      <c r="T341">
        <v>2</v>
      </c>
      <c r="U341" t="s">
        <v>86</v>
      </c>
      <c r="V341">
        <v>4</v>
      </c>
      <c r="W341">
        <v>29</v>
      </c>
      <c r="X34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116</v>
      </c>
      <c r="Y341">
        <v>2</v>
      </c>
      <c r="Z341">
        <v>15</v>
      </c>
      <c r="AA34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341">
        <v>0</v>
      </c>
      <c r="AC341">
        <v>0</v>
      </c>
      <c r="AD34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1">
        <v>5</v>
      </c>
      <c r="AF341">
        <v>8</v>
      </c>
      <c r="AG341" s="1">
        <f>AVERAGE(_2022___Atividade_física__sintomas_de_ansiedade_e_depressão_e_qualidade_de_vida_e[[#This Row],[a.	Quantas horas no total você gasta sentado durante um dia de semana? ]:[b.	Quantas horas no total você gasta sentado durante um dia de fim de semana?]])</f>
        <v>6.5</v>
      </c>
      <c r="AH341" s="1">
        <f>_2022___Atividade_física__sintomas_de_ansiedade_e_depressão_e_qualidade_de_vida_e[[#This Row],[AFV por semana]]+_2022___Atividade_física__sintomas_de_ansiedade_e_depressão_e_qualidade_de_vida_e[[#This Row],[Média AFM na semana]]</f>
        <v>30</v>
      </c>
      <c r="AI341">
        <v>1</v>
      </c>
      <c r="AJ341">
        <v>2</v>
      </c>
      <c r="AK341">
        <v>0</v>
      </c>
      <c r="AL341">
        <v>1</v>
      </c>
      <c r="AM341">
        <v>1</v>
      </c>
      <c r="AN341">
        <v>0</v>
      </c>
      <c r="AO341">
        <v>1</v>
      </c>
      <c r="AP341">
        <v>1</v>
      </c>
      <c r="AQ341">
        <v>0</v>
      </c>
      <c r="AR341">
        <v>2</v>
      </c>
      <c r="AS341">
        <v>1</v>
      </c>
      <c r="AT341">
        <v>0</v>
      </c>
      <c r="AU341">
        <v>0</v>
      </c>
      <c r="AV341">
        <v>0</v>
      </c>
      <c r="AW341">
        <v>1</v>
      </c>
      <c r="AX341">
        <v>1</v>
      </c>
      <c r="AY341">
        <v>0</v>
      </c>
      <c r="AZ341">
        <v>1</v>
      </c>
      <c r="BA341">
        <v>0</v>
      </c>
      <c r="BB341">
        <v>0</v>
      </c>
      <c r="BC341">
        <v>2</v>
      </c>
      <c r="BD34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341">
        <v>3</v>
      </c>
      <c r="BF341">
        <v>2</v>
      </c>
      <c r="BG341">
        <v>2</v>
      </c>
      <c r="BH341">
        <v>3</v>
      </c>
      <c r="BI341">
        <v>1</v>
      </c>
      <c r="BJ341">
        <v>0</v>
      </c>
      <c r="BK341">
        <v>1</v>
      </c>
      <c r="BL341">
        <v>2</v>
      </c>
      <c r="BM341">
        <v>1</v>
      </c>
      <c r="BN341">
        <v>3</v>
      </c>
      <c r="BO341">
        <v>2</v>
      </c>
      <c r="BP341">
        <v>2</v>
      </c>
      <c r="BQ341">
        <v>2</v>
      </c>
      <c r="BR341">
        <v>2</v>
      </c>
      <c r="BS341">
        <v>1</v>
      </c>
      <c r="BT341">
        <v>2</v>
      </c>
      <c r="BU341">
        <v>2</v>
      </c>
      <c r="BV341">
        <v>1</v>
      </c>
      <c r="BW341">
        <v>1</v>
      </c>
      <c r="BX341">
        <v>2</v>
      </c>
      <c r="BY341">
        <f>_2022___Atividade_física__sintomas_de_ansiedade_e_depressão_e_qualidade_de_vida_e[[#This Row],[_18]]</f>
        <v>1</v>
      </c>
      <c r="BZ341">
        <v>3</v>
      </c>
      <c r="CA341">
        <v>0</v>
      </c>
      <c r="CB341" s="1">
        <f>SUM(BE341:BV341,_2022___Atividade_física__sintomas_de_ansiedade_e_depressão_e_qualidade_de_vida_e[[#This Row],[18 considerar essa]:[_20]])</f>
        <v>36</v>
      </c>
      <c r="CC341">
        <v>3</v>
      </c>
      <c r="CD341">
        <v>4</v>
      </c>
      <c r="CE341">
        <v>1</v>
      </c>
      <c r="CF341">
        <v>3</v>
      </c>
      <c r="CG341">
        <v>3</v>
      </c>
      <c r="CH341">
        <v>1</v>
      </c>
      <c r="CI341">
        <v>2</v>
      </c>
      <c r="CJ341">
        <v>3</v>
      </c>
      <c r="CK341">
        <v>2</v>
      </c>
      <c r="CL341">
        <v>3</v>
      </c>
      <c r="CM341">
        <v>3</v>
      </c>
      <c r="CN341">
        <v>3</v>
      </c>
      <c r="CO341">
        <v>1</v>
      </c>
      <c r="CP341">
        <v>1</v>
      </c>
      <c r="CQ341">
        <v>2</v>
      </c>
      <c r="CR341">
        <v>2</v>
      </c>
      <c r="CS341">
        <v>1</v>
      </c>
      <c r="CT341">
        <v>1</v>
      </c>
      <c r="CU341">
        <v>1</v>
      </c>
      <c r="CV341">
        <v>5</v>
      </c>
      <c r="CW341">
        <v>3</v>
      </c>
      <c r="CX341">
        <v>3</v>
      </c>
      <c r="CY341">
        <v>5</v>
      </c>
      <c r="CZ341">
        <v>2</v>
      </c>
      <c r="DA341">
        <v>2</v>
      </c>
      <c r="DB341">
        <v>5</v>
      </c>
      <c r="DC341">
        <v>5</v>
      </c>
      <c r="DD341">
        <v>2</v>
      </c>
      <c r="DE341">
        <v>2</v>
      </c>
      <c r="DF341">
        <v>5</v>
      </c>
      <c r="DG341">
        <v>1</v>
      </c>
      <c r="DH341">
        <v>1</v>
      </c>
      <c r="DI341">
        <v>5</v>
      </c>
      <c r="DJ341">
        <v>2</v>
      </c>
      <c r="DK341">
        <v>3</v>
      </c>
      <c r="DL341">
        <v>5</v>
      </c>
      <c r="DM341">
        <f>IF(CC341=1,5,IF(CC341=2,4.4,IF(CC341=3,3.4,IF(CC341=4,2,IF(CC341=5,1,IF(CC341&gt;5,"Inválido",0))))))</f>
        <v>3.4</v>
      </c>
      <c r="DN341">
        <f>IF(CD341&gt;5,"Inválido",CD341)</f>
        <v>4</v>
      </c>
      <c r="DO341" s="7">
        <f>IF(CE341&gt;3,"Inválido",CE341)</f>
        <v>1</v>
      </c>
      <c r="DP341" s="7">
        <f>IF(CF341&gt;3,"Inválido",CF341)</f>
        <v>3</v>
      </c>
      <c r="DQ341" s="6">
        <f>IF(CG341&gt;3,"Inválido",CG341)</f>
        <v>3</v>
      </c>
      <c r="DR341" s="6">
        <f>IF(CH341&gt;3,"Inválido",CH341)</f>
        <v>1</v>
      </c>
      <c r="DS341" s="6">
        <f>IF(CI341&gt;3,"Inválido",CI341)</f>
        <v>2</v>
      </c>
      <c r="DT341" s="6">
        <f>IF(CJ341&gt;3,"Inválido",CJ341)</f>
        <v>3</v>
      </c>
      <c r="DU341" s="6">
        <f>IF(CK341&gt;3,"Inválido",CK341)</f>
        <v>2</v>
      </c>
      <c r="DV341" s="6">
        <f>IF(CL341&gt;3,"Inválido",CL341)</f>
        <v>3</v>
      </c>
      <c r="DW341" s="6">
        <f>IF(CM341&gt;3,"Inválido",CM341)</f>
        <v>3</v>
      </c>
      <c r="DX341" s="6">
        <f>IF(CN341&gt;3,"Inválido",CN341)</f>
        <v>3</v>
      </c>
      <c r="DY341" s="8">
        <f>IF(CO341&gt;5, "INVALIDO",CO341)</f>
        <v>1</v>
      </c>
      <c r="DZ341" s="8">
        <f>IF(CP341&gt;5, "INVALIDO",CP341)</f>
        <v>1</v>
      </c>
      <c r="EA341" s="8">
        <f>IF(CQ341&gt;5, "INVALIDO",CQ341)</f>
        <v>2</v>
      </c>
      <c r="EB341" s="8">
        <f>IF(CR341&gt;5, "INVALIDO",CR341)</f>
        <v>2</v>
      </c>
      <c r="EC341" s="7">
        <f>IF(CR341&gt;5, "INVALIDO",CR341)</f>
        <v>2</v>
      </c>
      <c r="ED34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1">
        <f>IF(CC341=1,5,IF(CC341=2,4,IF(CC341=3,3,IF(CC341=4,2,IF(CC341=5,1,IF(CC341&gt;5,"Inválido",0))))))</f>
        <v>3</v>
      </c>
      <c r="EG341">
        <f>IF(CW341=1,6,IF(CW341=2,5.4,IF(CW341=3,4.2,IF(CW341=4,3.1,IF(CW341=5,2.2,IF(CW341=6,1,IF(CW341&gt;6,"Inválido",0)))))))</f>
        <v>4.2</v>
      </c>
      <c r="EH341">
        <f>IF(AND(CX341=1,CW341=1),6,IF(AND(CX341=1,CW341&lt;7),5,IF(AND(CX341&gt;1,CW341=1),"Inválido",IF(AND(CX341=2,CW341&lt;7),4,IF(AND(CX341=3,CW341&lt;7),3,IF(AND(CX341=4,CW341&lt;7),2,IF(AND(CX341=5,CW341&lt;7),1,0)))))))</f>
        <v>3</v>
      </c>
      <c r="EI341">
        <f>IF(CV341=1,6,IF(CV341=2,5,IF(CV341=3,3,IF(CV341=4,3,IF(CV341=5,2,IF(CV341=6,1,IF(CV341&gt;6,"iNVÁLIDO",0)))))))</f>
        <v>2</v>
      </c>
      <c r="EJ341" s="7">
        <f>IF(CZ341&gt;6,"Inválido",CZ341)</f>
        <v>2</v>
      </c>
      <c r="EK341" s="7">
        <f>IF(DA341&gt;6,"Inválido",DA341)</f>
        <v>2</v>
      </c>
      <c r="EL341">
        <f>IF(DB341=1,6,IF(DB341=2,5,IF(DB341=3,3,IF(DB341=4,3,IF(DB341=5,2,IF(DB341=6,1,IF(DB341&gt;6,"iNVÁLIDO",0)))))))</f>
        <v>2</v>
      </c>
      <c r="EM341">
        <f>IF(DC341=1,6,IF(DC341=2,5,IF(DC341=3,3,IF(DC341=4,3,IF(DC341=5,2,IF(DC341=6,1,IF(DC341&gt;6,"iNVÁLIDO",0)))))))</f>
        <v>2</v>
      </c>
      <c r="EN341" s="7">
        <f>IF(DD341&gt;6,"Inválido",DD341)</f>
        <v>2</v>
      </c>
      <c r="EO341">
        <f>IF(DE341&gt;6,"Inválido",DE341)</f>
        <v>2</v>
      </c>
      <c r="EP341">
        <f>IF(DF341=1,6,IF(DF341=2,5,IF(DF341=3,3,IF(DF341=4,3,IF(DF341=5,2,IF(DF341=6,1,IF(DF341&gt;6,"iNVÁLIDO",0)))))))</f>
        <v>2</v>
      </c>
      <c r="EQ341" s="7">
        <f>IF(DG341&gt;6,"Inválido",DG341)</f>
        <v>1</v>
      </c>
      <c r="ER341">
        <f>IF(DH341&gt;5,"Inválido",DH341)</f>
        <v>1</v>
      </c>
      <c r="ES341">
        <f>IF(DI341&gt;5,"Inválido",DI341)</f>
        <v>5</v>
      </c>
      <c r="ET341">
        <f>IF(DJ341=1,5,IF(DJ341=2,4,IF(DJ341=3,3,IF(DJ341=4,2,IF(DJ341=5,1,IF(DJ341&gt;5,"Inválido",0))))))</f>
        <v>4</v>
      </c>
      <c r="EU341">
        <f>IF(DK341&gt;5,"Inválido",DK341)</f>
        <v>3</v>
      </c>
      <c r="EV341">
        <f>IF(DL341=1,5,IF(DL341=2,4,IF(DL341=3,3,IF(DL341=4,2,IF(DL341=5,1,IF(DL341&gt;5,"Inválido",0))))))</f>
        <v>1</v>
      </c>
      <c r="EW341" s="7">
        <f>SUM(DO341,DP341,DQ341,DR341,DS341,DT341,DU341,DV341,DW341,DX341)</f>
        <v>24</v>
      </c>
      <c r="EX341" s="7">
        <f>(EW341-10)/20*100</f>
        <v>70</v>
      </c>
      <c r="EY341">
        <f>SUM(DY341,DZ341,EA341,EB341)</f>
        <v>6</v>
      </c>
      <c r="EZ341">
        <f>(_2022___Atividade_física__sintomas_de_ansiedade_e_depressão_e_qualidade_de_vida_e[[#This Row],[Aspecto físico]]-4)/4*100</f>
        <v>50</v>
      </c>
      <c r="FA341">
        <f>SUM(EG341,EH341)</f>
        <v>7.2</v>
      </c>
      <c r="FB341">
        <f>(FA341-2)/10*100</f>
        <v>52</v>
      </c>
      <c r="FC341">
        <f>SUM(DM341,ES341,ET341,EU341,EV341)</f>
        <v>16.399999999999999</v>
      </c>
      <c r="FD341" s="7">
        <f>(FC341-5)/20*100</f>
        <v>56.999999999999993</v>
      </c>
      <c r="FE341">
        <f>SUM(EI341,EM341,EO341,EQ341)</f>
        <v>7</v>
      </c>
      <c r="FF341" s="7">
        <f>(FE341-4)/20*100</f>
        <v>15</v>
      </c>
      <c r="FG341">
        <f>SUM(EF341,ER341)</f>
        <v>4</v>
      </c>
      <c r="FH341">
        <f>(FG341-2)/8*100</f>
        <v>25</v>
      </c>
      <c r="FI341">
        <f>SUM(EC341,ED341,EE341)</f>
        <v>4</v>
      </c>
      <c r="FJ341" s="7">
        <f>(FI341-3)/3*100</f>
        <v>33.333333333333329</v>
      </c>
      <c r="FK341">
        <f>SUM(EJ341,EK341,EL341,EN341,EP341)</f>
        <v>10</v>
      </c>
      <c r="FL341">
        <f>(FK341-5)/25*100</f>
        <v>20</v>
      </c>
      <c r="FM341">
        <f t="shared" si="15"/>
        <v>4</v>
      </c>
      <c r="FN341" s="7">
        <f t="shared" si="16"/>
        <v>57.25</v>
      </c>
      <c r="FO341" s="7">
        <f t="shared" si="17"/>
        <v>23.333333333333332</v>
      </c>
    </row>
    <row r="342" spans="1:171" ht="15" thickBot="1" x14ac:dyDescent="0.35">
      <c r="A342" t="s">
        <v>947</v>
      </c>
      <c r="B342" t="s">
        <v>948</v>
      </c>
      <c r="C342" t="s">
        <v>68</v>
      </c>
      <c r="D342" s="5">
        <v>32419</v>
      </c>
      <c r="E342" s="5">
        <v>44682</v>
      </c>
      <c r="F342" s="1">
        <f>DATEDIF(D341,E341,"Y")</f>
        <v>20</v>
      </c>
      <c r="G342">
        <v>2</v>
      </c>
      <c r="H342">
        <v>2</v>
      </c>
      <c r="I342" t="s">
        <v>175</v>
      </c>
      <c r="J342">
        <v>12</v>
      </c>
      <c r="K342">
        <v>2</v>
      </c>
      <c r="L342" t="s">
        <v>949</v>
      </c>
      <c r="M342" s="1">
        <v>2</v>
      </c>
      <c r="N342">
        <v>1</v>
      </c>
      <c r="O342">
        <v>2</v>
      </c>
      <c r="P342">
        <v>1</v>
      </c>
      <c r="Q342" s="16">
        <v>2</v>
      </c>
      <c r="R342">
        <v>1</v>
      </c>
      <c r="S342">
        <v>2</v>
      </c>
      <c r="T342">
        <v>2</v>
      </c>
      <c r="U342" t="s">
        <v>86</v>
      </c>
      <c r="V342">
        <v>7</v>
      </c>
      <c r="W342">
        <v>49</v>
      </c>
      <c r="X34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342">
        <v>0</v>
      </c>
      <c r="Z342">
        <v>0</v>
      </c>
      <c r="AA34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42">
        <v>0</v>
      </c>
      <c r="AC342">
        <v>0</v>
      </c>
      <c r="AD34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2">
        <v>20</v>
      </c>
      <c r="AF342">
        <v>20</v>
      </c>
      <c r="AG342" s="1">
        <f>AVERAGE(_2022___Atividade_física__sintomas_de_ansiedade_e_depressão_e_qualidade_de_vida_e[[#This Row],[a.	Quantas horas no total você gasta sentado durante um dia de semana? ]:[b.	Quantas horas no total você gasta sentado durante um dia de fim de semana?]])</f>
        <v>20</v>
      </c>
      <c r="AH342" s="1">
        <f>_2022___Atividade_física__sintomas_de_ansiedade_e_depressão_e_qualidade_de_vida_e[[#This Row],[AFV por semana]]+_2022___Atividade_física__sintomas_de_ansiedade_e_depressão_e_qualidade_de_vida_e[[#This Row],[Média AFM na semana]]</f>
        <v>0</v>
      </c>
      <c r="AI342">
        <v>0</v>
      </c>
      <c r="AJ342">
        <v>0</v>
      </c>
      <c r="AK342">
        <v>0</v>
      </c>
      <c r="AL342">
        <v>0</v>
      </c>
      <c r="AM342">
        <v>0</v>
      </c>
      <c r="AN342">
        <v>0</v>
      </c>
      <c r="AO342">
        <v>0</v>
      </c>
      <c r="AP342">
        <v>0</v>
      </c>
      <c r="AQ342">
        <v>0</v>
      </c>
      <c r="AR342">
        <v>0</v>
      </c>
      <c r="AS342">
        <v>0</v>
      </c>
      <c r="AT342">
        <v>0</v>
      </c>
      <c r="AU342">
        <v>0</v>
      </c>
      <c r="AV342">
        <v>0</v>
      </c>
      <c r="AW342">
        <v>0</v>
      </c>
      <c r="AX342">
        <v>0</v>
      </c>
      <c r="AY342">
        <v>0</v>
      </c>
      <c r="AZ342">
        <v>1</v>
      </c>
      <c r="BA342">
        <v>0</v>
      </c>
      <c r="BB342">
        <v>0</v>
      </c>
      <c r="BC342">
        <v>0</v>
      </c>
      <c r="BD34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42">
        <v>0</v>
      </c>
      <c r="BF342">
        <v>0</v>
      </c>
      <c r="BG342">
        <v>0</v>
      </c>
      <c r="BH342">
        <v>0</v>
      </c>
      <c r="BI342">
        <v>0</v>
      </c>
      <c r="BJ342">
        <v>0</v>
      </c>
      <c r="BK342">
        <v>0</v>
      </c>
      <c r="BL342">
        <v>0</v>
      </c>
      <c r="BM342">
        <v>0</v>
      </c>
      <c r="BN342">
        <v>0</v>
      </c>
      <c r="BO342">
        <v>0</v>
      </c>
      <c r="BP342">
        <v>0</v>
      </c>
      <c r="BQ342">
        <v>0</v>
      </c>
      <c r="BR342">
        <v>0</v>
      </c>
      <c r="BS342">
        <v>0</v>
      </c>
      <c r="BT342">
        <v>0</v>
      </c>
      <c r="BU342">
        <v>0</v>
      </c>
      <c r="BV342">
        <v>0</v>
      </c>
      <c r="BW342">
        <v>1</v>
      </c>
      <c r="BX342">
        <v>2</v>
      </c>
      <c r="BY342">
        <f>_2022___Atividade_física__sintomas_de_ansiedade_e_depressão_e_qualidade_de_vida_e[[#This Row],[_18]]</f>
        <v>1</v>
      </c>
      <c r="BZ342">
        <v>0</v>
      </c>
      <c r="CA342">
        <v>0</v>
      </c>
      <c r="CB342" s="1">
        <f>SUM(BE342:BV342,_2022___Atividade_física__sintomas_de_ansiedade_e_depressão_e_qualidade_de_vida_e[[#This Row],[18 considerar essa]:[_20]])</f>
        <v>1</v>
      </c>
      <c r="CC342">
        <v>1</v>
      </c>
      <c r="CD342">
        <v>3</v>
      </c>
      <c r="CE342">
        <v>3</v>
      </c>
      <c r="CF342">
        <v>3</v>
      </c>
      <c r="CG342">
        <v>3</v>
      </c>
      <c r="CH342">
        <v>3</v>
      </c>
      <c r="CI342">
        <v>3</v>
      </c>
      <c r="CJ342">
        <v>3</v>
      </c>
      <c r="CK342">
        <v>3</v>
      </c>
      <c r="CL342">
        <v>3</v>
      </c>
      <c r="CM342">
        <v>3</v>
      </c>
      <c r="CN342">
        <v>3</v>
      </c>
      <c r="CO342">
        <v>2</v>
      </c>
      <c r="CP342">
        <v>2</v>
      </c>
      <c r="CQ342">
        <v>2</v>
      </c>
      <c r="CR342">
        <v>2</v>
      </c>
      <c r="CS342">
        <v>2</v>
      </c>
      <c r="CT342">
        <v>2</v>
      </c>
      <c r="CU342">
        <v>2</v>
      </c>
      <c r="CV342">
        <v>1</v>
      </c>
      <c r="CW342">
        <v>3</v>
      </c>
      <c r="CX342">
        <v>2</v>
      </c>
      <c r="CY342">
        <v>3</v>
      </c>
      <c r="CZ342">
        <v>5</v>
      </c>
      <c r="DA342">
        <v>5</v>
      </c>
      <c r="DB342">
        <v>2</v>
      </c>
      <c r="DC342">
        <v>2</v>
      </c>
      <c r="DD342">
        <v>6</v>
      </c>
      <c r="DE342">
        <v>6</v>
      </c>
      <c r="DF342">
        <v>1</v>
      </c>
      <c r="DG342">
        <v>6</v>
      </c>
      <c r="DH342">
        <v>5</v>
      </c>
      <c r="DI342">
        <v>5</v>
      </c>
      <c r="DJ342">
        <v>2</v>
      </c>
      <c r="DK342">
        <v>5</v>
      </c>
      <c r="DL342">
        <v>1</v>
      </c>
      <c r="DM342">
        <f>IF(CC342=1,5,IF(CC342=2,4.4,IF(CC342=3,3.4,IF(CC342=4,2,IF(CC342=5,1,IF(CC342&gt;5,"Inválido",0))))))</f>
        <v>5</v>
      </c>
      <c r="DN342">
        <f>IF(CD342&gt;5,"Inválido",CD342)</f>
        <v>3</v>
      </c>
      <c r="DO342" s="7">
        <f>IF(CE342&gt;3,"Inválido",CE342)</f>
        <v>3</v>
      </c>
      <c r="DP342" s="7">
        <f>IF(CF342&gt;3,"Inválido",CF342)</f>
        <v>3</v>
      </c>
      <c r="DQ342" s="6">
        <f>IF(CG342&gt;3,"Inválido",CG342)</f>
        <v>3</v>
      </c>
      <c r="DR342" s="6">
        <f>IF(CH342&gt;3,"Inválido",CH342)</f>
        <v>3</v>
      </c>
      <c r="DS342" s="6">
        <f>IF(CI342&gt;3,"Inválido",CI342)</f>
        <v>3</v>
      </c>
      <c r="DT342" s="6">
        <f>IF(CJ342&gt;3,"Inválido",CJ342)</f>
        <v>3</v>
      </c>
      <c r="DU342" s="6">
        <f>IF(CK342&gt;3,"Inválido",CK342)</f>
        <v>3</v>
      </c>
      <c r="DV342" s="6">
        <f>IF(CL342&gt;3,"Inválido",CL342)</f>
        <v>3</v>
      </c>
      <c r="DW342" s="6">
        <f>IF(CM342&gt;3,"Inválido",CM342)</f>
        <v>3</v>
      </c>
      <c r="DX342" s="6">
        <f>IF(CN342&gt;3,"Inválido",CN342)</f>
        <v>3</v>
      </c>
      <c r="DY342" s="8">
        <f>IF(CO342&gt;5, "INVALIDO",CO342)</f>
        <v>2</v>
      </c>
      <c r="DZ342" s="8">
        <f>IF(CP342&gt;5, "INVALIDO",CP342)</f>
        <v>2</v>
      </c>
      <c r="EA342" s="8">
        <f>IF(CQ342&gt;5, "INVALIDO",CQ342)</f>
        <v>2</v>
      </c>
      <c r="EB342" s="8">
        <f>IF(CR342&gt;5, "INVALIDO",CR342)</f>
        <v>2</v>
      </c>
      <c r="EC342" s="7">
        <f>IF(CR342&gt;5, "INVALIDO",CR342)</f>
        <v>2</v>
      </c>
      <c r="ED34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4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42">
        <f>IF(CC342=1,5,IF(CC342=2,4,IF(CC342=3,3,IF(CC342=4,2,IF(CC342=5,1,IF(CC342&gt;5,"Inválido",0))))))</f>
        <v>5</v>
      </c>
      <c r="EG342">
        <f>IF(CW342=1,6,IF(CW342=2,5.4,IF(CW342=3,4.2,IF(CW342=4,3.1,IF(CW342=5,2.2,IF(CW342=6,1,IF(CW342&gt;6,"Inválido",0)))))))</f>
        <v>4.2</v>
      </c>
      <c r="EH342">
        <f>IF(AND(CX342=1,CW342=1),6,IF(AND(CX342=1,CW342&lt;7),5,IF(AND(CX342&gt;1,CW342=1),"Inválido",IF(AND(CX342=2,CW342&lt;7),4,IF(AND(CX342=3,CW342&lt;7),3,IF(AND(CX342=4,CW342&lt;7),2,IF(AND(CX342=5,CW342&lt;7),1,0)))))))</f>
        <v>4</v>
      </c>
      <c r="EI342">
        <f>IF(CV342=1,6,IF(CV342=2,5,IF(CV342=3,3,IF(CV342=4,3,IF(CV342=5,2,IF(CV342=6,1,IF(CV342&gt;6,"iNVÁLIDO",0)))))))</f>
        <v>6</v>
      </c>
      <c r="EJ342" s="7">
        <f>IF(CZ342&gt;6,"Inválido",CZ342)</f>
        <v>5</v>
      </c>
      <c r="EK342" s="7">
        <f>IF(DA342&gt;6,"Inválido",DA342)</f>
        <v>5</v>
      </c>
      <c r="EL342">
        <f>IF(DB342=1,6,IF(DB342=2,5,IF(DB342=3,3,IF(DB342=4,3,IF(DB342=5,2,IF(DB342=6,1,IF(DB342&gt;6,"iNVÁLIDO",0)))))))</f>
        <v>5</v>
      </c>
      <c r="EM342">
        <f>IF(DC342=1,6,IF(DC342=2,5,IF(DC342=3,3,IF(DC342=4,3,IF(DC342=5,2,IF(DC342=6,1,IF(DC342&gt;6,"iNVÁLIDO",0)))))))</f>
        <v>5</v>
      </c>
      <c r="EN342" s="7">
        <f>IF(DD342&gt;6,"Inválido",DD342)</f>
        <v>6</v>
      </c>
      <c r="EO342">
        <f>IF(DE342&gt;6,"Inválido",DE342)</f>
        <v>6</v>
      </c>
      <c r="EP342">
        <f>IF(DF342=1,6,IF(DF342=2,5,IF(DF342=3,3,IF(DF342=4,3,IF(DF342=5,2,IF(DF342=6,1,IF(DF342&gt;6,"iNVÁLIDO",0)))))))</f>
        <v>6</v>
      </c>
      <c r="EQ342" s="7">
        <f>IF(DG342&gt;6,"Inválido",DG342)</f>
        <v>6</v>
      </c>
      <c r="ER342">
        <f>IF(DH342&gt;5,"Inválido",DH342)</f>
        <v>5</v>
      </c>
      <c r="ES342">
        <f>IF(DI342&gt;5,"Inválido",DI342)</f>
        <v>5</v>
      </c>
      <c r="ET342">
        <f>IF(DJ342=1,5,IF(DJ342=2,4,IF(DJ342=3,3,IF(DJ342=4,2,IF(DJ342=5,1,IF(DJ342&gt;5,"Inválido",0))))))</f>
        <v>4</v>
      </c>
      <c r="EU342">
        <f>IF(DK342&gt;5,"Inválido",DK342)</f>
        <v>5</v>
      </c>
      <c r="EV342">
        <f>IF(DL342=1,5,IF(DL342=2,4,IF(DL342=3,3,IF(DL342=4,2,IF(DL342=5,1,IF(DL342&gt;5,"Inválido",0))))))</f>
        <v>5</v>
      </c>
      <c r="EW342" s="7">
        <f>SUM(DO342,DP342,DQ342,DR342,DS342,DT342,DU342,DV342,DW342,DX342)</f>
        <v>30</v>
      </c>
      <c r="EX342" s="7">
        <f>(EW342-10)/20*100</f>
        <v>100</v>
      </c>
      <c r="EY342">
        <f>SUM(DY342,DZ342,EA342,EB342)</f>
        <v>8</v>
      </c>
      <c r="EZ342">
        <f>(_2022___Atividade_física__sintomas_de_ansiedade_e_depressão_e_qualidade_de_vida_e[[#This Row],[Aspecto físico]]-4)/4*100</f>
        <v>100</v>
      </c>
      <c r="FA342">
        <f>SUM(EG342,EH342)</f>
        <v>8.1999999999999993</v>
      </c>
      <c r="FB342">
        <f>(FA342-2)/10*100</f>
        <v>61.999999999999986</v>
      </c>
      <c r="FC342">
        <f>SUM(DM342,ES342,ET342,EU342,EV342)</f>
        <v>24</v>
      </c>
      <c r="FD342" s="7">
        <f>(FC342-5)/20*100</f>
        <v>95</v>
      </c>
      <c r="FE342">
        <f>SUM(EI342,EM342,EO342,EQ342)</f>
        <v>23</v>
      </c>
      <c r="FF342" s="7">
        <f>(FE342-4)/20*100</f>
        <v>95</v>
      </c>
      <c r="FG342">
        <f>SUM(EF342,ER342)</f>
        <v>10</v>
      </c>
      <c r="FH342">
        <f>(FG342-2)/8*100</f>
        <v>100</v>
      </c>
      <c r="FI342">
        <f>SUM(EC342,ED342,EE342)</f>
        <v>6</v>
      </c>
      <c r="FJ342" s="7">
        <f>(FI342-3)/3*100</f>
        <v>100</v>
      </c>
      <c r="FK342">
        <f>SUM(EJ342,EK342,EL342,EN342,EP342)</f>
        <v>27</v>
      </c>
      <c r="FL342">
        <f>(FK342-5)/25*100</f>
        <v>88</v>
      </c>
      <c r="FM342">
        <f t="shared" si="15"/>
        <v>3</v>
      </c>
      <c r="FN342" s="7">
        <f t="shared" si="16"/>
        <v>89.25</v>
      </c>
      <c r="FO342" s="7">
        <f t="shared" si="17"/>
        <v>95.75</v>
      </c>
    </row>
    <row r="343" spans="1:171" ht="15" thickBot="1" x14ac:dyDescent="0.35">
      <c r="A343" t="s">
        <v>950</v>
      </c>
      <c r="B343" t="s">
        <v>951</v>
      </c>
      <c r="C343" t="s">
        <v>68</v>
      </c>
      <c r="D343" s="5">
        <v>28267</v>
      </c>
      <c r="E343" s="5">
        <v>44682</v>
      </c>
      <c r="F343" s="1">
        <f>DATEDIF(D342,E342,"Y")</f>
        <v>33</v>
      </c>
      <c r="G343">
        <v>1</v>
      </c>
      <c r="H343">
        <v>2</v>
      </c>
      <c r="I343" t="s">
        <v>162</v>
      </c>
      <c r="J343">
        <v>12</v>
      </c>
      <c r="K343">
        <v>3</v>
      </c>
      <c r="L343" t="s">
        <v>952</v>
      </c>
      <c r="M343" s="1">
        <v>2</v>
      </c>
      <c r="N343">
        <v>1</v>
      </c>
      <c r="O343">
        <v>1</v>
      </c>
      <c r="P343">
        <v>1</v>
      </c>
      <c r="Q343" s="16">
        <v>2</v>
      </c>
      <c r="R343">
        <v>2</v>
      </c>
      <c r="S343">
        <v>1</v>
      </c>
      <c r="T343">
        <v>1</v>
      </c>
      <c r="U343" t="s">
        <v>76</v>
      </c>
      <c r="V343">
        <v>1</v>
      </c>
      <c r="W343">
        <v>20</v>
      </c>
      <c r="X34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343">
        <v>1</v>
      </c>
      <c r="Z343">
        <v>60</v>
      </c>
      <c r="AA34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343">
        <v>1</v>
      </c>
      <c r="AC343">
        <v>60</v>
      </c>
      <c r="AD34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343">
        <v>1</v>
      </c>
      <c r="AF343">
        <v>4</v>
      </c>
      <c r="AG343" s="1">
        <f>AVERAGE(_2022___Atividade_física__sintomas_de_ansiedade_e_depressão_e_qualidade_de_vida_e[[#This Row],[a.	Quantas horas no total você gasta sentado durante um dia de semana? ]:[b.	Quantas horas no total você gasta sentado durante um dia de fim de semana?]])</f>
        <v>2.5</v>
      </c>
      <c r="AH343" s="1">
        <f>_2022___Atividade_física__sintomas_de_ansiedade_e_depressão_e_qualidade_de_vida_e[[#This Row],[AFV por semana]]+_2022___Atividade_física__sintomas_de_ansiedade_e_depressão_e_qualidade_de_vida_e[[#This Row],[Média AFM na semana]]</f>
        <v>120</v>
      </c>
      <c r="AI343">
        <v>1</v>
      </c>
      <c r="AJ343">
        <v>1</v>
      </c>
      <c r="AK343">
        <v>1</v>
      </c>
      <c r="AL343">
        <v>0</v>
      </c>
      <c r="AM343">
        <v>1</v>
      </c>
      <c r="AN343">
        <v>1</v>
      </c>
      <c r="AO343">
        <v>0</v>
      </c>
      <c r="AP343">
        <v>1</v>
      </c>
      <c r="AQ343">
        <v>1</v>
      </c>
      <c r="AR343">
        <v>1</v>
      </c>
      <c r="AS343">
        <v>1</v>
      </c>
      <c r="AT343">
        <v>1</v>
      </c>
      <c r="AU343">
        <v>1</v>
      </c>
      <c r="AV343">
        <v>1</v>
      </c>
      <c r="AW343">
        <v>1</v>
      </c>
      <c r="AX343">
        <v>1</v>
      </c>
      <c r="AY343">
        <v>1</v>
      </c>
      <c r="AZ343">
        <v>1</v>
      </c>
      <c r="BA343">
        <v>1</v>
      </c>
      <c r="BB343">
        <v>1</v>
      </c>
      <c r="BC343">
        <v>1</v>
      </c>
      <c r="BD34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343">
        <v>1</v>
      </c>
      <c r="BF343">
        <v>0</v>
      </c>
      <c r="BG343">
        <v>0</v>
      </c>
      <c r="BH343">
        <v>0</v>
      </c>
      <c r="BI343">
        <v>0</v>
      </c>
      <c r="BJ343">
        <v>0</v>
      </c>
      <c r="BK343">
        <v>0</v>
      </c>
      <c r="BL343">
        <v>0</v>
      </c>
      <c r="BM343">
        <v>0</v>
      </c>
      <c r="BN343">
        <v>0</v>
      </c>
      <c r="BO343">
        <v>0</v>
      </c>
      <c r="BP343">
        <v>0</v>
      </c>
      <c r="BQ343">
        <v>0</v>
      </c>
      <c r="BR343">
        <v>0</v>
      </c>
      <c r="BS343">
        <v>0</v>
      </c>
      <c r="BT343">
        <v>0</v>
      </c>
      <c r="BU343">
        <v>0</v>
      </c>
      <c r="BV343">
        <v>0</v>
      </c>
      <c r="BW343">
        <v>0</v>
      </c>
      <c r="BX343">
        <v>1</v>
      </c>
      <c r="BY343">
        <v>0</v>
      </c>
      <c r="BZ343">
        <v>1</v>
      </c>
      <c r="CA343">
        <v>0</v>
      </c>
      <c r="CB343" s="1">
        <f>SUM(BE343:BV343,_2022___Atividade_física__sintomas_de_ansiedade_e_depressão_e_qualidade_de_vida_e[[#This Row],[18 considerar essa]:[_20]])</f>
        <v>2</v>
      </c>
      <c r="CC343">
        <v>2</v>
      </c>
      <c r="CD343">
        <v>1</v>
      </c>
      <c r="CE343">
        <v>3</v>
      </c>
      <c r="CF343">
        <v>3</v>
      </c>
      <c r="CG343">
        <v>3</v>
      </c>
      <c r="CH343">
        <v>3</v>
      </c>
      <c r="CI343">
        <v>3</v>
      </c>
      <c r="CJ343">
        <v>3</v>
      </c>
      <c r="CK343">
        <v>3</v>
      </c>
      <c r="CL343">
        <v>3</v>
      </c>
      <c r="CM343">
        <v>3</v>
      </c>
      <c r="CN343">
        <v>3</v>
      </c>
      <c r="CO343">
        <v>2</v>
      </c>
      <c r="CP343">
        <v>2</v>
      </c>
      <c r="CQ343">
        <v>2</v>
      </c>
      <c r="CR343">
        <v>2</v>
      </c>
      <c r="CS343">
        <v>2</v>
      </c>
      <c r="CT343">
        <v>2</v>
      </c>
      <c r="CU343">
        <v>2</v>
      </c>
      <c r="CV343">
        <v>2</v>
      </c>
      <c r="CW343">
        <v>3</v>
      </c>
      <c r="CX343">
        <v>3</v>
      </c>
      <c r="CY343">
        <v>1</v>
      </c>
      <c r="CZ343">
        <v>5</v>
      </c>
      <c r="DA343">
        <v>5</v>
      </c>
      <c r="DB343">
        <v>5</v>
      </c>
      <c r="DC343">
        <v>6</v>
      </c>
      <c r="DD343">
        <v>6</v>
      </c>
      <c r="DE343">
        <v>6</v>
      </c>
      <c r="DF343">
        <v>3</v>
      </c>
      <c r="DG343">
        <v>6</v>
      </c>
      <c r="DH343">
        <v>4</v>
      </c>
      <c r="DI343">
        <v>5</v>
      </c>
      <c r="DJ343">
        <v>2</v>
      </c>
      <c r="DK343">
        <v>3</v>
      </c>
      <c r="DL343">
        <v>1</v>
      </c>
      <c r="DM343">
        <f>IF(CC343=1,5,IF(CC343=2,4.4,IF(CC343=3,3.4,IF(CC343=4,2,IF(CC343=5,1,IF(CC343&gt;5,"Inválido",0))))))</f>
        <v>4.4000000000000004</v>
      </c>
      <c r="DN343">
        <f>IF(CD343&gt;5,"Inválido",CD343)</f>
        <v>1</v>
      </c>
      <c r="DO343" s="7">
        <f>IF(CE343&gt;3,"Inválido",CE343)</f>
        <v>3</v>
      </c>
      <c r="DP343" s="7">
        <f>IF(CF343&gt;3,"Inválido",CF343)</f>
        <v>3</v>
      </c>
      <c r="DQ343" s="6">
        <f>IF(CG343&gt;3,"Inválido",CG343)</f>
        <v>3</v>
      </c>
      <c r="DR343" s="6">
        <f>IF(CH343&gt;3,"Inválido",CH343)</f>
        <v>3</v>
      </c>
      <c r="DS343" s="6">
        <f>IF(CI343&gt;3,"Inválido",CI343)</f>
        <v>3</v>
      </c>
      <c r="DT343" s="6">
        <f>IF(CJ343&gt;3,"Inválido",CJ343)</f>
        <v>3</v>
      </c>
      <c r="DU343" s="6">
        <f>IF(CK343&gt;3,"Inválido",CK343)</f>
        <v>3</v>
      </c>
      <c r="DV343" s="6">
        <f>IF(CL343&gt;3,"Inválido",CL343)</f>
        <v>3</v>
      </c>
      <c r="DW343" s="6">
        <f>IF(CM343&gt;3,"Inválido",CM343)</f>
        <v>3</v>
      </c>
      <c r="DX343" s="6">
        <f>IF(CN343&gt;3,"Inválido",CN343)</f>
        <v>3</v>
      </c>
      <c r="DY343" s="8">
        <f>IF(CO343&gt;5, "INVALIDO",CO343)</f>
        <v>2</v>
      </c>
      <c r="DZ343" s="8">
        <f>IF(CP343&gt;5, "INVALIDO",CP343)</f>
        <v>2</v>
      </c>
      <c r="EA343" s="8">
        <f>IF(CQ343&gt;5, "INVALIDO",CQ343)</f>
        <v>2</v>
      </c>
      <c r="EB343" s="8">
        <f>IF(CR343&gt;5, "INVALIDO",CR343)</f>
        <v>2</v>
      </c>
      <c r="EC343" s="7">
        <f>IF(CR343&gt;5, "INVALIDO",CR343)</f>
        <v>2</v>
      </c>
      <c r="ED34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4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43">
        <f>IF(CC343=1,5,IF(CC343=2,4,IF(CC343=3,3,IF(CC343=4,2,IF(CC343=5,1,IF(CC343&gt;5,"Inválido",0))))))</f>
        <v>4</v>
      </c>
      <c r="EG343">
        <f>IF(CW343=1,6,IF(CW343=2,5.4,IF(CW343=3,4.2,IF(CW343=4,3.1,IF(CW343=5,2.2,IF(CW343=6,1,IF(CW343&gt;6,"Inválido",0)))))))</f>
        <v>4.2</v>
      </c>
      <c r="EH343">
        <f>IF(AND(CX343=1,CW343=1),6,IF(AND(CX343=1,CW343&lt;7),5,IF(AND(CX343&gt;1,CW343=1),"Inválido",IF(AND(CX343=2,CW343&lt;7),4,IF(AND(CX343=3,CW343&lt;7),3,IF(AND(CX343=4,CW343&lt;7),2,IF(AND(CX343=5,CW343&lt;7),1,0)))))))</f>
        <v>3</v>
      </c>
      <c r="EI343">
        <f>IF(CV343=1,6,IF(CV343=2,5,IF(CV343=3,3,IF(CV343=4,3,IF(CV343=5,2,IF(CV343=6,1,IF(CV343&gt;6,"iNVÁLIDO",0)))))))</f>
        <v>5</v>
      </c>
      <c r="EJ343" s="7">
        <f>IF(CZ343&gt;6,"Inválido",CZ343)</f>
        <v>5</v>
      </c>
      <c r="EK343" s="7">
        <f>IF(DA343&gt;6,"Inválido",DA343)</f>
        <v>5</v>
      </c>
      <c r="EL343">
        <f>IF(DB343=1,6,IF(DB343=2,5,IF(DB343=3,3,IF(DB343=4,3,IF(DB343=5,2,IF(DB343=6,1,IF(DB343&gt;6,"iNVÁLIDO",0)))))))</f>
        <v>2</v>
      </c>
      <c r="EM343">
        <f>IF(DC343=1,6,IF(DC343=2,5,IF(DC343=3,3,IF(DC343=4,3,IF(DC343=5,2,IF(DC343=6,1,IF(DC343&gt;6,"iNVÁLIDO",0)))))))</f>
        <v>1</v>
      </c>
      <c r="EN343" s="7">
        <f>IF(DD343&gt;6,"Inválido",DD343)</f>
        <v>6</v>
      </c>
      <c r="EO343">
        <f>IF(DE343&gt;6,"Inválido",DE343)</f>
        <v>6</v>
      </c>
      <c r="EP343">
        <f>IF(DF343=1,6,IF(DF343=2,5,IF(DF343=3,3,IF(DF343=4,3,IF(DF343=5,2,IF(DF343=6,1,IF(DF343&gt;6,"iNVÁLIDO",0)))))))</f>
        <v>3</v>
      </c>
      <c r="EQ343" s="7">
        <f>IF(DG343&gt;6,"Inválido",DG343)</f>
        <v>6</v>
      </c>
      <c r="ER343">
        <f>IF(DH343&gt;5,"Inválido",DH343)</f>
        <v>4</v>
      </c>
      <c r="ES343">
        <f>IF(DI343&gt;5,"Inválido",DI343)</f>
        <v>5</v>
      </c>
      <c r="ET343">
        <f>IF(DJ343=1,5,IF(DJ343=2,4,IF(DJ343=3,3,IF(DJ343=4,2,IF(DJ343=5,1,IF(DJ343&gt;5,"Inválido",0))))))</f>
        <v>4</v>
      </c>
      <c r="EU343">
        <f>IF(DK343&gt;5,"Inválido",DK343)</f>
        <v>3</v>
      </c>
      <c r="EV343">
        <f>IF(DL343=1,5,IF(DL343=2,4,IF(DL343=3,3,IF(DL343=4,2,IF(DL343=5,1,IF(DL343&gt;5,"Inválido",0))))))</f>
        <v>5</v>
      </c>
      <c r="EW343" s="7">
        <f>SUM(DO343,DP343,DQ343,DR343,DS343,DT343,DU343,DV343,DW343,DX343)</f>
        <v>30</v>
      </c>
      <c r="EX343" s="7">
        <f>(EW343-10)/20*100</f>
        <v>100</v>
      </c>
      <c r="EY343">
        <f>SUM(DY343,DZ343,EA343,EB343)</f>
        <v>8</v>
      </c>
      <c r="EZ343">
        <f>(_2022___Atividade_física__sintomas_de_ansiedade_e_depressão_e_qualidade_de_vida_e[[#This Row],[Aspecto físico]]-4)/4*100</f>
        <v>100</v>
      </c>
      <c r="FA343">
        <f>SUM(EG343,EH343)</f>
        <v>7.2</v>
      </c>
      <c r="FB343">
        <f>(FA343-2)/10*100</f>
        <v>52</v>
      </c>
      <c r="FC343">
        <f>SUM(DM343,ES343,ET343,EU343,EV343)</f>
        <v>21.4</v>
      </c>
      <c r="FD343" s="7">
        <f>(FC343-5)/20*100</f>
        <v>82</v>
      </c>
      <c r="FE343">
        <f>SUM(EI343,EM343,EO343,EQ343)</f>
        <v>18</v>
      </c>
      <c r="FF343" s="7">
        <f>(FE343-4)/20*100</f>
        <v>70</v>
      </c>
      <c r="FG343">
        <f>SUM(EF343,ER343)</f>
        <v>8</v>
      </c>
      <c r="FH343">
        <f>(FG343-2)/8*100</f>
        <v>75</v>
      </c>
      <c r="FI343">
        <f>SUM(EC343,ED343,EE343)</f>
        <v>6</v>
      </c>
      <c r="FJ343" s="7">
        <f>(FI343-3)/3*100</f>
        <v>100</v>
      </c>
      <c r="FK343">
        <f>SUM(EJ343,EK343,EL343,EN343,EP343)</f>
        <v>21</v>
      </c>
      <c r="FL343">
        <f>(FK343-5)/25*100</f>
        <v>64</v>
      </c>
      <c r="FM343">
        <f t="shared" si="15"/>
        <v>1</v>
      </c>
      <c r="FN343" s="7">
        <f t="shared" si="16"/>
        <v>83.5</v>
      </c>
      <c r="FO343" s="7">
        <f t="shared" si="17"/>
        <v>77.25</v>
      </c>
    </row>
    <row r="344" spans="1:171" ht="15" thickBot="1" x14ac:dyDescent="0.35">
      <c r="A344" t="s">
        <v>953</v>
      </c>
      <c r="B344" t="s">
        <v>954</v>
      </c>
      <c r="C344" t="s">
        <v>68</v>
      </c>
      <c r="D344" s="5">
        <v>37380</v>
      </c>
      <c r="E344" s="5">
        <v>44682</v>
      </c>
      <c r="F344" s="1">
        <f>DATEDIF(D343,E343,"Y")</f>
        <v>44</v>
      </c>
      <c r="G344">
        <v>2</v>
      </c>
      <c r="H344">
        <v>1</v>
      </c>
      <c r="I344" t="s">
        <v>276</v>
      </c>
      <c r="J344">
        <v>2</v>
      </c>
      <c r="K344">
        <v>3</v>
      </c>
      <c r="L344" t="s">
        <v>100</v>
      </c>
      <c r="M344" s="1">
        <v>1</v>
      </c>
      <c r="N344">
        <v>1</v>
      </c>
      <c r="O344">
        <v>1</v>
      </c>
      <c r="P344">
        <v>1</v>
      </c>
      <c r="Q344" s="16">
        <v>2</v>
      </c>
      <c r="R344">
        <v>2</v>
      </c>
      <c r="S344">
        <v>2</v>
      </c>
      <c r="T344">
        <v>2</v>
      </c>
      <c r="U344" t="s">
        <v>86</v>
      </c>
      <c r="V344">
        <v>7</v>
      </c>
      <c r="W344">
        <v>39</v>
      </c>
      <c r="X34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344">
        <v>0</v>
      </c>
      <c r="Z344">
        <v>0</v>
      </c>
      <c r="AA34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44">
        <v>0</v>
      </c>
      <c r="AC344">
        <v>0</v>
      </c>
      <c r="AD34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4">
        <v>12</v>
      </c>
      <c r="AF344">
        <v>9</v>
      </c>
      <c r="AG344" s="1">
        <f>AVERAGE(_2022___Atividade_física__sintomas_de_ansiedade_e_depressão_e_qualidade_de_vida_e[[#This Row],[a.	Quantas horas no total você gasta sentado durante um dia de semana? ]:[b.	Quantas horas no total você gasta sentado durante um dia de fim de semana?]])</f>
        <v>10.5</v>
      </c>
      <c r="AH344" s="1">
        <f>_2022___Atividade_física__sintomas_de_ansiedade_e_depressão_e_qualidade_de_vida_e[[#This Row],[AFV por semana]]+_2022___Atividade_física__sintomas_de_ansiedade_e_depressão_e_qualidade_de_vida_e[[#This Row],[Média AFM na semana]]</f>
        <v>0</v>
      </c>
      <c r="AI344">
        <v>0</v>
      </c>
      <c r="AJ344">
        <v>0</v>
      </c>
      <c r="AK344">
        <v>1</v>
      </c>
      <c r="AL344">
        <v>0</v>
      </c>
      <c r="AM344">
        <v>0</v>
      </c>
      <c r="AN344">
        <v>0</v>
      </c>
      <c r="AO344">
        <v>0</v>
      </c>
      <c r="AP344">
        <v>0</v>
      </c>
      <c r="AQ344">
        <v>0</v>
      </c>
      <c r="AR344">
        <v>0</v>
      </c>
      <c r="AS344">
        <v>0</v>
      </c>
      <c r="AT344">
        <v>0</v>
      </c>
      <c r="AU344">
        <v>0</v>
      </c>
      <c r="AV344">
        <v>0</v>
      </c>
      <c r="AW344">
        <v>0</v>
      </c>
      <c r="AX344">
        <v>0</v>
      </c>
      <c r="AY344">
        <v>0</v>
      </c>
      <c r="AZ344">
        <v>0</v>
      </c>
      <c r="BA344">
        <v>0</v>
      </c>
      <c r="BB344">
        <v>0</v>
      </c>
      <c r="BC344">
        <v>0</v>
      </c>
      <c r="BD34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44">
        <v>1</v>
      </c>
      <c r="BF344">
        <v>0</v>
      </c>
      <c r="BG344">
        <v>0</v>
      </c>
      <c r="BH344">
        <v>0</v>
      </c>
      <c r="BI344">
        <v>0</v>
      </c>
      <c r="BJ344">
        <v>0</v>
      </c>
      <c r="BK344">
        <v>0</v>
      </c>
      <c r="BL344">
        <v>0</v>
      </c>
      <c r="BM344">
        <v>0</v>
      </c>
      <c r="BN344">
        <v>0</v>
      </c>
      <c r="BO344">
        <v>0</v>
      </c>
      <c r="BP344">
        <v>0</v>
      </c>
      <c r="BQ344">
        <v>0</v>
      </c>
      <c r="BR344">
        <v>0</v>
      </c>
      <c r="BS344">
        <v>0</v>
      </c>
      <c r="BT344">
        <v>0</v>
      </c>
      <c r="BU344">
        <v>1</v>
      </c>
      <c r="BV344">
        <v>0</v>
      </c>
      <c r="BW344">
        <v>0</v>
      </c>
      <c r="BX344">
        <v>2</v>
      </c>
      <c r="BY344">
        <f>_2022___Atividade_física__sintomas_de_ansiedade_e_depressão_e_qualidade_de_vida_e[[#This Row],[_18]]</f>
        <v>0</v>
      </c>
      <c r="BZ344">
        <v>0</v>
      </c>
      <c r="CA344">
        <v>0</v>
      </c>
      <c r="CB344" s="1">
        <f>SUM(BE344:BV344,_2022___Atividade_física__sintomas_de_ansiedade_e_depressão_e_qualidade_de_vida_e[[#This Row],[18 considerar essa]:[_20]])</f>
        <v>2</v>
      </c>
      <c r="CC344">
        <v>3</v>
      </c>
      <c r="CD344">
        <v>3</v>
      </c>
      <c r="CE344">
        <v>2</v>
      </c>
      <c r="CF344">
        <v>3</v>
      </c>
      <c r="CG344">
        <v>2</v>
      </c>
      <c r="CH344">
        <v>2</v>
      </c>
      <c r="CI344">
        <v>2</v>
      </c>
      <c r="CJ344">
        <v>3</v>
      </c>
      <c r="CK344">
        <v>3</v>
      </c>
      <c r="CL344">
        <v>2</v>
      </c>
      <c r="CM344">
        <v>3</v>
      </c>
      <c r="CN344">
        <v>3</v>
      </c>
      <c r="CO344">
        <v>2</v>
      </c>
      <c r="CP344">
        <v>2</v>
      </c>
      <c r="CQ344">
        <v>2</v>
      </c>
      <c r="CR344">
        <v>2</v>
      </c>
      <c r="CS344">
        <v>2</v>
      </c>
      <c r="CT344">
        <v>2</v>
      </c>
      <c r="CU344">
        <v>2</v>
      </c>
      <c r="CV344">
        <v>1</v>
      </c>
      <c r="CW344">
        <v>3</v>
      </c>
      <c r="CX344">
        <v>1</v>
      </c>
      <c r="CY344">
        <v>3</v>
      </c>
      <c r="CZ344">
        <v>6</v>
      </c>
      <c r="DA344">
        <v>6</v>
      </c>
      <c r="DB344">
        <v>3</v>
      </c>
      <c r="DC344">
        <v>4</v>
      </c>
      <c r="DD344">
        <v>6</v>
      </c>
      <c r="DE344">
        <v>5</v>
      </c>
      <c r="DF344">
        <v>2</v>
      </c>
      <c r="DG344">
        <v>4</v>
      </c>
      <c r="DH344">
        <v>5</v>
      </c>
      <c r="DI344">
        <v>4</v>
      </c>
      <c r="DJ344">
        <v>3</v>
      </c>
      <c r="DK344">
        <v>5</v>
      </c>
      <c r="DL344">
        <v>2</v>
      </c>
      <c r="DM344">
        <f>IF(CC344=1,5,IF(CC344=2,4.4,IF(CC344=3,3.4,IF(CC344=4,2,IF(CC344=5,1,IF(CC344&gt;5,"Inválido",0))))))</f>
        <v>3.4</v>
      </c>
      <c r="DN344">
        <f>IF(CD344&gt;5,"Inválido",CD344)</f>
        <v>3</v>
      </c>
      <c r="DO344" s="7">
        <f>IF(CE344&gt;3,"Inválido",CE344)</f>
        <v>2</v>
      </c>
      <c r="DP344" s="7">
        <f>IF(CF344&gt;3,"Inválido",CF344)</f>
        <v>3</v>
      </c>
      <c r="DQ344" s="6">
        <f>IF(CG344&gt;3,"Inválido",CG344)</f>
        <v>2</v>
      </c>
      <c r="DR344" s="6">
        <f>IF(CH344&gt;3,"Inválido",CH344)</f>
        <v>2</v>
      </c>
      <c r="DS344" s="6">
        <f>IF(CI344&gt;3,"Inválido",CI344)</f>
        <v>2</v>
      </c>
      <c r="DT344" s="6">
        <f>IF(CJ344&gt;3,"Inválido",CJ344)</f>
        <v>3</v>
      </c>
      <c r="DU344" s="6">
        <f>IF(CK344&gt;3,"Inválido",CK344)</f>
        <v>3</v>
      </c>
      <c r="DV344" s="6">
        <f>IF(CL344&gt;3,"Inválido",CL344)</f>
        <v>2</v>
      </c>
      <c r="DW344" s="6">
        <f>IF(CM344&gt;3,"Inválido",CM344)</f>
        <v>3</v>
      </c>
      <c r="DX344" s="6">
        <f>IF(CN344&gt;3,"Inválido",CN344)</f>
        <v>3</v>
      </c>
      <c r="DY344" s="8">
        <f>IF(CO344&gt;5, "INVALIDO",CO344)</f>
        <v>2</v>
      </c>
      <c r="DZ344" s="8">
        <f>IF(CP344&gt;5, "INVALIDO",CP344)</f>
        <v>2</v>
      </c>
      <c r="EA344" s="8">
        <f>IF(CQ344&gt;5, "INVALIDO",CQ344)</f>
        <v>2</v>
      </c>
      <c r="EB344" s="8">
        <f>IF(CR344&gt;5, "INVALIDO",CR344)</f>
        <v>2</v>
      </c>
      <c r="EC344" s="7">
        <f>IF(CR344&gt;5, "INVALIDO",CR344)</f>
        <v>2</v>
      </c>
      <c r="ED34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4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44">
        <f>IF(CC344=1,5,IF(CC344=2,4,IF(CC344=3,3,IF(CC344=4,2,IF(CC344=5,1,IF(CC344&gt;5,"Inválido",0))))))</f>
        <v>3</v>
      </c>
      <c r="EG344">
        <f>IF(CW344=1,6,IF(CW344=2,5.4,IF(CW344=3,4.2,IF(CW344=4,3.1,IF(CW344=5,2.2,IF(CW344=6,1,IF(CW344&gt;6,"Inválido",0)))))))</f>
        <v>4.2</v>
      </c>
      <c r="EH344">
        <f>IF(AND(CX344=1,CW344=1),6,IF(AND(CX344=1,CW344&lt;7),5,IF(AND(CX344&gt;1,CW344=1),"Inválido",IF(AND(CX344=2,CW344&lt;7),4,IF(AND(CX344=3,CW344&lt;7),3,IF(AND(CX344=4,CW344&lt;7),2,IF(AND(CX344=5,CW344&lt;7),1,0)))))))</f>
        <v>5</v>
      </c>
      <c r="EI344">
        <f>IF(CV344=1,6,IF(CV344=2,5,IF(CV344=3,3,IF(CV344=4,3,IF(CV344=5,2,IF(CV344=6,1,IF(CV344&gt;6,"iNVÁLIDO",0)))))))</f>
        <v>6</v>
      </c>
      <c r="EJ344" s="7">
        <f>IF(CZ344&gt;6,"Inválido",CZ344)</f>
        <v>6</v>
      </c>
      <c r="EK344" s="7">
        <f>IF(DA344&gt;6,"Inválido",DA344)</f>
        <v>6</v>
      </c>
      <c r="EL344">
        <f>IF(DB344=1,6,IF(DB344=2,5,IF(DB344=3,3,IF(DB344=4,3,IF(DB344=5,2,IF(DB344=6,1,IF(DB344&gt;6,"iNVÁLIDO",0)))))))</f>
        <v>3</v>
      </c>
      <c r="EM344">
        <f>IF(DC344=1,6,IF(DC344=2,5,IF(DC344=3,3,IF(DC344=4,3,IF(DC344=5,2,IF(DC344=6,1,IF(DC344&gt;6,"iNVÁLIDO",0)))))))</f>
        <v>3</v>
      </c>
      <c r="EN344" s="7">
        <f>IF(DD344&gt;6,"Inválido",DD344)</f>
        <v>6</v>
      </c>
      <c r="EO344">
        <f>IF(DE344&gt;6,"Inválido",DE344)</f>
        <v>5</v>
      </c>
      <c r="EP344">
        <f>IF(DF344=1,6,IF(DF344=2,5,IF(DF344=3,3,IF(DF344=4,3,IF(DF344=5,2,IF(DF344=6,1,IF(DF344&gt;6,"iNVÁLIDO",0)))))))</f>
        <v>5</v>
      </c>
      <c r="EQ344" s="7">
        <f>IF(DG344&gt;6,"Inválido",DG344)</f>
        <v>4</v>
      </c>
      <c r="ER344">
        <f>IF(DH344&gt;5,"Inválido",DH344)</f>
        <v>5</v>
      </c>
      <c r="ES344">
        <f>IF(DI344&gt;5,"Inválido",DI344)</f>
        <v>4</v>
      </c>
      <c r="ET344">
        <f>IF(DJ344=1,5,IF(DJ344=2,4,IF(DJ344=3,3,IF(DJ344=4,2,IF(DJ344=5,1,IF(DJ344&gt;5,"Inválido",0))))))</f>
        <v>3</v>
      </c>
      <c r="EU344">
        <f>IF(DK344&gt;5,"Inválido",DK344)</f>
        <v>5</v>
      </c>
      <c r="EV344">
        <f>IF(DL344=1,5,IF(DL344=2,4,IF(DL344=3,3,IF(DL344=4,2,IF(DL344=5,1,IF(DL344&gt;5,"Inválido",0))))))</f>
        <v>4</v>
      </c>
      <c r="EW344" s="7">
        <f>SUM(DO344,DP344,DQ344,DR344,DS344,DT344,DU344,DV344,DW344,DX344)</f>
        <v>25</v>
      </c>
      <c r="EX344" s="7">
        <f>(EW344-10)/20*100</f>
        <v>75</v>
      </c>
      <c r="EY344">
        <f>SUM(DY344,DZ344,EA344,EB344)</f>
        <v>8</v>
      </c>
      <c r="EZ344">
        <f>(_2022___Atividade_física__sintomas_de_ansiedade_e_depressão_e_qualidade_de_vida_e[[#This Row],[Aspecto físico]]-4)/4*100</f>
        <v>100</v>
      </c>
      <c r="FA344">
        <f>SUM(EG344,EH344)</f>
        <v>9.1999999999999993</v>
      </c>
      <c r="FB344">
        <f>(FA344-2)/10*100</f>
        <v>72</v>
      </c>
      <c r="FC344">
        <f>SUM(DM344,ES344,ET344,EU344,EV344)</f>
        <v>19.399999999999999</v>
      </c>
      <c r="FD344" s="7">
        <f>(FC344-5)/20*100</f>
        <v>72</v>
      </c>
      <c r="FE344">
        <f>SUM(EI344,EM344,EO344,EQ344)</f>
        <v>18</v>
      </c>
      <c r="FF344" s="7">
        <f>(FE344-4)/20*100</f>
        <v>70</v>
      </c>
      <c r="FG344">
        <f>SUM(EF344,ER344)</f>
        <v>8</v>
      </c>
      <c r="FH344">
        <f>(FG344-2)/8*100</f>
        <v>75</v>
      </c>
      <c r="FI344">
        <f>SUM(EC344,ED344,EE344)</f>
        <v>6</v>
      </c>
      <c r="FJ344" s="7">
        <f>(FI344-3)/3*100</f>
        <v>100</v>
      </c>
      <c r="FK344">
        <f>SUM(EJ344,EK344,EL344,EN344,EP344)</f>
        <v>26</v>
      </c>
      <c r="FL344">
        <f>(FK344-5)/25*100</f>
        <v>84</v>
      </c>
      <c r="FM344">
        <f t="shared" si="15"/>
        <v>3</v>
      </c>
      <c r="FN344" s="7">
        <f t="shared" si="16"/>
        <v>79.75</v>
      </c>
      <c r="FO344" s="7">
        <f t="shared" si="17"/>
        <v>82.25</v>
      </c>
    </row>
    <row r="345" spans="1:171" ht="15" thickBot="1" x14ac:dyDescent="0.35">
      <c r="A345" t="s">
        <v>955</v>
      </c>
      <c r="B345" t="s">
        <v>956</v>
      </c>
      <c r="C345" t="s">
        <v>68</v>
      </c>
      <c r="D345" s="5">
        <v>36250</v>
      </c>
      <c r="E345" s="5">
        <v>44682</v>
      </c>
      <c r="F345" s="1">
        <f>DATEDIF(D344,E344,"Y")</f>
        <v>19</v>
      </c>
      <c r="G345">
        <v>2</v>
      </c>
      <c r="H345">
        <v>1</v>
      </c>
      <c r="I345" t="s">
        <v>128</v>
      </c>
      <c r="J345">
        <v>8</v>
      </c>
      <c r="K345">
        <v>2</v>
      </c>
      <c r="L345" t="s">
        <v>100</v>
      </c>
      <c r="M345" s="1">
        <v>1</v>
      </c>
      <c r="N345">
        <v>1</v>
      </c>
      <c r="O345">
        <v>1</v>
      </c>
      <c r="P345">
        <v>1</v>
      </c>
      <c r="Q345" s="16">
        <v>1</v>
      </c>
      <c r="R345">
        <v>1</v>
      </c>
      <c r="S345">
        <v>2</v>
      </c>
      <c r="T345">
        <v>2</v>
      </c>
      <c r="U345" t="s">
        <v>86</v>
      </c>
      <c r="V345">
        <v>0</v>
      </c>
      <c r="W345">
        <v>0</v>
      </c>
      <c r="X34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45">
        <v>0</v>
      </c>
      <c r="Z345">
        <v>0</v>
      </c>
      <c r="AA34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45">
        <v>0</v>
      </c>
      <c r="AC345">
        <v>0</v>
      </c>
      <c r="AD34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5">
        <v>10</v>
      </c>
      <c r="AF345">
        <v>10</v>
      </c>
      <c r="AG345" s="1">
        <f>AVERAGE(_2022___Atividade_física__sintomas_de_ansiedade_e_depressão_e_qualidade_de_vida_e[[#This Row],[a.	Quantas horas no total você gasta sentado durante um dia de semana? ]:[b.	Quantas horas no total você gasta sentado durante um dia de fim de semana?]])</f>
        <v>10</v>
      </c>
      <c r="AH345" s="1">
        <f>_2022___Atividade_física__sintomas_de_ansiedade_e_depressão_e_qualidade_de_vida_e[[#This Row],[AFV por semana]]+_2022___Atividade_física__sintomas_de_ansiedade_e_depressão_e_qualidade_de_vida_e[[#This Row],[Média AFM na semana]]</f>
        <v>0</v>
      </c>
      <c r="AI345">
        <v>0</v>
      </c>
      <c r="AJ345">
        <v>0</v>
      </c>
      <c r="AK345">
        <v>0</v>
      </c>
      <c r="AL345">
        <v>2</v>
      </c>
      <c r="AM345">
        <v>3</v>
      </c>
      <c r="AN345">
        <v>0</v>
      </c>
      <c r="AO345">
        <v>0</v>
      </c>
      <c r="AP345">
        <v>0</v>
      </c>
      <c r="AQ345">
        <v>0</v>
      </c>
      <c r="AR345">
        <v>0</v>
      </c>
      <c r="AS345">
        <v>0</v>
      </c>
      <c r="AT345">
        <v>0</v>
      </c>
      <c r="AU345">
        <v>0</v>
      </c>
      <c r="AV345">
        <v>0</v>
      </c>
      <c r="AW345">
        <v>0</v>
      </c>
      <c r="AX345">
        <v>0</v>
      </c>
      <c r="AY345">
        <v>0</v>
      </c>
      <c r="AZ345">
        <v>0</v>
      </c>
      <c r="BA345">
        <v>0</v>
      </c>
      <c r="BB345">
        <v>0</v>
      </c>
      <c r="BC345">
        <v>0</v>
      </c>
      <c r="BD34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345">
        <v>0</v>
      </c>
      <c r="BF345">
        <v>0</v>
      </c>
      <c r="BG345">
        <v>0</v>
      </c>
      <c r="BH345">
        <v>0</v>
      </c>
      <c r="BI345">
        <v>0</v>
      </c>
      <c r="BJ345">
        <v>0</v>
      </c>
      <c r="BK345">
        <v>0</v>
      </c>
      <c r="BL345">
        <v>0</v>
      </c>
      <c r="BM345">
        <v>0</v>
      </c>
      <c r="BN345">
        <v>0</v>
      </c>
      <c r="BO345">
        <v>0</v>
      </c>
      <c r="BP345">
        <v>1</v>
      </c>
      <c r="BQ345">
        <v>0</v>
      </c>
      <c r="BR345">
        <v>1</v>
      </c>
      <c r="BS345">
        <v>0</v>
      </c>
      <c r="BT345">
        <v>1</v>
      </c>
      <c r="BU345">
        <v>1</v>
      </c>
      <c r="BV345">
        <v>0</v>
      </c>
      <c r="BW345">
        <v>0</v>
      </c>
      <c r="BX345">
        <v>2</v>
      </c>
      <c r="BY345">
        <f>_2022___Atividade_física__sintomas_de_ansiedade_e_depressão_e_qualidade_de_vida_e[[#This Row],[_18]]</f>
        <v>0</v>
      </c>
      <c r="BZ345">
        <v>1</v>
      </c>
      <c r="CA345">
        <v>1</v>
      </c>
      <c r="CB345" s="1">
        <f>SUM(BE345:BV345,_2022___Atividade_física__sintomas_de_ansiedade_e_depressão_e_qualidade_de_vida_e[[#This Row],[18 considerar essa]:[_20]])</f>
        <v>6</v>
      </c>
      <c r="CC345">
        <v>3</v>
      </c>
      <c r="CD345">
        <v>4</v>
      </c>
      <c r="CE345">
        <v>3</v>
      </c>
      <c r="CF345">
        <v>3</v>
      </c>
      <c r="CG345">
        <v>3</v>
      </c>
      <c r="CH345">
        <v>3</v>
      </c>
      <c r="CI345">
        <v>3</v>
      </c>
      <c r="CJ345">
        <v>3</v>
      </c>
      <c r="CK345">
        <v>3</v>
      </c>
      <c r="CL345">
        <v>3</v>
      </c>
      <c r="CM345">
        <v>3</v>
      </c>
      <c r="CN345">
        <v>3</v>
      </c>
      <c r="CO345">
        <v>2</v>
      </c>
      <c r="CP345">
        <v>2</v>
      </c>
      <c r="CQ345">
        <v>2</v>
      </c>
      <c r="CR345">
        <v>2</v>
      </c>
      <c r="CS345">
        <v>2</v>
      </c>
      <c r="CT345">
        <v>2</v>
      </c>
      <c r="CU345">
        <v>2</v>
      </c>
      <c r="CV345">
        <v>1</v>
      </c>
      <c r="CW345">
        <v>3</v>
      </c>
      <c r="CX345">
        <v>2</v>
      </c>
      <c r="CY345">
        <v>4</v>
      </c>
      <c r="CZ345">
        <v>2</v>
      </c>
      <c r="DA345">
        <v>5</v>
      </c>
      <c r="DB345">
        <v>5</v>
      </c>
      <c r="DC345">
        <v>5</v>
      </c>
      <c r="DD345">
        <v>5</v>
      </c>
      <c r="DE345">
        <v>4</v>
      </c>
      <c r="DF345">
        <v>3</v>
      </c>
      <c r="DG345">
        <v>4</v>
      </c>
      <c r="DH345">
        <v>3</v>
      </c>
      <c r="DI345">
        <v>4</v>
      </c>
      <c r="DJ345">
        <v>2</v>
      </c>
      <c r="DK345">
        <v>3</v>
      </c>
      <c r="DL345">
        <v>4</v>
      </c>
      <c r="DM345">
        <f>IF(CC345=1,5,IF(CC345=2,4.4,IF(CC345=3,3.4,IF(CC345=4,2,IF(CC345=5,1,IF(CC345&gt;5,"Inválido",0))))))</f>
        <v>3.4</v>
      </c>
      <c r="DN345">
        <f>IF(CD345&gt;5,"Inválido",CD345)</f>
        <v>4</v>
      </c>
      <c r="DO345" s="7">
        <f>IF(CE345&gt;3,"Inválido",CE345)</f>
        <v>3</v>
      </c>
      <c r="DP345" s="7">
        <f>IF(CF345&gt;3,"Inválido",CF345)</f>
        <v>3</v>
      </c>
      <c r="DQ345" s="6">
        <f>IF(CG345&gt;3,"Inválido",CG345)</f>
        <v>3</v>
      </c>
      <c r="DR345" s="6">
        <f>IF(CH345&gt;3,"Inválido",CH345)</f>
        <v>3</v>
      </c>
      <c r="DS345" s="6">
        <f>IF(CI345&gt;3,"Inválido",CI345)</f>
        <v>3</v>
      </c>
      <c r="DT345" s="6">
        <f>IF(CJ345&gt;3,"Inválido",CJ345)</f>
        <v>3</v>
      </c>
      <c r="DU345" s="6">
        <f>IF(CK345&gt;3,"Inválido",CK345)</f>
        <v>3</v>
      </c>
      <c r="DV345" s="6">
        <f>IF(CL345&gt;3,"Inválido",CL345)</f>
        <v>3</v>
      </c>
      <c r="DW345" s="6">
        <f>IF(CM345&gt;3,"Inválido",CM345)</f>
        <v>3</v>
      </c>
      <c r="DX345" s="6">
        <f>IF(CN345&gt;3,"Inválido",CN345)</f>
        <v>3</v>
      </c>
      <c r="DY345" s="8">
        <f>IF(CO345&gt;5, "INVALIDO",CO345)</f>
        <v>2</v>
      </c>
      <c r="DZ345" s="8">
        <f>IF(CP345&gt;5, "INVALIDO",CP345)</f>
        <v>2</v>
      </c>
      <c r="EA345" s="8">
        <f>IF(CQ345&gt;5, "INVALIDO",CQ345)</f>
        <v>2</v>
      </c>
      <c r="EB345" s="8">
        <f>IF(CR345&gt;5, "INVALIDO",CR345)</f>
        <v>2</v>
      </c>
      <c r="EC345" s="7">
        <f>IF(CR345&gt;5, "INVALIDO",CR345)</f>
        <v>2</v>
      </c>
      <c r="ED34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4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45">
        <f>IF(CC345=1,5,IF(CC345=2,4,IF(CC345=3,3,IF(CC345=4,2,IF(CC345=5,1,IF(CC345&gt;5,"Inválido",0))))))</f>
        <v>3</v>
      </c>
      <c r="EG345">
        <f>IF(CW345=1,6,IF(CW345=2,5.4,IF(CW345=3,4.2,IF(CW345=4,3.1,IF(CW345=5,2.2,IF(CW345=6,1,IF(CW345&gt;6,"Inválido",0)))))))</f>
        <v>4.2</v>
      </c>
      <c r="EH345">
        <f>IF(AND(CX345=1,CW345=1),6,IF(AND(CX345=1,CW345&lt;7),5,IF(AND(CX345&gt;1,CW345=1),"Inválido",IF(AND(CX345=2,CW345&lt;7),4,IF(AND(CX345=3,CW345&lt;7),3,IF(AND(CX345=4,CW345&lt;7),2,IF(AND(CX345=5,CW345&lt;7),1,0)))))))</f>
        <v>4</v>
      </c>
      <c r="EI345">
        <f>IF(CV345=1,6,IF(CV345=2,5,IF(CV345=3,3,IF(CV345=4,3,IF(CV345=5,2,IF(CV345=6,1,IF(CV345&gt;6,"iNVÁLIDO",0)))))))</f>
        <v>6</v>
      </c>
      <c r="EJ345" s="7">
        <f>IF(CZ345&gt;6,"Inválido",CZ345)</f>
        <v>2</v>
      </c>
      <c r="EK345" s="7">
        <f>IF(DA345&gt;6,"Inválido",DA345)</f>
        <v>5</v>
      </c>
      <c r="EL345">
        <f>IF(DB345=1,6,IF(DB345=2,5,IF(DB345=3,3,IF(DB345=4,3,IF(DB345=5,2,IF(DB345=6,1,IF(DB345&gt;6,"iNVÁLIDO",0)))))))</f>
        <v>2</v>
      </c>
      <c r="EM345">
        <f>IF(DC345=1,6,IF(DC345=2,5,IF(DC345=3,3,IF(DC345=4,3,IF(DC345=5,2,IF(DC345=6,1,IF(DC345&gt;6,"iNVÁLIDO",0)))))))</f>
        <v>2</v>
      </c>
      <c r="EN345" s="7">
        <f>IF(DD345&gt;6,"Inválido",DD345)</f>
        <v>5</v>
      </c>
      <c r="EO345">
        <f>IF(DE345&gt;6,"Inválido",DE345)</f>
        <v>4</v>
      </c>
      <c r="EP345">
        <f>IF(DF345=1,6,IF(DF345=2,5,IF(DF345=3,3,IF(DF345=4,3,IF(DF345=5,2,IF(DF345=6,1,IF(DF345&gt;6,"iNVÁLIDO",0)))))))</f>
        <v>3</v>
      </c>
      <c r="EQ345" s="7">
        <f>IF(DG345&gt;6,"Inválido",DG345)</f>
        <v>4</v>
      </c>
      <c r="ER345">
        <f>IF(DH345&gt;5,"Inválido",DH345)</f>
        <v>3</v>
      </c>
      <c r="ES345">
        <f>IF(DI345&gt;5,"Inválido",DI345)</f>
        <v>4</v>
      </c>
      <c r="ET345">
        <f>IF(DJ345=1,5,IF(DJ345=2,4,IF(DJ345=3,3,IF(DJ345=4,2,IF(DJ345=5,1,IF(DJ345&gt;5,"Inválido",0))))))</f>
        <v>4</v>
      </c>
      <c r="EU345">
        <f>IF(DK345&gt;5,"Inválido",DK345)</f>
        <v>3</v>
      </c>
      <c r="EV345">
        <f>IF(DL345=1,5,IF(DL345=2,4,IF(DL345=3,3,IF(DL345=4,2,IF(DL345=5,1,IF(DL345&gt;5,"Inválido",0))))))</f>
        <v>2</v>
      </c>
      <c r="EW345" s="7">
        <f>SUM(DO345,DP345,DQ345,DR345,DS345,DT345,DU345,DV345,DW345,DX345)</f>
        <v>30</v>
      </c>
      <c r="EX345" s="7">
        <f>(EW345-10)/20*100</f>
        <v>100</v>
      </c>
      <c r="EY345">
        <f>SUM(DY345,DZ345,EA345,EB345)</f>
        <v>8</v>
      </c>
      <c r="EZ345">
        <f>(_2022___Atividade_física__sintomas_de_ansiedade_e_depressão_e_qualidade_de_vida_e[[#This Row],[Aspecto físico]]-4)/4*100</f>
        <v>100</v>
      </c>
      <c r="FA345">
        <f>SUM(EG345,EH345)</f>
        <v>8.1999999999999993</v>
      </c>
      <c r="FB345">
        <f>(FA345-2)/10*100</f>
        <v>61.999999999999986</v>
      </c>
      <c r="FC345">
        <f>SUM(DM345,ES345,ET345,EU345,EV345)</f>
        <v>16.399999999999999</v>
      </c>
      <c r="FD345" s="7">
        <f>(FC345-5)/20*100</f>
        <v>56.999999999999993</v>
      </c>
      <c r="FE345">
        <f>SUM(EI345,EM345,EO345,EQ345)</f>
        <v>16</v>
      </c>
      <c r="FF345" s="7">
        <f>(FE345-4)/20*100</f>
        <v>60</v>
      </c>
      <c r="FG345">
        <f>SUM(EF345,ER345)</f>
        <v>6</v>
      </c>
      <c r="FH345">
        <f>(FG345-2)/8*100</f>
        <v>50</v>
      </c>
      <c r="FI345">
        <f>SUM(EC345,ED345,EE345)</f>
        <v>6</v>
      </c>
      <c r="FJ345" s="7">
        <f>(FI345-3)/3*100</f>
        <v>100</v>
      </c>
      <c r="FK345">
        <f>SUM(EJ345,EK345,EL345,EN345,EP345)</f>
        <v>17</v>
      </c>
      <c r="FL345">
        <f>(FK345-5)/25*100</f>
        <v>48</v>
      </c>
      <c r="FM345">
        <f t="shared" si="15"/>
        <v>4</v>
      </c>
      <c r="FN345" s="7">
        <f t="shared" si="16"/>
        <v>79.75</v>
      </c>
      <c r="FO345" s="7">
        <f t="shared" si="17"/>
        <v>64.5</v>
      </c>
    </row>
    <row r="346" spans="1:171" ht="15" thickBot="1" x14ac:dyDescent="0.35">
      <c r="A346" t="s">
        <v>957</v>
      </c>
      <c r="B346" t="s">
        <v>958</v>
      </c>
      <c r="C346" t="s">
        <v>68</v>
      </c>
      <c r="D346" s="5">
        <v>33685</v>
      </c>
      <c r="E346" s="5">
        <v>44682</v>
      </c>
      <c r="F346" s="1">
        <f>DATEDIF(D345,E345,"Y")</f>
        <v>23</v>
      </c>
      <c r="G346">
        <v>2</v>
      </c>
      <c r="H346">
        <v>3</v>
      </c>
      <c r="I346" t="s">
        <v>74</v>
      </c>
      <c r="J346">
        <v>5</v>
      </c>
      <c r="K346">
        <v>2</v>
      </c>
      <c r="L346" t="s">
        <v>100</v>
      </c>
      <c r="M346" s="1">
        <v>1</v>
      </c>
      <c r="N346">
        <v>2</v>
      </c>
      <c r="O346">
        <v>2</v>
      </c>
      <c r="P346">
        <v>1</v>
      </c>
      <c r="Q346" s="16">
        <v>2</v>
      </c>
      <c r="R346">
        <v>2</v>
      </c>
      <c r="S346">
        <v>1</v>
      </c>
      <c r="T346">
        <v>2</v>
      </c>
      <c r="U346" t="s">
        <v>86</v>
      </c>
      <c r="V346">
        <v>0</v>
      </c>
      <c r="W346">
        <v>0</v>
      </c>
      <c r="X34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46">
        <v>0</v>
      </c>
      <c r="Z346">
        <v>0</v>
      </c>
      <c r="AA34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46">
        <v>0</v>
      </c>
      <c r="AC346">
        <v>0</v>
      </c>
      <c r="AD34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6">
        <v>6</v>
      </c>
      <c r="AF346">
        <v>12</v>
      </c>
      <c r="AG346" s="1">
        <f>AVERAGE(_2022___Atividade_física__sintomas_de_ansiedade_e_depressão_e_qualidade_de_vida_e[[#This Row],[a.	Quantas horas no total você gasta sentado durante um dia de semana? ]:[b.	Quantas horas no total você gasta sentado durante um dia de fim de semana?]])</f>
        <v>9</v>
      </c>
      <c r="AH346" s="1">
        <f>_2022___Atividade_física__sintomas_de_ansiedade_e_depressão_e_qualidade_de_vida_e[[#This Row],[AFV por semana]]+_2022___Atividade_física__sintomas_de_ansiedade_e_depressão_e_qualidade_de_vida_e[[#This Row],[Média AFM na semana]]</f>
        <v>0</v>
      </c>
      <c r="AI346">
        <v>0</v>
      </c>
      <c r="AJ346">
        <v>1</v>
      </c>
      <c r="AK346">
        <v>0</v>
      </c>
      <c r="AL346">
        <v>2</v>
      </c>
      <c r="AM346">
        <v>2</v>
      </c>
      <c r="AN346">
        <v>2</v>
      </c>
      <c r="AO346">
        <v>1</v>
      </c>
      <c r="AP346">
        <v>0</v>
      </c>
      <c r="AQ346">
        <v>0</v>
      </c>
      <c r="AR346">
        <v>3</v>
      </c>
      <c r="AS346">
        <v>0</v>
      </c>
      <c r="AT346">
        <v>0</v>
      </c>
      <c r="AU346">
        <v>0</v>
      </c>
      <c r="AV346">
        <v>3</v>
      </c>
      <c r="AW346">
        <v>0</v>
      </c>
      <c r="AX346">
        <v>1</v>
      </c>
      <c r="AY346">
        <v>1</v>
      </c>
      <c r="AZ346">
        <v>2</v>
      </c>
      <c r="BA346">
        <v>1</v>
      </c>
      <c r="BB346">
        <v>0</v>
      </c>
      <c r="BC346">
        <v>0</v>
      </c>
      <c r="BD34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346">
        <v>1</v>
      </c>
      <c r="BF346">
        <v>1</v>
      </c>
      <c r="BG346">
        <v>1</v>
      </c>
      <c r="BH346">
        <v>1</v>
      </c>
      <c r="BI346">
        <v>0</v>
      </c>
      <c r="BJ346">
        <v>0</v>
      </c>
      <c r="BK346">
        <v>1</v>
      </c>
      <c r="BL346">
        <v>1</v>
      </c>
      <c r="BM346">
        <v>0</v>
      </c>
      <c r="BN346">
        <v>0</v>
      </c>
      <c r="BO346">
        <v>1</v>
      </c>
      <c r="BP346">
        <v>1</v>
      </c>
      <c r="BQ346">
        <v>1</v>
      </c>
      <c r="BR346">
        <v>0</v>
      </c>
      <c r="BS346">
        <v>0</v>
      </c>
      <c r="BT346">
        <v>0</v>
      </c>
      <c r="BU346">
        <v>2</v>
      </c>
      <c r="BV346">
        <v>2</v>
      </c>
      <c r="BW346">
        <v>0</v>
      </c>
      <c r="BX346">
        <v>1</v>
      </c>
      <c r="BY346">
        <v>0</v>
      </c>
      <c r="BZ346">
        <v>1</v>
      </c>
      <c r="CA346">
        <v>1</v>
      </c>
      <c r="CB346" s="1">
        <f>SUM(BE346:BV346,_2022___Atividade_física__sintomas_de_ansiedade_e_depressão_e_qualidade_de_vida_e[[#This Row],[18 considerar essa]:[_20]])</f>
        <v>15</v>
      </c>
      <c r="CC346">
        <v>3</v>
      </c>
      <c r="CD346">
        <v>4</v>
      </c>
      <c r="CE346">
        <v>2</v>
      </c>
      <c r="CF346">
        <v>2</v>
      </c>
      <c r="CG346">
        <v>2</v>
      </c>
      <c r="CH346">
        <v>2</v>
      </c>
      <c r="CI346">
        <v>2</v>
      </c>
      <c r="CJ346">
        <v>2</v>
      </c>
      <c r="CK346">
        <v>2</v>
      </c>
      <c r="CL346">
        <v>2</v>
      </c>
      <c r="CM346">
        <v>2</v>
      </c>
      <c r="CN346">
        <v>3</v>
      </c>
      <c r="CO346">
        <v>2</v>
      </c>
      <c r="CP346">
        <v>1</v>
      </c>
      <c r="CQ346">
        <v>1</v>
      </c>
      <c r="CR346">
        <v>1</v>
      </c>
      <c r="CS346">
        <v>1</v>
      </c>
      <c r="CT346">
        <v>1</v>
      </c>
      <c r="CU346">
        <v>1</v>
      </c>
      <c r="CV346">
        <v>3</v>
      </c>
      <c r="CW346">
        <v>3</v>
      </c>
      <c r="CX346">
        <v>3</v>
      </c>
      <c r="CY346">
        <v>4</v>
      </c>
      <c r="CZ346">
        <v>2</v>
      </c>
      <c r="DA346">
        <v>2</v>
      </c>
      <c r="DB346">
        <v>4</v>
      </c>
      <c r="DC346">
        <v>4</v>
      </c>
      <c r="DD346">
        <v>2</v>
      </c>
      <c r="DE346">
        <v>2</v>
      </c>
      <c r="DF346">
        <v>5</v>
      </c>
      <c r="DG346">
        <v>1</v>
      </c>
      <c r="DH346">
        <v>4</v>
      </c>
      <c r="DI346">
        <v>4</v>
      </c>
      <c r="DJ346">
        <v>2</v>
      </c>
      <c r="DK346">
        <v>2</v>
      </c>
      <c r="DL346">
        <v>4</v>
      </c>
      <c r="DM346">
        <f>IF(CC346=1,5,IF(CC346=2,4.4,IF(CC346=3,3.4,IF(CC346=4,2,IF(CC346=5,1,IF(CC346&gt;5,"Inválido",0))))))</f>
        <v>3.4</v>
      </c>
      <c r="DN346">
        <f>IF(CD346&gt;5,"Inválido",CD346)</f>
        <v>4</v>
      </c>
      <c r="DO346" s="7">
        <f>IF(CE346&gt;3,"Inválido",CE346)</f>
        <v>2</v>
      </c>
      <c r="DP346" s="7">
        <f>IF(CF346&gt;3,"Inválido",CF346)</f>
        <v>2</v>
      </c>
      <c r="DQ346" s="6">
        <f>IF(CG346&gt;3,"Inválido",CG346)</f>
        <v>2</v>
      </c>
      <c r="DR346" s="6">
        <f>IF(CH346&gt;3,"Inválido",CH346)</f>
        <v>2</v>
      </c>
      <c r="DS346" s="6">
        <f>IF(CI346&gt;3,"Inválido",CI346)</f>
        <v>2</v>
      </c>
      <c r="DT346" s="6">
        <f>IF(CJ346&gt;3,"Inválido",CJ346)</f>
        <v>2</v>
      </c>
      <c r="DU346" s="6">
        <f>IF(CK346&gt;3,"Inválido",CK346)</f>
        <v>2</v>
      </c>
      <c r="DV346" s="6">
        <f>IF(CL346&gt;3,"Inválido",CL346)</f>
        <v>2</v>
      </c>
      <c r="DW346" s="6">
        <f>IF(CM346&gt;3,"Inválido",CM346)</f>
        <v>2</v>
      </c>
      <c r="DX346" s="6">
        <f>IF(CN346&gt;3,"Inválido",CN346)</f>
        <v>3</v>
      </c>
      <c r="DY346" s="8">
        <f>IF(CO346&gt;5, "INVALIDO",CO346)</f>
        <v>2</v>
      </c>
      <c r="DZ346" s="8">
        <f>IF(CP346&gt;5, "INVALIDO",CP346)</f>
        <v>1</v>
      </c>
      <c r="EA346" s="8">
        <f>IF(CQ346&gt;5, "INVALIDO",CQ346)</f>
        <v>1</v>
      </c>
      <c r="EB346" s="8">
        <f>IF(CR346&gt;5, "INVALIDO",CR346)</f>
        <v>1</v>
      </c>
      <c r="EC346" s="7">
        <f>IF(CR346&gt;5, "INVALIDO",CR346)</f>
        <v>1</v>
      </c>
      <c r="ED34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6">
        <f>IF(CC346=1,5,IF(CC346=2,4,IF(CC346=3,3,IF(CC346=4,2,IF(CC346=5,1,IF(CC346&gt;5,"Inválido",0))))))</f>
        <v>3</v>
      </c>
      <c r="EG346">
        <f>IF(CW346=1,6,IF(CW346=2,5.4,IF(CW346=3,4.2,IF(CW346=4,3.1,IF(CW346=5,2.2,IF(CW346=6,1,IF(CW346&gt;6,"Inválido",0)))))))</f>
        <v>4.2</v>
      </c>
      <c r="EH346">
        <f>IF(AND(CX346=1,CW346=1),6,IF(AND(CX346=1,CW346&lt;7),5,IF(AND(CX346&gt;1,CW346=1),"Inválido",IF(AND(CX346=2,CW346&lt;7),4,IF(AND(CX346=3,CW346&lt;7),3,IF(AND(CX346=4,CW346&lt;7),2,IF(AND(CX346=5,CW346&lt;7),1,0)))))))</f>
        <v>3</v>
      </c>
      <c r="EI346">
        <f>IF(CV346=1,6,IF(CV346=2,5,IF(CV346=3,3,IF(CV346=4,3,IF(CV346=5,2,IF(CV346=6,1,IF(CV346&gt;6,"iNVÁLIDO",0)))))))</f>
        <v>3</v>
      </c>
      <c r="EJ346" s="7">
        <f>IF(CZ346&gt;6,"Inválido",CZ346)</f>
        <v>2</v>
      </c>
      <c r="EK346" s="7">
        <f>IF(DA346&gt;6,"Inválido",DA346)</f>
        <v>2</v>
      </c>
      <c r="EL346">
        <f>IF(DB346=1,6,IF(DB346=2,5,IF(DB346=3,3,IF(DB346=4,3,IF(DB346=5,2,IF(DB346=6,1,IF(DB346&gt;6,"iNVÁLIDO",0)))))))</f>
        <v>3</v>
      </c>
      <c r="EM346">
        <f>IF(DC346=1,6,IF(DC346=2,5,IF(DC346=3,3,IF(DC346=4,3,IF(DC346=5,2,IF(DC346=6,1,IF(DC346&gt;6,"iNVÁLIDO",0)))))))</f>
        <v>3</v>
      </c>
      <c r="EN346" s="7">
        <f>IF(DD346&gt;6,"Inválido",DD346)</f>
        <v>2</v>
      </c>
      <c r="EO346">
        <f>IF(DE346&gt;6,"Inválido",DE346)</f>
        <v>2</v>
      </c>
      <c r="EP346">
        <f>IF(DF346=1,6,IF(DF346=2,5,IF(DF346=3,3,IF(DF346=4,3,IF(DF346=5,2,IF(DF346=6,1,IF(DF346&gt;6,"iNVÁLIDO",0)))))))</f>
        <v>2</v>
      </c>
      <c r="EQ346" s="7">
        <f>IF(DG346&gt;6,"Inválido",DG346)</f>
        <v>1</v>
      </c>
      <c r="ER346">
        <f>IF(DH346&gt;5,"Inválido",DH346)</f>
        <v>4</v>
      </c>
      <c r="ES346">
        <f>IF(DI346&gt;5,"Inválido",DI346)</f>
        <v>4</v>
      </c>
      <c r="ET346">
        <f>IF(DJ346=1,5,IF(DJ346=2,4,IF(DJ346=3,3,IF(DJ346=4,2,IF(DJ346=5,1,IF(DJ346&gt;5,"Inválido",0))))))</f>
        <v>4</v>
      </c>
      <c r="EU346">
        <f>IF(DK346&gt;5,"Inválido",DK346)</f>
        <v>2</v>
      </c>
      <c r="EV346">
        <f>IF(DL346=1,5,IF(DL346=2,4,IF(DL346=3,3,IF(DL346=4,2,IF(DL346=5,1,IF(DL346&gt;5,"Inválido",0))))))</f>
        <v>2</v>
      </c>
      <c r="EW346" s="7">
        <f>SUM(DO346,DP346,DQ346,DR346,DS346,DT346,DU346,DV346,DW346,DX346)</f>
        <v>21</v>
      </c>
      <c r="EX346" s="7">
        <f>(EW346-10)/20*100</f>
        <v>55.000000000000007</v>
      </c>
      <c r="EY346">
        <f>SUM(DY346,DZ346,EA346,EB346)</f>
        <v>5</v>
      </c>
      <c r="EZ346">
        <f>(_2022___Atividade_física__sintomas_de_ansiedade_e_depressão_e_qualidade_de_vida_e[[#This Row],[Aspecto físico]]-4)/4*100</f>
        <v>25</v>
      </c>
      <c r="FA346">
        <f>SUM(EG346,EH346)</f>
        <v>7.2</v>
      </c>
      <c r="FB346">
        <f>(FA346-2)/10*100</f>
        <v>52</v>
      </c>
      <c r="FC346">
        <f>SUM(DM346,ES346,ET346,EU346,EV346)</f>
        <v>15.4</v>
      </c>
      <c r="FD346" s="7">
        <f>(FC346-5)/20*100</f>
        <v>52</v>
      </c>
      <c r="FE346">
        <f>SUM(EI346,EM346,EO346,EQ346)</f>
        <v>9</v>
      </c>
      <c r="FF346" s="7">
        <f>(FE346-4)/20*100</f>
        <v>25</v>
      </c>
      <c r="FG346">
        <f>SUM(EF346,ER346)</f>
        <v>7</v>
      </c>
      <c r="FH346">
        <f>(FG346-2)/8*100</f>
        <v>62.5</v>
      </c>
      <c r="FI346">
        <f>SUM(EC346,ED346,EE346)</f>
        <v>3</v>
      </c>
      <c r="FJ346" s="7">
        <f>(FI346-3)/3*100</f>
        <v>0</v>
      </c>
      <c r="FK346">
        <f>SUM(EJ346,EK346,EL346,EN346,EP346)</f>
        <v>11</v>
      </c>
      <c r="FL346">
        <f>(FK346-5)/25*100</f>
        <v>24</v>
      </c>
      <c r="FM346">
        <f t="shared" si="15"/>
        <v>4</v>
      </c>
      <c r="FN346" s="7">
        <f t="shared" si="16"/>
        <v>46</v>
      </c>
      <c r="FO346" s="7">
        <f t="shared" si="17"/>
        <v>27.875</v>
      </c>
    </row>
    <row r="347" spans="1:171" ht="15" thickBot="1" x14ac:dyDescent="0.35">
      <c r="A347" t="s">
        <v>959</v>
      </c>
      <c r="B347" t="s">
        <v>960</v>
      </c>
      <c r="C347" t="s">
        <v>68</v>
      </c>
      <c r="D347" s="5">
        <v>37512</v>
      </c>
      <c r="E347" s="5">
        <v>44682</v>
      </c>
      <c r="F347" s="1">
        <f>DATEDIF(D346,E346,"Y")</f>
        <v>30</v>
      </c>
      <c r="G347">
        <v>1</v>
      </c>
      <c r="H347">
        <v>2</v>
      </c>
      <c r="I347" t="s">
        <v>292</v>
      </c>
      <c r="J347">
        <v>1</v>
      </c>
      <c r="K347">
        <v>2</v>
      </c>
      <c r="L347" t="s">
        <v>961</v>
      </c>
      <c r="M347" s="1">
        <v>2</v>
      </c>
      <c r="N347">
        <v>3</v>
      </c>
      <c r="O347">
        <v>3</v>
      </c>
      <c r="P347">
        <v>1</v>
      </c>
      <c r="Q347" s="16">
        <v>2</v>
      </c>
      <c r="R347">
        <v>2</v>
      </c>
      <c r="S347">
        <v>2</v>
      </c>
      <c r="T347">
        <v>1</v>
      </c>
      <c r="U347" t="s">
        <v>76</v>
      </c>
      <c r="V347">
        <v>5</v>
      </c>
      <c r="W347">
        <v>15</v>
      </c>
      <c r="X34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47">
        <v>0</v>
      </c>
      <c r="Z347">
        <v>0</v>
      </c>
      <c r="AA34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47">
        <v>5</v>
      </c>
      <c r="AC347">
        <v>15</v>
      </c>
      <c r="AD34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75</v>
      </c>
      <c r="AE347">
        <v>1</v>
      </c>
      <c r="AF347">
        <v>3</v>
      </c>
      <c r="AG347" s="1">
        <f>AVERAGE(_2022___Atividade_física__sintomas_de_ansiedade_e_depressão_e_qualidade_de_vida_e[[#This Row],[a.	Quantas horas no total você gasta sentado durante um dia de semana? ]:[b.	Quantas horas no total você gasta sentado durante um dia de fim de semana?]])</f>
        <v>2</v>
      </c>
      <c r="AH347" s="1">
        <f>_2022___Atividade_física__sintomas_de_ansiedade_e_depressão_e_qualidade_de_vida_e[[#This Row],[AFV por semana]]+_2022___Atividade_física__sintomas_de_ansiedade_e_depressão_e_qualidade_de_vida_e[[#This Row],[Média AFM na semana]]</f>
        <v>75</v>
      </c>
      <c r="AI347">
        <v>3</v>
      </c>
      <c r="AJ347">
        <v>3</v>
      </c>
      <c r="AK347">
        <v>3</v>
      </c>
      <c r="AL347">
        <v>3</v>
      </c>
      <c r="AM347">
        <v>3</v>
      </c>
      <c r="AN347">
        <v>3</v>
      </c>
      <c r="AO347">
        <v>3</v>
      </c>
      <c r="AP347">
        <v>3</v>
      </c>
      <c r="AQ347">
        <v>3</v>
      </c>
      <c r="AR347">
        <v>3</v>
      </c>
      <c r="AS347">
        <v>3</v>
      </c>
      <c r="AT347">
        <v>3</v>
      </c>
      <c r="AU347">
        <v>3</v>
      </c>
      <c r="AV347">
        <v>3</v>
      </c>
      <c r="AW347">
        <v>3</v>
      </c>
      <c r="AX347">
        <v>3</v>
      </c>
      <c r="AY347">
        <v>3</v>
      </c>
      <c r="AZ347">
        <v>3</v>
      </c>
      <c r="BA347">
        <v>3</v>
      </c>
      <c r="BB347">
        <v>3</v>
      </c>
      <c r="BC347">
        <v>3</v>
      </c>
      <c r="BD34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63</v>
      </c>
      <c r="BE347">
        <v>1</v>
      </c>
      <c r="BF347">
        <v>0</v>
      </c>
      <c r="BG347">
        <v>2</v>
      </c>
      <c r="BH347">
        <v>1</v>
      </c>
      <c r="BI347">
        <v>1</v>
      </c>
      <c r="BJ347">
        <v>1</v>
      </c>
      <c r="BK347">
        <v>1</v>
      </c>
      <c r="BL347">
        <v>1</v>
      </c>
      <c r="BM347">
        <v>1</v>
      </c>
      <c r="BN347">
        <v>3</v>
      </c>
      <c r="BO347">
        <v>1</v>
      </c>
      <c r="BP347">
        <v>2</v>
      </c>
      <c r="BQ347">
        <v>2</v>
      </c>
      <c r="BR347">
        <v>1</v>
      </c>
      <c r="BS347">
        <v>2</v>
      </c>
      <c r="BT347">
        <v>1</v>
      </c>
      <c r="BU347">
        <v>1</v>
      </c>
      <c r="BV347">
        <v>1</v>
      </c>
      <c r="BW347">
        <v>0</v>
      </c>
      <c r="BX347">
        <v>2</v>
      </c>
      <c r="BY347">
        <f>_2022___Atividade_física__sintomas_de_ansiedade_e_depressão_e_qualidade_de_vida_e[[#This Row],[_18]]</f>
        <v>0</v>
      </c>
      <c r="BZ347">
        <v>1</v>
      </c>
      <c r="CA347">
        <v>1</v>
      </c>
      <c r="CB347" s="1">
        <f>SUM(BE347:BV347,_2022___Atividade_física__sintomas_de_ansiedade_e_depressão_e_qualidade_de_vida_e[[#This Row],[18 considerar essa]:[_20]])</f>
        <v>25</v>
      </c>
      <c r="CC347">
        <v>3</v>
      </c>
      <c r="CD347">
        <v>2</v>
      </c>
      <c r="CE347">
        <v>2</v>
      </c>
      <c r="CF347">
        <v>2</v>
      </c>
      <c r="CG347">
        <v>1</v>
      </c>
      <c r="CH347">
        <v>2</v>
      </c>
      <c r="CI347">
        <v>2</v>
      </c>
      <c r="CJ347">
        <v>1</v>
      </c>
      <c r="CK347">
        <v>1</v>
      </c>
      <c r="CL347">
        <v>1</v>
      </c>
      <c r="CM347">
        <v>1</v>
      </c>
      <c r="CN347">
        <v>1</v>
      </c>
      <c r="CO347">
        <v>2</v>
      </c>
      <c r="CP347">
        <v>2</v>
      </c>
      <c r="CQ347">
        <v>2</v>
      </c>
      <c r="CR347">
        <v>2</v>
      </c>
      <c r="CS347">
        <v>2</v>
      </c>
      <c r="CT347">
        <v>2</v>
      </c>
      <c r="CU347">
        <v>2</v>
      </c>
      <c r="CV347">
        <v>1</v>
      </c>
      <c r="CW347">
        <v>3</v>
      </c>
      <c r="CX347">
        <v>3</v>
      </c>
      <c r="CY347">
        <v>4</v>
      </c>
      <c r="CZ347">
        <v>1</v>
      </c>
      <c r="DA347">
        <v>3</v>
      </c>
      <c r="DB347">
        <v>4</v>
      </c>
      <c r="DC347">
        <v>3</v>
      </c>
      <c r="DD347">
        <v>4</v>
      </c>
      <c r="DE347">
        <v>1</v>
      </c>
      <c r="DF347">
        <v>4</v>
      </c>
      <c r="DG347">
        <v>1</v>
      </c>
      <c r="DH347">
        <v>4</v>
      </c>
      <c r="DI347">
        <v>5</v>
      </c>
      <c r="DJ347">
        <v>5</v>
      </c>
      <c r="DK347">
        <v>5</v>
      </c>
      <c r="DL347">
        <v>5</v>
      </c>
      <c r="DM347">
        <f>IF(CC347=1,5,IF(CC347=2,4.4,IF(CC347=3,3.4,IF(CC347=4,2,IF(CC347=5,1,IF(CC347&gt;5,"Inválido",0))))))</f>
        <v>3.4</v>
      </c>
      <c r="DN347">
        <f>IF(CD347&gt;5,"Inválido",CD347)</f>
        <v>2</v>
      </c>
      <c r="DO347" s="7">
        <f>IF(CE347&gt;3,"Inválido",CE347)</f>
        <v>2</v>
      </c>
      <c r="DP347" s="7">
        <f>IF(CF347&gt;3,"Inválido",CF347)</f>
        <v>2</v>
      </c>
      <c r="DQ347" s="6">
        <f>IF(CG347&gt;3,"Inválido",CG347)</f>
        <v>1</v>
      </c>
      <c r="DR347" s="6">
        <f>IF(CH347&gt;3,"Inválido",CH347)</f>
        <v>2</v>
      </c>
      <c r="DS347" s="6">
        <f>IF(CI347&gt;3,"Inválido",CI347)</f>
        <v>2</v>
      </c>
      <c r="DT347" s="6">
        <f>IF(CJ347&gt;3,"Inválido",CJ347)</f>
        <v>1</v>
      </c>
      <c r="DU347" s="6">
        <f>IF(CK347&gt;3,"Inválido",CK347)</f>
        <v>1</v>
      </c>
      <c r="DV347" s="6">
        <f>IF(CL347&gt;3,"Inválido",CL347)</f>
        <v>1</v>
      </c>
      <c r="DW347" s="6">
        <f>IF(CM347&gt;3,"Inválido",CM347)</f>
        <v>1</v>
      </c>
      <c r="DX347" s="6">
        <f>IF(CN347&gt;3,"Inválido",CN347)</f>
        <v>1</v>
      </c>
      <c r="DY347" s="8">
        <f>IF(CO347&gt;5, "INVALIDO",CO347)</f>
        <v>2</v>
      </c>
      <c r="DZ347" s="8">
        <f>IF(CP347&gt;5, "INVALIDO",CP347)</f>
        <v>2</v>
      </c>
      <c r="EA347" s="8">
        <f>IF(CQ347&gt;5, "INVALIDO",CQ347)</f>
        <v>2</v>
      </c>
      <c r="EB347" s="8">
        <f>IF(CR347&gt;5, "INVALIDO",CR347)</f>
        <v>2</v>
      </c>
      <c r="EC347" s="7">
        <f>IF(CR347&gt;5, "INVALIDO",CR347)</f>
        <v>2</v>
      </c>
      <c r="ED34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4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47">
        <f>IF(CC347=1,5,IF(CC347=2,4,IF(CC347=3,3,IF(CC347=4,2,IF(CC347=5,1,IF(CC347&gt;5,"Inválido",0))))))</f>
        <v>3</v>
      </c>
      <c r="EG347">
        <f>IF(CW347=1,6,IF(CW347=2,5.4,IF(CW347=3,4.2,IF(CW347=4,3.1,IF(CW347=5,2.2,IF(CW347=6,1,IF(CW347&gt;6,"Inválido",0)))))))</f>
        <v>4.2</v>
      </c>
      <c r="EH347">
        <f>IF(AND(CX347=1,CW347=1),6,IF(AND(CX347=1,CW347&lt;7),5,IF(AND(CX347&gt;1,CW347=1),"Inválido",IF(AND(CX347=2,CW347&lt;7),4,IF(AND(CX347=3,CW347&lt;7),3,IF(AND(CX347=4,CW347&lt;7),2,IF(AND(CX347=5,CW347&lt;7),1,0)))))))</f>
        <v>3</v>
      </c>
      <c r="EI347">
        <f>IF(CV347=1,6,IF(CV347=2,5,IF(CV347=3,3,IF(CV347=4,3,IF(CV347=5,2,IF(CV347=6,1,IF(CV347&gt;6,"iNVÁLIDO",0)))))))</f>
        <v>6</v>
      </c>
      <c r="EJ347" s="7">
        <f>IF(CZ347&gt;6,"Inválido",CZ347)</f>
        <v>1</v>
      </c>
      <c r="EK347" s="7">
        <f>IF(DA347&gt;6,"Inválido",DA347)</f>
        <v>3</v>
      </c>
      <c r="EL347">
        <f>IF(DB347=1,6,IF(DB347=2,5,IF(DB347=3,3,IF(DB347=4,3,IF(DB347=5,2,IF(DB347=6,1,IF(DB347&gt;6,"iNVÁLIDO",0)))))))</f>
        <v>3</v>
      </c>
      <c r="EM347">
        <f>IF(DC347=1,6,IF(DC347=2,5,IF(DC347=3,3,IF(DC347=4,3,IF(DC347=5,2,IF(DC347=6,1,IF(DC347&gt;6,"iNVÁLIDO",0)))))))</f>
        <v>3</v>
      </c>
      <c r="EN347" s="7">
        <f>IF(DD347&gt;6,"Inválido",DD347)</f>
        <v>4</v>
      </c>
      <c r="EO347">
        <f>IF(DE347&gt;6,"Inválido",DE347)</f>
        <v>1</v>
      </c>
      <c r="EP347">
        <f>IF(DF347=1,6,IF(DF347=2,5,IF(DF347=3,3,IF(DF347=4,3,IF(DF347=5,2,IF(DF347=6,1,IF(DF347&gt;6,"iNVÁLIDO",0)))))))</f>
        <v>3</v>
      </c>
      <c r="EQ347" s="7">
        <f>IF(DG347&gt;6,"Inválido",DG347)</f>
        <v>1</v>
      </c>
      <c r="ER347">
        <f>IF(DH347&gt;5,"Inválido",DH347)</f>
        <v>4</v>
      </c>
      <c r="ES347">
        <f>IF(DI347&gt;5,"Inválido",DI347)</f>
        <v>5</v>
      </c>
      <c r="ET347">
        <f>IF(DJ347=1,5,IF(DJ347=2,4,IF(DJ347=3,3,IF(DJ347=4,2,IF(DJ347=5,1,IF(DJ347&gt;5,"Inválido",0))))))</f>
        <v>1</v>
      </c>
      <c r="EU347">
        <f>IF(DK347&gt;5,"Inválido",DK347)</f>
        <v>5</v>
      </c>
      <c r="EV347">
        <f>IF(DL347=1,5,IF(DL347=2,4,IF(DL347=3,3,IF(DL347=4,2,IF(DL347=5,1,IF(DL347&gt;5,"Inválido",0))))))</f>
        <v>1</v>
      </c>
      <c r="EW347" s="7">
        <f>SUM(DO347,DP347,DQ347,DR347,DS347,DT347,DU347,DV347,DW347,DX347)</f>
        <v>14</v>
      </c>
      <c r="EX347" s="7">
        <f>(EW347-10)/20*100</f>
        <v>20</v>
      </c>
      <c r="EY347">
        <f>SUM(DY347,DZ347,EA347,EB347)</f>
        <v>8</v>
      </c>
      <c r="EZ347">
        <f>(_2022___Atividade_física__sintomas_de_ansiedade_e_depressão_e_qualidade_de_vida_e[[#This Row],[Aspecto físico]]-4)/4*100</f>
        <v>100</v>
      </c>
      <c r="FA347">
        <f>SUM(EG347,EH347)</f>
        <v>7.2</v>
      </c>
      <c r="FB347">
        <f>(FA347-2)/10*100</f>
        <v>52</v>
      </c>
      <c r="FC347">
        <f>SUM(DM347,ES347,ET347,EU347,EV347)</f>
        <v>15.4</v>
      </c>
      <c r="FD347" s="7">
        <f>(FC347-5)/20*100</f>
        <v>52</v>
      </c>
      <c r="FE347">
        <f>SUM(EI347,EM347,EO347,EQ347)</f>
        <v>11</v>
      </c>
      <c r="FF347" s="7">
        <f>(FE347-4)/20*100</f>
        <v>35</v>
      </c>
      <c r="FG347">
        <f>SUM(EF347,ER347)</f>
        <v>7</v>
      </c>
      <c r="FH347">
        <f>(FG347-2)/8*100</f>
        <v>62.5</v>
      </c>
      <c r="FI347">
        <f>SUM(EC347,ED347,EE347)</f>
        <v>6</v>
      </c>
      <c r="FJ347" s="7">
        <f>(FI347-3)/3*100</f>
        <v>100</v>
      </c>
      <c r="FK347">
        <f>SUM(EJ347,EK347,EL347,EN347,EP347)</f>
        <v>14</v>
      </c>
      <c r="FL347">
        <f>(FK347-5)/25*100</f>
        <v>36</v>
      </c>
      <c r="FM347">
        <f t="shared" si="15"/>
        <v>2</v>
      </c>
      <c r="FN347" s="7">
        <f t="shared" si="16"/>
        <v>56</v>
      </c>
      <c r="FO347" s="7">
        <f t="shared" si="17"/>
        <v>58.375</v>
      </c>
    </row>
    <row r="348" spans="1:171" ht="15" thickBot="1" x14ac:dyDescent="0.35">
      <c r="A348" t="s">
        <v>964</v>
      </c>
      <c r="B348" t="s">
        <v>965</v>
      </c>
      <c r="C348" t="s">
        <v>68</v>
      </c>
      <c r="D348" s="5">
        <v>31111</v>
      </c>
      <c r="E348" s="5">
        <v>44682</v>
      </c>
      <c r="F348" s="1">
        <f>DATEDIF(D347,E347,"Y")</f>
        <v>19</v>
      </c>
      <c r="G348">
        <v>2</v>
      </c>
      <c r="H348">
        <v>1</v>
      </c>
      <c r="I348" t="s">
        <v>219</v>
      </c>
      <c r="J348">
        <v>5</v>
      </c>
      <c r="K348">
        <v>1</v>
      </c>
      <c r="L348" t="s">
        <v>100</v>
      </c>
      <c r="M348" s="1">
        <v>1</v>
      </c>
      <c r="N348">
        <v>1</v>
      </c>
      <c r="O348">
        <v>1</v>
      </c>
      <c r="P348">
        <v>1</v>
      </c>
      <c r="Q348" s="16">
        <v>2</v>
      </c>
      <c r="R348">
        <v>2</v>
      </c>
      <c r="S348">
        <v>2</v>
      </c>
      <c r="T348">
        <v>2</v>
      </c>
      <c r="U348" t="s">
        <v>86</v>
      </c>
      <c r="V348">
        <v>3</v>
      </c>
      <c r="W348">
        <v>25</v>
      </c>
      <c r="X34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48">
        <v>6</v>
      </c>
      <c r="Z348">
        <v>60</v>
      </c>
      <c r="AA34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360</v>
      </c>
      <c r="AB348">
        <v>0</v>
      </c>
      <c r="AC348">
        <v>0</v>
      </c>
      <c r="AD34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8">
        <v>12</v>
      </c>
      <c r="AF348">
        <v>4</v>
      </c>
      <c r="AG348" s="1">
        <f>AVERAGE(_2022___Atividade_física__sintomas_de_ansiedade_e_depressão_e_qualidade_de_vida_e[[#This Row],[a.	Quantas horas no total você gasta sentado durante um dia de semana? ]:[b.	Quantas horas no total você gasta sentado durante um dia de fim de semana?]])</f>
        <v>8</v>
      </c>
      <c r="AH348" s="1">
        <f>_2022___Atividade_física__sintomas_de_ansiedade_e_depressão_e_qualidade_de_vida_e[[#This Row],[AFV por semana]]+_2022___Atividade_física__sintomas_de_ansiedade_e_depressão_e_qualidade_de_vida_e[[#This Row],[Média AFM na semana]]</f>
        <v>360</v>
      </c>
      <c r="AI348">
        <v>1</v>
      </c>
      <c r="AJ348">
        <v>1</v>
      </c>
      <c r="AK348">
        <v>2</v>
      </c>
      <c r="AL348">
        <v>3</v>
      </c>
      <c r="AM348">
        <v>2</v>
      </c>
      <c r="AN348">
        <v>1</v>
      </c>
      <c r="AO348">
        <v>2</v>
      </c>
      <c r="AP348">
        <v>2</v>
      </c>
      <c r="AQ348">
        <v>2</v>
      </c>
      <c r="AR348">
        <v>2</v>
      </c>
      <c r="AS348">
        <v>2</v>
      </c>
      <c r="AT348">
        <v>2</v>
      </c>
      <c r="AU348">
        <v>2</v>
      </c>
      <c r="AV348">
        <v>3</v>
      </c>
      <c r="AW348">
        <v>3</v>
      </c>
      <c r="AX348">
        <v>1</v>
      </c>
      <c r="AY348">
        <v>0</v>
      </c>
      <c r="AZ348">
        <v>2</v>
      </c>
      <c r="BA348">
        <v>2</v>
      </c>
      <c r="BB348">
        <v>2</v>
      </c>
      <c r="BC348">
        <v>2</v>
      </c>
      <c r="BD34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39</v>
      </c>
      <c r="BE348">
        <v>3</v>
      </c>
      <c r="BF348">
        <v>1</v>
      </c>
      <c r="BG348">
        <v>3</v>
      </c>
      <c r="BH348">
        <v>2</v>
      </c>
      <c r="BI348">
        <v>2</v>
      </c>
      <c r="BJ348">
        <v>0</v>
      </c>
      <c r="BK348">
        <v>2</v>
      </c>
      <c r="BL348">
        <v>1</v>
      </c>
      <c r="BM348">
        <v>1</v>
      </c>
      <c r="BN348">
        <v>3</v>
      </c>
      <c r="BO348">
        <v>3</v>
      </c>
      <c r="BP348">
        <v>2</v>
      </c>
      <c r="BQ348">
        <v>1</v>
      </c>
      <c r="BR348">
        <v>3</v>
      </c>
      <c r="BS348">
        <v>2</v>
      </c>
      <c r="BT348">
        <v>1</v>
      </c>
      <c r="BU348">
        <v>3</v>
      </c>
      <c r="BV348">
        <v>2</v>
      </c>
      <c r="BW348">
        <v>1</v>
      </c>
      <c r="BX348">
        <v>2</v>
      </c>
      <c r="BY348">
        <f>_2022___Atividade_física__sintomas_de_ansiedade_e_depressão_e_qualidade_de_vida_e[[#This Row],[_18]]</f>
        <v>1</v>
      </c>
      <c r="BZ348">
        <v>1</v>
      </c>
      <c r="CA348">
        <v>3</v>
      </c>
      <c r="CB348" s="1">
        <f>SUM(BE348:BV348,_2022___Atividade_física__sintomas_de_ansiedade_e_depressão_e_qualidade_de_vida_e[[#This Row],[18 considerar essa]:[_20]])</f>
        <v>40</v>
      </c>
      <c r="CC348">
        <v>4</v>
      </c>
      <c r="CD348">
        <v>3</v>
      </c>
      <c r="CE348">
        <v>2</v>
      </c>
      <c r="CF348">
        <v>3</v>
      </c>
      <c r="CG348">
        <v>3</v>
      </c>
      <c r="CH348">
        <v>3</v>
      </c>
      <c r="CI348">
        <v>3</v>
      </c>
      <c r="CJ348">
        <v>3</v>
      </c>
      <c r="CK348">
        <v>3</v>
      </c>
      <c r="CL348">
        <v>3</v>
      </c>
      <c r="CM348">
        <v>3</v>
      </c>
      <c r="CN348">
        <v>3</v>
      </c>
      <c r="CO348">
        <v>2</v>
      </c>
      <c r="CP348">
        <v>2</v>
      </c>
      <c r="CQ348">
        <v>2</v>
      </c>
      <c r="CR348">
        <v>2</v>
      </c>
      <c r="CS348">
        <v>1</v>
      </c>
      <c r="CT348">
        <v>1</v>
      </c>
      <c r="CU348">
        <v>1</v>
      </c>
      <c r="CV348">
        <v>5</v>
      </c>
      <c r="CW348">
        <v>3</v>
      </c>
      <c r="CX348">
        <v>2</v>
      </c>
      <c r="CY348">
        <v>4</v>
      </c>
      <c r="CZ348">
        <v>3</v>
      </c>
      <c r="DA348">
        <v>1</v>
      </c>
      <c r="DB348">
        <v>2</v>
      </c>
      <c r="DC348">
        <v>5</v>
      </c>
      <c r="DD348">
        <v>2</v>
      </c>
      <c r="DE348">
        <v>2</v>
      </c>
      <c r="DF348">
        <v>6</v>
      </c>
      <c r="DG348">
        <v>2</v>
      </c>
      <c r="DH348">
        <v>1</v>
      </c>
      <c r="DI348">
        <v>2</v>
      </c>
      <c r="DJ348">
        <v>3</v>
      </c>
      <c r="DK348">
        <v>3</v>
      </c>
      <c r="DL348">
        <v>2</v>
      </c>
      <c r="DM348">
        <f>IF(CC348=1,5,IF(CC348=2,4.4,IF(CC348=3,3.4,IF(CC348=4,2,IF(CC348=5,1,IF(CC348&gt;5,"Inválido",0))))))</f>
        <v>2</v>
      </c>
      <c r="DN348">
        <f>IF(CD348&gt;5,"Inválido",CD348)</f>
        <v>3</v>
      </c>
      <c r="DO348" s="7">
        <f>IF(CE348&gt;3,"Inválido",CE348)</f>
        <v>2</v>
      </c>
      <c r="DP348" s="7">
        <f>IF(CF348&gt;3,"Inválido",CF348)</f>
        <v>3</v>
      </c>
      <c r="DQ348" s="6">
        <f>IF(CG348&gt;3,"Inválido",CG348)</f>
        <v>3</v>
      </c>
      <c r="DR348" s="6">
        <f>IF(CH348&gt;3,"Inválido",CH348)</f>
        <v>3</v>
      </c>
      <c r="DS348" s="6">
        <f>IF(CI348&gt;3,"Inválido",CI348)</f>
        <v>3</v>
      </c>
      <c r="DT348" s="6">
        <f>IF(CJ348&gt;3,"Inválido",CJ348)</f>
        <v>3</v>
      </c>
      <c r="DU348" s="6">
        <f>IF(CK348&gt;3,"Inválido",CK348)</f>
        <v>3</v>
      </c>
      <c r="DV348" s="6">
        <f>IF(CL348&gt;3,"Inválido",CL348)</f>
        <v>3</v>
      </c>
      <c r="DW348" s="6">
        <f>IF(CM348&gt;3,"Inválido",CM348)</f>
        <v>3</v>
      </c>
      <c r="DX348" s="6">
        <f>IF(CN348&gt;3,"Inválido",CN348)</f>
        <v>3</v>
      </c>
      <c r="DY348" s="8">
        <f>IF(CO348&gt;5, "INVALIDO",CO348)</f>
        <v>2</v>
      </c>
      <c r="DZ348" s="8">
        <f>IF(CP348&gt;5, "INVALIDO",CP348)</f>
        <v>2</v>
      </c>
      <c r="EA348" s="8">
        <f>IF(CQ348&gt;5, "INVALIDO",CQ348)</f>
        <v>2</v>
      </c>
      <c r="EB348" s="8">
        <f>IF(CR348&gt;5, "INVALIDO",CR348)</f>
        <v>2</v>
      </c>
      <c r="EC348" s="7">
        <f>IF(CR348&gt;5, "INVALIDO",CR348)</f>
        <v>2</v>
      </c>
      <c r="ED34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8">
        <f>IF(CC348=1,5,IF(CC348=2,4,IF(CC348=3,3,IF(CC348=4,2,IF(CC348=5,1,IF(CC348&gt;5,"Inválido",0))))))</f>
        <v>2</v>
      </c>
      <c r="EG348">
        <f>IF(CW348=1,6,IF(CW348=2,5.4,IF(CW348=3,4.2,IF(CW348=4,3.1,IF(CW348=5,2.2,IF(CW348=6,1,IF(CW348&gt;6,"Inválido",0)))))))</f>
        <v>4.2</v>
      </c>
      <c r="EH348">
        <f>IF(AND(CX348=1,CW348=1),6,IF(AND(CX348=1,CW348&lt;7),5,IF(AND(CX348&gt;1,CW348=1),"Inválido",IF(AND(CX348=2,CW348&lt;7),4,IF(AND(CX348=3,CW348&lt;7),3,IF(AND(CX348=4,CW348&lt;7),2,IF(AND(CX348=5,CW348&lt;7),1,0)))))))</f>
        <v>4</v>
      </c>
      <c r="EI348">
        <f>IF(CV348=1,6,IF(CV348=2,5,IF(CV348=3,3,IF(CV348=4,3,IF(CV348=5,2,IF(CV348=6,1,IF(CV348&gt;6,"iNVÁLIDO",0)))))))</f>
        <v>2</v>
      </c>
      <c r="EJ348" s="7">
        <f>IF(CZ348&gt;6,"Inválido",CZ348)</f>
        <v>3</v>
      </c>
      <c r="EK348" s="7">
        <f>IF(DA348&gt;6,"Inválido",DA348)</f>
        <v>1</v>
      </c>
      <c r="EL348">
        <f>IF(DB348=1,6,IF(DB348=2,5,IF(DB348=3,3,IF(DB348=4,3,IF(DB348=5,2,IF(DB348=6,1,IF(DB348&gt;6,"iNVÁLIDO",0)))))))</f>
        <v>5</v>
      </c>
      <c r="EM348">
        <f>IF(DC348=1,6,IF(DC348=2,5,IF(DC348=3,3,IF(DC348=4,3,IF(DC348=5,2,IF(DC348=6,1,IF(DC348&gt;6,"iNVÁLIDO",0)))))))</f>
        <v>2</v>
      </c>
      <c r="EN348" s="7">
        <f>IF(DD348&gt;6,"Inválido",DD348)</f>
        <v>2</v>
      </c>
      <c r="EO348">
        <f>IF(DE348&gt;6,"Inválido",DE348)</f>
        <v>2</v>
      </c>
      <c r="EP348">
        <f>IF(DF348=1,6,IF(DF348=2,5,IF(DF348=3,3,IF(DF348=4,3,IF(DF348=5,2,IF(DF348=6,1,IF(DF348&gt;6,"iNVÁLIDO",0)))))))</f>
        <v>1</v>
      </c>
      <c r="EQ348" s="7">
        <f>IF(DG348&gt;6,"Inválido",DG348)</f>
        <v>2</v>
      </c>
      <c r="ER348">
        <f>IF(DH348&gt;5,"Inválido",DH348)</f>
        <v>1</v>
      </c>
      <c r="ES348">
        <f>IF(DI348&gt;5,"Inválido",DI348)</f>
        <v>2</v>
      </c>
      <c r="ET348">
        <f>IF(DJ348=1,5,IF(DJ348=2,4,IF(DJ348=3,3,IF(DJ348=4,2,IF(DJ348=5,1,IF(DJ348&gt;5,"Inválido",0))))))</f>
        <v>3</v>
      </c>
      <c r="EU348">
        <f>IF(DK348&gt;5,"Inválido",DK348)</f>
        <v>3</v>
      </c>
      <c r="EV348">
        <f>IF(DL348=1,5,IF(DL348=2,4,IF(DL348=3,3,IF(DL348=4,2,IF(DL348=5,1,IF(DL348&gt;5,"Inválido",0))))))</f>
        <v>4</v>
      </c>
      <c r="EW348" s="7">
        <f>SUM(DO348,DP348,DQ348,DR348,DS348,DT348,DU348,DV348,DW348,DX348)</f>
        <v>29</v>
      </c>
      <c r="EX348" s="7">
        <f>(EW348-10)/20*100</f>
        <v>95</v>
      </c>
      <c r="EY348">
        <f>SUM(DY348,DZ348,EA348,EB348)</f>
        <v>8</v>
      </c>
      <c r="EZ348">
        <f>(_2022___Atividade_física__sintomas_de_ansiedade_e_depressão_e_qualidade_de_vida_e[[#This Row],[Aspecto físico]]-4)/4*100</f>
        <v>100</v>
      </c>
      <c r="FA348">
        <f>SUM(EG348,EH348)</f>
        <v>8.1999999999999993</v>
      </c>
      <c r="FB348">
        <f>(FA348-2)/10*100</f>
        <v>61.999999999999986</v>
      </c>
      <c r="FC348">
        <f>SUM(DM348,ES348,ET348,EU348,EV348)</f>
        <v>14</v>
      </c>
      <c r="FD348" s="7">
        <f>(FC348-5)/20*100</f>
        <v>45</v>
      </c>
      <c r="FE348">
        <f>SUM(EI348,EM348,EO348,EQ348)</f>
        <v>8</v>
      </c>
      <c r="FF348" s="7">
        <f>(FE348-4)/20*100</f>
        <v>20</v>
      </c>
      <c r="FG348">
        <f>SUM(EF348,ER348)</f>
        <v>3</v>
      </c>
      <c r="FH348">
        <f>(FG348-2)/8*100</f>
        <v>12.5</v>
      </c>
      <c r="FI348">
        <f>SUM(EC348,ED348,EE348)</f>
        <v>4</v>
      </c>
      <c r="FJ348" s="7">
        <f>(FI348-3)/3*100</f>
        <v>33.333333333333329</v>
      </c>
      <c r="FK348">
        <f>SUM(EJ348,EK348,EL348,EN348,EP348)</f>
        <v>12</v>
      </c>
      <c r="FL348">
        <f>(FK348-5)/25*100</f>
        <v>28.000000000000004</v>
      </c>
      <c r="FM348">
        <f t="shared" si="15"/>
        <v>3</v>
      </c>
      <c r="FN348" s="7">
        <f t="shared" si="16"/>
        <v>75.5</v>
      </c>
      <c r="FO348" s="7">
        <f t="shared" si="17"/>
        <v>23.458333333333332</v>
      </c>
    </row>
    <row r="349" spans="1:171" ht="15" thickBot="1" x14ac:dyDescent="0.35">
      <c r="A349" t="s">
        <v>969</v>
      </c>
      <c r="B349" t="s">
        <v>970</v>
      </c>
      <c r="C349" t="s">
        <v>68</v>
      </c>
      <c r="D349" s="5">
        <v>30859</v>
      </c>
      <c r="E349" s="5">
        <v>44682</v>
      </c>
      <c r="F349" s="1">
        <f>DATEDIF(D348,E348,"Y")</f>
        <v>37</v>
      </c>
      <c r="G349">
        <v>2</v>
      </c>
      <c r="H349">
        <v>2</v>
      </c>
      <c r="I349" t="s">
        <v>74</v>
      </c>
      <c r="J349">
        <v>2</v>
      </c>
      <c r="K349">
        <v>2</v>
      </c>
      <c r="L349" t="s">
        <v>971</v>
      </c>
      <c r="M349" s="1">
        <v>2</v>
      </c>
      <c r="N349">
        <v>2</v>
      </c>
      <c r="O349">
        <v>3</v>
      </c>
      <c r="P349">
        <v>1</v>
      </c>
      <c r="Q349" s="16">
        <v>2</v>
      </c>
      <c r="R349">
        <v>2</v>
      </c>
      <c r="S349">
        <v>2</v>
      </c>
      <c r="T349">
        <v>2</v>
      </c>
      <c r="U349" t="s">
        <v>86</v>
      </c>
      <c r="V349">
        <v>3</v>
      </c>
      <c r="W349">
        <v>20</v>
      </c>
      <c r="X34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49">
        <v>0</v>
      </c>
      <c r="Z349">
        <v>20</v>
      </c>
      <c r="AA34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49">
        <v>0</v>
      </c>
      <c r="AC349">
        <v>0</v>
      </c>
      <c r="AD34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9">
        <v>3</v>
      </c>
      <c r="AF349">
        <v>2</v>
      </c>
      <c r="AG349" s="1">
        <f>AVERAGE(_2022___Atividade_física__sintomas_de_ansiedade_e_depressão_e_qualidade_de_vida_e[[#This Row],[a.	Quantas horas no total você gasta sentado durante um dia de semana? ]:[b.	Quantas horas no total você gasta sentado durante um dia de fim de semana?]])</f>
        <v>2.5</v>
      </c>
      <c r="AH349" s="1">
        <f>_2022___Atividade_física__sintomas_de_ansiedade_e_depressão_e_qualidade_de_vida_e[[#This Row],[AFV por semana]]+_2022___Atividade_física__sintomas_de_ansiedade_e_depressão_e_qualidade_de_vida_e[[#This Row],[Média AFM na semana]]</f>
        <v>0</v>
      </c>
      <c r="AI349">
        <v>1</v>
      </c>
      <c r="AJ349">
        <v>2</v>
      </c>
      <c r="AK349">
        <v>0</v>
      </c>
      <c r="AL349">
        <v>1</v>
      </c>
      <c r="AM349">
        <v>3</v>
      </c>
      <c r="AN349">
        <v>0</v>
      </c>
      <c r="AO349">
        <v>2</v>
      </c>
      <c r="AP349">
        <v>1</v>
      </c>
      <c r="AQ349">
        <v>0</v>
      </c>
      <c r="AR349">
        <v>3</v>
      </c>
      <c r="AS349">
        <v>1</v>
      </c>
      <c r="AT349">
        <v>1</v>
      </c>
      <c r="AU349">
        <v>1</v>
      </c>
      <c r="AV349">
        <v>3</v>
      </c>
      <c r="AW349">
        <v>1</v>
      </c>
      <c r="AX349">
        <v>3</v>
      </c>
      <c r="AY349">
        <v>3</v>
      </c>
      <c r="AZ349">
        <v>3</v>
      </c>
      <c r="BA349">
        <v>2</v>
      </c>
      <c r="BB349">
        <v>1</v>
      </c>
      <c r="BC349">
        <v>1</v>
      </c>
      <c r="BD34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349">
        <v>1</v>
      </c>
      <c r="BF349">
        <v>1</v>
      </c>
      <c r="BG349">
        <v>0</v>
      </c>
      <c r="BH349">
        <v>0</v>
      </c>
      <c r="BI349">
        <v>1</v>
      </c>
      <c r="BJ349">
        <v>0</v>
      </c>
      <c r="BK349">
        <v>0</v>
      </c>
      <c r="BL349">
        <v>0</v>
      </c>
      <c r="BM349">
        <v>0</v>
      </c>
      <c r="BN349">
        <v>1</v>
      </c>
      <c r="BO349">
        <v>1</v>
      </c>
      <c r="BP349">
        <v>0</v>
      </c>
      <c r="BQ349">
        <v>0</v>
      </c>
      <c r="BR349">
        <v>0</v>
      </c>
      <c r="BS349">
        <v>0</v>
      </c>
      <c r="BT349">
        <v>1</v>
      </c>
      <c r="BU349">
        <v>0</v>
      </c>
      <c r="BV349">
        <v>0</v>
      </c>
      <c r="BW349">
        <v>0</v>
      </c>
      <c r="BX349">
        <v>2</v>
      </c>
      <c r="BY349">
        <f>_2022___Atividade_física__sintomas_de_ansiedade_e_depressão_e_qualidade_de_vida_e[[#This Row],[_18]]</f>
        <v>0</v>
      </c>
      <c r="BZ349">
        <v>1</v>
      </c>
      <c r="CA349">
        <v>1</v>
      </c>
      <c r="CB349" s="1">
        <f>SUM(BE349:BV349,_2022___Atividade_física__sintomas_de_ansiedade_e_depressão_e_qualidade_de_vida_e[[#This Row],[18 considerar essa]:[_20]])</f>
        <v>8</v>
      </c>
      <c r="CC349">
        <v>3</v>
      </c>
      <c r="CD349">
        <v>3</v>
      </c>
      <c r="CE349">
        <v>3</v>
      </c>
      <c r="CF349">
        <v>3</v>
      </c>
      <c r="CG349">
        <v>3</v>
      </c>
      <c r="CH349">
        <v>3</v>
      </c>
      <c r="CI349">
        <v>3</v>
      </c>
      <c r="CJ349">
        <v>3</v>
      </c>
      <c r="CK349">
        <v>3</v>
      </c>
      <c r="CL349">
        <v>3</v>
      </c>
      <c r="CM349">
        <v>3</v>
      </c>
      <c r="CN349">
        <v>3</v>
      </c>
      <c r="CO349">
        <v>2</v>
      </c>
      <c r="CP349">
        <v>2</v>
      </c>
      <c r="CQ349">
        <v>2</v>
      </c>
      <c r="CR349">
        <v>2</v>
      </c>
      <c r="CS349">
        <v>2</v>
      </c>
      <c r="CT349">
        <v>2</v>
      </c>
      <c r="CU349">
        <v>2</v>
      </c>
      <c r="CV349">
        <v>1</v>
      </c>
      <c r="CW349">
        <v>3</v>
      </c>
      <c r="CX349">
        <v>2</v>
      </c>
      <c r="CY349">
        <v>4</v>
      </c>
      <c r="CZ349">
        <v>4</v>
      </c>
      <c r="DA349">
        <v>4</v>
      </c>
      <c r="DB349">
        <v>4</v>
      </c>
      <c r="DC349">
        <v>4</v>
      </c>
      <c r="DD349">
        <v>4</v>
      </c>
      <c r="DE349">
        <v>4</v>
      </c>
      <c r="DF349">
        <v>4</v>
      </c>
      <c r="DG349">
        <v>4</v>
      </c>
      <c r="DH349">
        <v>4</v>
      </c>
      <c r="DI349">
        <v>3</v>
      </c>
      <c r="DJ349">
        <v>1</v>
      </c>
      <c r="DK349">
        <v>3</v>
      </c>
      <c r="DL349">
        <v>1</v>
      </c>
      <c r="DM349">
        <f>IF(CC349=1,5,IF(CC349=2,4.4,IF(CC349=3,3.4,IF(CC349=4,2,IF(CC349=5,1,IF(CC349&gt;5,"Inválido",0))))))</f>
        <v>3.4</v>
      </c>
      <c r="DN349">
        <f>IF(CD349&gt;5,"Inválido",CD349)</f>
        <v>3</v>
      </c>
      <c r="DO349" s="7">
        <f>IF(CE349&gt;3,"Inválido",CE349)</f>
        <v>3</v>
      </c>
      <c r="DP349" s="7">
        <f>IF(CF349&gt;3,"Inválido",CF349)</f>
        <v>3</v>
      </c>
      <c r="DQ349" s="6">
        <f>IF(CG349&gt;3,"Inválido",CG349)</f>
        <v>3</v>
      </c>
      <c r="DR349" s="6">
        <f>IF(CH349&gt;3,"Inválido",CH349)</f>
        <v>3</v>
      </c>
      <c r="DS349" s="6">
        <f>IF(CI349&gt;3,"Inválido",CI349)</f>
        <v>3</v>
      </c>
      <c r="DT349" s="6">
        <f>IF(CJ349&gt;3,"Inválido",CJ349)</f>
        <v>3</v>
      </c>
      <c r="DU349" s="6">
        <f>IF(CK349&gt;3,"Inválido",CK349)</f>
        <v>3</v>
      </c>
      <c r="DV349" s="6">
        <f>IF(CL349&gt;3,"Inválido",CL349)</f>
        <v>3</v>
      </c>
      <c r="DW349" s="6">
        <f>IF(CM349&gt;3,"Inválido",CM349)</f>
        <v>3</v>
      </c>
      <c r="DX349" s="6">
        <f>IF(CN349&gt;3,"Inválido",CN349)</f>
        <v>3</v>
      </c>
      <c r="DY349" s="8">
        <f>IF(CO349&gt;5, "INVALIDO",CO349)</f>
        <v>2</v>
      </c>
      <c r="DZ349" s="8">
        <f>IF(CP349&gt;5, "INVALIDO",CP349)</f>
        <v>2</v>
      </c>
      <c r="EA349" s="8">
        <f>IF(CQ349&gt;5, "INVALIDO",CQ349)</f>
        <v>2</v>
      </c>
      <c r="EB349" s="8">
        <f>IF(CR349&gt;5, "INVALIDO",CR349)</f>
        <v>2</v>
      </c>
      <c r="EC349" s="7">
        <f>IF(CR349&gt;5, "INVALIDO",CR349)</f>
        <v>2</v>
      </c>
      <c r="ED34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4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49">
        <f>IF(CC349=1,5,IF(CC349=2,4,IF(CC349=3,3,IF(CC349=4,2,IF(CC349=5,1,IF(CC349&gt;5,"Inválido",0))))))</f>
        <v>3</v>
      </c>
      <c r="EG349">
        <f>IF(CW349=1,6,IF(CW349=2,5.4,IF(CW349=3,4.2,IF(CW349=4,3.1,IF(CW349=5,2.2,IF(CW349=6,1,IF(CW349&gt;6,"Inválido",0)))))))</f>
        <v>4.2</v>
      </c>
      <c r="EH349">
        <f>IF(AND(CX349=1,CW349=1),6,IF(AND(CX349=1,CW349&lt;7),5,IF(AND(CX349&gt;1,CW349=1),"Inválido",IF(AND(CX349=2,CW349&lt;7),4,IF(AND(CX349=3,CW349&lt;7),3,IF(AND(CX349=4,CW349&lt;7),2,IF(AND(CX349=5,CW349&lt;7),1,0)))))))</f>
        <v>4</v>
      </c>
      <c r="EI349">
        <f>IF(CV349=1,6,IF(CV349=2,5,IF(CV349=3,3,IF(CV349=4,3,IF(CV349=5,2,IF(CV349=6,1,IF(CV349&gt;6,"iNVÁLIDO",0)))))))</f>
        <v>6</v>
      </c>
      <c r="EJ349" s="7">
        <f>IF(CZ349&gt;6,"Inválido",CZ349)</f>
        <v>4</v>
      </c>
      <c r="EK349" s="7">
        <f>IF(DA349&gt;6,"Inválido",DA349)</f>
        <v>4</v>
      </c>
      <c r="EL349">
        <f>IF(DB349=1,6,IF(DB349=2,5,IF(DB349=3,3,IF(DB349=4,3,IF(DB349=5,2,IF(DB349=6,1,IF(DB349&gt;6,"iNVÁLIDO",0)))))))</f>
        <v>3</v>
      </c>
      <c r="EM349">
        <f>IF(DC349=1,6,IF(DC349=2,5,IF(DC349=3,3,IF(DC349=4,3,IF(DC349=5,2,IF(DC349=6,1,IF(DC349&gt;6,"iNVÁLIDO",0)))))))</f>
        <v>3</v>
      </c>
      <c r="EN349" s="7">
        <f>IF(DD349&gt;6,"Inválido",DD349)</f>
        <v>4</v>
      </c>
      <c r="EO349">
        <f>IF(DE349&gt;6,"Inválido",DE349)</f>
        <v>4</v>
      </c>
      <c r="EP349">
        <f>IF(DF349=1,6,IF(DF349=2,5,IF(DF349=3,3,IF(DF349=4,3,IF(DF349=5,2,IF(DF349=6,1,IF(DF349&gt;6,"iNVÁLIDO",0)))))))</f>
        <v>3</v>
      </c>
      <c r="EQ349" s="7">
        <f>IF(DG349&gt;6,"Inválido",DG349)</f>
        <v>4</v>
      </c>
      <c r="ER349">
        <f>IF(DH349&gt;5,"Inválido",DH349)</f>
        <v>4</v>
      </c>
      <c r="ES349">
        <f>IF(DI349&gt;5,"Inválido",DI349)</f>
        <v>3</v>
      </c>
      <c r="ET349">
        <f>IF(DJ349=1,5,IF(DJ349=2,4,IF(DJ349=3,3,IF(DJ349=4,2,IF(DJ349=5,1,IF(DJ349&gt;5,"Inválido",0))))))</f>
        <v>5</v>
      </c>
      <c r="EU349">
        <f>IF(DK349&gt;5,"Inválido",DK349)</f>
        <v>3</v>
      </c>
      <c r="EV349">
        <f>IF(DL349=1,5,IF(DL349=2,4,IF(DL349=3,3,IF(DL349=4,2,IF(DL349=5,1,IF(DL349&gt;5,"Inválido",0))))))</f>
        <v>5</v>
      </c>
      <c r="EW349" s="7">
        <f>SUM(DO349,DP349,DQ349,DR349,DS349,DT349,DU349,DV349,DW349,DX349)</f>
        <v>30</v>
      </c>
      <c r="EX349" s="7">
        <f>(EW349-10)/20*100</f>
        <v>100</v>
      </c>
      <c r="EY349">
        <f>SUM(DY349,DZ349,EA349,EB349)</f>
        <v>8</v>
      </c>
      <c r="EZ349">
        <f>(_2022___Atividade_física__sintomas_de_ansiedade_e_depressão_e_qualidade_de_vida_e[[#This Row],[Aspecto físico]]-4)/4*100</f>
        <v>100</v>
      </c>
      <c r="FA349">
        <f>SUM(EG349,EH349)</f>
        <v>8.1999999999999993</v>
      </c>
      <c r="FB349">
        <f>(FA349-2)/10*100</f>
        <v>61.999999999999986</v>
      </c>
      <c r="FC349">
        <f>SUM(DM349,ES349,ET349,EU349,EV349)</f>
        <v>19.399999999999999</v>
      </c>
      <c r="FD349" s="7">
        <f>(FC349-5)/20*100</f>
        <v>72</v>
      </c>
      <c r="FE349">
        <f>SUM(EI349,EM349,EO349,EQ349)</f>
        <v>17</v>
      </c>
      <c r="FF349" s="7">
        <f>(FE349-4)/20*100</f>
        <v>65</v>
      </c>
      <c r="FG349">
        <f>SUM(EF349,ER349)</f>
        <v>7</v>
      </c>
      <c r="FH349">
        <f>(FG349-2)/8*100</f>
        <v>62.5</v>
      </c>
      <c r="FI349">
        <f>SUM(EC349,ED349,EE349)</f>
        <v>6</v>
      </c>
      <c r="FJ349" s="7">
        <f>(FI349-3)/3*100</f>
        <v>100</v>
      </c>
      <c r="FK349">
        <f>SUM(EJ349,EK349,EL349,EN349,EP349)</f>
        <v>18</v>
      </c>
      <c r="FL349">
        <f>(FK349-5)/25*100</f>
        <v>52</v>
      </c>
      <c r="FM349">
        <f t="shared" si="15"/>
        <v>3</v>
      </c>
      <c r="FN349" s="7">
        <f t="shared" si="16"/>
        <v>83.5</v>
      </c>
      <c r="FO349" s="7">
        <f t="shared" si="17"/>
        <v>69.875</v>
      </c>
    </row>
    <row r="350" spans="1:171" ht="15" thickBot="1" x14ac:dyDescent="0.35">
      <c r="A350" t="s">
        <v>972</v>
      </c>
      <c r="B350" t="s">
        <v>973</v>
      </c>
      <c r="C350" t="s">
        <v>68</v>
      </c>
      <c r="D350" s="5">
        <v>30359</v>
      </c>
      <c r="E350" s="5">
        <v>44682</v>
      </c>
      <c r="F350" s="1">
        <f>DATEDIF(D349,E349,"Y")</f>
        <v>37</v>
      </c>
      <c r="G350">
        <v>2</v>
      </c>
      <c r="H350">
        <v>1</v>
      </c>
      <c r="I350" t="s">
        <v>312</v>
      </c>
      <c r="J350">
        <v>6</v>
      </c>
      <c r="K350">
        <v>2</v>
      </c>
      <c r="L350" t="s">
        <v>974</v>
      </c>
      <c r="M350" s="1">
        <v>2</v>
      </c>
      <c r="N350">
        <v>2</v>
      </c>
      <c r="O350">
        <v>3</v>
      </c>
      <c r="P350">
        <v>1</v>
      </c>
      <c r="Q350" s="16">
        <v>2</v>
      </c>
      <c r="R350">
        <v>2</v>
      </c>
      <c r="S350">
        <v>1</v>
      </c>
      <c r="T350">
        <v>2</v>
      </c>
      <c r="U350" t="s">
        <v>86</v>
      </c>
      <c r="V350">
        <v>5</v>
      </c>
      <c r="W350">
        <v>25</v>
      </c>
      <c r="X35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125</v>
      </c>
      <c r="Y350">
        <v>5</v>
      </c>
      <c r="Z350">
        <v>39</v>
      </c>
      <c r="AA35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50">
        <v>5</v>
      </c>
      <c r="AC350">
        <v>39</v>
      </c>
      <c r="AD35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195</v>
      </c>
      <c r="AE350">
        <v>8</v>
      </c>
      <c r="AF350">
        <v>3</v>
      </c>
      <c r="AG350" s="1">
        <f>AVERAGE(_2022___Atividade_física__sintomas_de_ansiedade_e_depressão_e_qualidade_de_vida_e[[#This Row],[a.	Quantas horas no total você gasta sentado durante um dia de semana? ]:[b.	Quantas horas no total você gasta sentado durante um dia de fim de semana?]])</f>
        <v>5.5</v>
      </c>
      <c r="AH350" s="1">
        <f>_2022___Atividade_física__sintomas_de_ansiedade_e_depressão_e_qualidade_de_vida_e[[#This Row],[AFV por semana]]+_2022___Atividade_física__sintomas_de_ansiedade_e_depressão_e_qualidade_de_vida_e[[#This Row],[Média AFM na semana]]</f>
        <v>390</v>
      </c>
      <c r="AI350">
        <v>0</v>
      </c>
      <c r="AJ350">
        <v>0</v>
      </c>
      <c r="AK350">
        <v>0</v>
      </c>
      <c r="AL350">
        <v>1</v>
      </c>
      <c r="AM350">
        <v>2</v>
      </c>
      <c r="AN350">
        <v>0</v>
      </c>
      <c r="AO350">
        <v>2</v>
      </c>
      <c r="AP350">
        <v>0</v>
      </c>
      <c r="AQ350">
        <v>1</v>
      </c>
      <c r="AR350">
        <v>1</v>
      </c>
      <c r="AS350">
        <v>1</v>
      </c>
      <c r="AT350">
        <v>0</v>
      </c>
      <c r="AU350">
        <v>1</v>
      </c>
      <c r="AV350">
        <v>1</v>
      </c>
      <c r="AW350">
        <v>0</v>
      </c>
      <c r="AX350">
        <v>1</v>
      </c>
      <c r="AY350">
        <v>1</v>
      </c>
      <c r="AZ350">
        <v>0</v>
      </c>
      <c r="BA350">
        <v>0</v>
      </c>
      <c r="BB350">
        <v>1</v>
      </c>
      <c r="BC350">
        <v>0</v>
      </c>
      <c r="BD35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350">
        <v>1</v>
      </c>
      <c r="BF350">
        <v>1</v>
      </c>
      <c r="BG350">
        <v>1</v>
      </c>
      <c r="BH350">
        <v>1</v>
      </c>
      <c r="BI350">
        <v>1</v>
      </c>
      <c r="BJ350">
        <v>0</v>
      </c>
      <c r="BK350">
        <v>1</v>
      </c>
      <c r="BL350">
        <v>1</v>
      </c>
      <c r="BM350">
        <v>0</v>
      </c>
      <c r="BN350">
        <v>1</v>
      </c>
      <c r="BO350">
        <v>1</v>
      </c>
      <c r="BP350">
        <v>0</v>
      </c>
      <c r="BQ350">
        <v>1</v>
      </c>
      <c r="BR350">
        <v>1</v>
      </c>
      <c r="BS350">
        <v>1</v>
      </c>
      <c r="BT350">
        <v>1</v>
      </c>
      <c r="BU350">
        <v>1</v>
      </c>
      <c r="BV350">
        <v>0</v>
      </c>
      <c r="BW350">
        <v>1</v>
      </c>
      <c r="BX350">
        <v>2</v>
      </c>
      <c r="BY350">
        <f>_2022___Atividade_física__sintomas_de_ansiedade_e_depressão_e_qualidade_de_vida_e[[#This Row],[_18]]</f>
        <v>1</v>
      </c>
      <c r="BZ350">
        <v>0</v>
      </c>
      <c r="CA350">
        <v>0</v>
      </c>
      <c r="CB350" s="1">
        <f>SUM(BE350:BV350,_2022___Atividade_física__sintomas_de_ansiedade_e_depressão_e_qualidade_de_vida_e[[#This Row],[18 considerar essa]:[_20]])</f>
        <v>15</v>
      </c>
      <c r="CC350">
        <v>3</v>
      </c>
      <c r="CD350">
        <v>3</v>
      </c>
      <c r="CE350">
        <v>3</v>
      </c>
      <c r="CF350">
        <v>3</v>
      </c>
      <c r="CG350">
        <v>3</v>
      </c>
      <c r="CH350">
        <v>3</v>
      </c>
      <c r="CI350">
        <v>3</v>
      </c>
      <c r="CJ350">
        <v>3</v>
      </c>
      <c r="CK350">
        <v>3</v>
      </c>
      <c r="CL350">
        <v>3</v>
      </c>
      <c r="CM350">
        <v>3</v>
      </c>
      <c r="CN350">
        <v>3</v>
      </c>
      <c r="CO350">
        <v>2</v>
      </c>
      <c r="CP350">
        <v>2</v>
      </c>
      <c r="CQ350">
        <v>2</v>
      </c>
      <c r="CR350">
        <v>2</v>
      </c>
      <c r="CS350">
        <v>1</v>
      </c>
      <c r="CT350">
        <v>1</v>
      </c>
      <c r="CU350">
        <v>2</v>
      </c>
      <c r="CV350">
        <v>1</v>
      </c>
      <c r="CW350">
        <v>1</v>
      </c>
      <c r="CX350">
        <v>1</v>
      </c>
      <c r="CY350">
        <v>4</v>
      </c>
      <c r="CZ350">
        <v>3</v>
      </c>
      <c r="DA350">
        <v>4</v>
      </c>
      <c r="DB350">
        <v>5</v>
      </c>
      <c r="DC350">
        <v>5</v>
      </c>
      <c r="DD350">
        <v>5</v>
      </c>
      <c r="DE350">
        <v>5</v>
      </c>
      <c r="DF350">
        <v>4</v>
      </c>
      <c r="DG350">
        <v>5</v>
      </c>
      <c r="DH350">
        <v>4</v>
      </c>
      <c r="DI350">
        <v>5</v>
      </c>
      <c r="DJ350">
        <v>5</v>
      </c>
      <c r="DK350">
        <v>3</v>
      </c>
      <c r="DL350">
        <v>3</v>
      </c>
      <c r="DM350">
        <f>IF(CC350=1,5,IF(CC350=2,4.4,IF(CC350=3,3.4,IF(CC350=4,2,IF(CC350=5,1,IF(CC350&gt;5,"Inválido",0))))))</f>
        <v>3.4</v>
      </c>
      <c r="DN350">
        <f>IF(CD350&gt;5,"Inválido",CD350)</f>
        <v>3</v>
      </c>
      <c r="DO350" s="7">
        <f>IF(CE350&gt;3,"Inválido",CE350)</f>
        <v>3</v>
      </c>
      <c r="DP350" s="7">
        <f>IF(CF350&gt;3,"Inválido",CF350)</f>
        <v>3</v>
      </c>
      <c r="DQ350" s="6">
        <f>IF(CG350&gt;3,"Inválido",CG350)</f>
        <v>3</v>
      </c>
      <c r="DR350" s="6">
        <f>IF(CH350&gt;3,"Inválido",CH350)</f>
        <v>3</v>
      </c>
      <c r="DS350" s="6">
        <f>IF(CI350&gt;3,"Inválido",CI350)</f>
        <v>3</v>
      </c>
      <c r="DT350" s="6">
        <f>IF(CJ350&gt;3,"Inválido",CJ350)</f>
        <v>3</v>
      </c>
      <c r="DU350" s="6">
        <f>IF(CK350&gt;3,"Inválido",CK350)</f>
        <v>3</v>
      </c>
      <c r="DV350" s="6">
        <f>IF(CL350&gt;3,"Inválido",CL350)</f>
        <v>3</v>
      </c>
      <c r="DW350" s="6">
        <f>IF(CM350&gt;3,"Inválido",CM350)</f>
        <v>3</v>
      </c>
      <c r="DX350" s="6">
        <f>IF(CN350&gt;3,"Inválido",CN350)</f>
        <v>3</v>
      </c>
      <c r="DY350" s="8">
        <f>IF(CO350&gt;5, "INVALIDO",CO350)</f>
        <v>2</v>
      </c>
      <c r="DZ350" s="8">
        <f>IF(CP350&gt;5, "INVALIDO",CP350)</f>
        <v>2</v>
      </c>
      <c r="EA350" s="8">
        <f>IF(CQ350&gt;5, "INVALIDO",CQ350)</f>
        <v>2</v>
      </c>
      <c r="EB350" s="8">
        <f>IF(CR350&gt;5, "INVALIDO",CR350)</f>
        <v>2</v>
      </c>
      <c r="EC350" s="7">
        <f>IF(CR350&gt;5, "INVALIDO",CR350)</f>
        <v>2</v>
      </c>
      <c r="ED35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50">
        <f>IF(CC350=1,5,IF(CC350=2,4,IF(CC350=3,3,IF(CC350=4,2,IF(CC350=5,1,IF(CC350&gt;5,"Inválido",0))))))</f>
        <v>3</v>
      </c>
      <c r="EG350">
        <f>IF(CW350=1,6,IF(CW350=2,5.4,IF(CW350=3,4.2,IF(CW350=4,3.1,IF(CW350=5,2.2,IF(CW350=6,1,IF(CW350&gt;6,"Inválido",0)))))))</f>
        <v>6</v>
      </c>
      <c r="EH350">
        <f>IF(AND(CX350=1,CW350=1),6,IF(AND(CX350=1,CW350&lt;7),5,IF(AND(CX350&gt;1,CW350=1),"Inválido",IF(AND(CX350=2,CW350&lt;7),4,IF(AND(CX350=3,CW350&lt;7),3,IF(AND(CX350=4,CW350&lt;7),2,IF(AND(CX350=5,CW350&lt;7),1,0)))))))</f>
        <v>6</v>
      </c>
      <c r="EI350">
        <f>IF(CV350=1,6,IF(CV350=2,5,IF(CV350=3,3,IF(CV350=4,3,IF(CV350=5,2,IF(CV350=6,1,IF(CV350&gt;6,"iNVÁLIDO",0)))))))</f>
        <v>6</v>
      </c>
      <c r="EJ350" s="7">
        <f>IF(CZ350&gt;6,"Inválido",CZ350)</f>
        <v>3</v>
      </c>
      <c r="EK350" s="7">
        <f>IF(DA350&gt;6,"Inválido",DA350)</f>
        <v>4</v>
      </c>
      <c r="EL350">
        <f>IF(DB350=1,6,IF(DB350=2,5,IF(DB350=3,3,IF(DB350=4,3,IF(DB350=5,2,IF(DB350=6,1,IF(DB350&gt;6,"iNVÁLIDO",0)))))))</f>
        <v>2</v>
      </c>
      <c r="EM350">
        <f>IF(DC350=1,6,IF(DC350=2,5,IF(DC350=3,3,IF(DC350=4,3,IF(DC350=5,2,IF(DC350=6,1,IF(DC350&gt;6,"iNVÁLIDO",0)))))))</f>
        <v>2</v>
      </c>
      <c r="EN350" s="7">
        <f>IF(DD350&gt;6,"Inválido",DD350)</f>
        <v>5</v>
      </c>
      <c r="EO350">
        <f>IF(DE350&gt;6,"Inválido",DE350)</f>
        <v>5</v>
      </c>
      <c r="EP350">
        <f>IF(DF350=1,6,IF(DF350=2,5,IF(DF350=3,3,IF(DF350=4,3,IF(DF350=5,2,IF(DF350=6,1,IF(DF350&gt;6,"iNVÁLIDO",0)))))))</f>
        <v>3</v>
      </c>
      <c r="EQ350" s="7">
        <f>IF(DG350&gt;6,"Inválido",DG350)</f>
        <v>5</v>
      </c>
      <c r="ER350">
        <f>IF(DH350&gt;5,"Inválido",DH350)</f>
        <v>4</v>
      </c>
      <c r="ES350">
        <f>IF(DI350&gt;5,"Inválido",DI350)</f>
        <v>5</v>
      </c>
      <c r="ET350">
        <f>IF(DJ350=1,5,IF(DJ350=2,4,IF(DJ350=3,3,IF(DJ350=4,2,IF(DJ350=5,1,IF(DJ350&gt;5,"Inválido",0))))))</f>
        <v>1</v>
      </c>
      <c r="EU350">
        <f>IF(DK350&gt;5,"Inválido",DK350)</f>
        <v>3</v>
      </c>
      <c r="EV350">
        <f>IF(DL350=1,5,IF(DL350=2,4,IF(DL350=3,3,IF(DL350=4,2,IF(DL350=5,1,IF(DL350&gt;5,"Inválido",0))))))</f>
        <v>3</v>
      </c>
      <c r="EW350" s="7">
        <f>SUM(DO350,DP350,DQ350,DR350,DS350,DT350,DU350,DV350,DW350,DX350)</f>
        <v>30</v>
      </c>
      <c r="EX350" s="7">
        <f>(EW350-10)/20*100</f>
        <v>100</v>
      </c>
      <c r="EY350">
        <f>SUM(DY350,DZ350,EA350,EB350)</f>
        <v>8</v>
      </c>
      <c r="EZ350">
        <f>(_2022___Atividade_física__sintomas_de_ansiedade_e_depressão_e_qualidade_de_vida_e[[#This Row],[Aspecto físico]]-4)/4*100</f>
        <v>100</v>
      </c>
      <c r="FA350">
        <f>SUM(EG350,EH350)</f>
        <v>12</v>
      </c>
      <c r="FB350">
        <f>(FA350-2)/10*100</f>
        <v>100</v>
      </c>
      <c r="FC350">
        <f>SUM(DM350,ES350,ET350,EU350,EV350)</f>
        <v>15.4</v>
      </c>
      <c r="FD350" s="7">
        <f>(FC350-5)/20*100</f>
        <v>52</v>
      </c>
      <c r="FE350">
        <f>SUM(EI350,EM350,EO350,EQ350)</f>
        <v>18</v>
      </c>
      <c r="FF350" s="7">
        <f>(FE350-4)/20*100</f>
        <v>70</v>
      </c>
      <c r="FG350">
        <f>SUM(EF350,ER350)</f>
        <v>7</v>
      </c>
      <c r="FH350">
        <f>(FG350-2)/8*100</f>
        <v>62.5</v>
      </c>
      <c r="FI350">
        <f>SUM(EC350,ED350,EE350)</f>
        <v>5</v>
      </c>
      <c r="FJ350" s="7">
        <f>(FI350-3)/3*100</f>
        <v>66.666666666666657</v>
      </c>
      <c r="FK350">
        <f>SUM(EJ350,EK350,EL350,EN350,EP350)</f>
        <v>17</v>
      </c>
      <c r="FL350">
        <f>(FK350-5)/25*100</f>
        <v>48</v>
      </c>
      <c r="FM350">
        <f t="shared" si="15"/>
        <v>3</v>
      </c>
      <c r="FN350" s="7">
        <f t="shared" si="16"/>
        <v>88</v>
      </c>
      <c r="FO350" s="7">
        <f t="shared" si="17"/>
        <v>61.791666666666664</v>
      </c>
    </row>
    <row r="351" spans="1:171" ht="15" thickBot="1" x14ac:dyDescent="0.35">
      <c r="A351" t="s">
        <v>975</v>
      </c>
      <c r="B351" t="s">
        <v>976</v>
      </c>
      <c r="C351" t="s">
        <v>68</v>
      </c>
      <c r="D351" s="5">
        <v>33098</v>
      </c>
      <c r="E351" s="5">
        <v>44682</v>
      </c>
      <c r="F351" s="1">
        <f>DATEDIF(D350,E350,"Y")</f>
        <v>39</v>
      </c>
      <c r="G351">
        <v>2</v>
      </c>
      <c r="H351">
        <v>1</v>
      </c>
      <c r="I351" t="s">
        <v>162</v>
      </c>
      <c r="J351">
        <v>3</v>
      </c>
      <c r="K351">
        <v>1</v>
      </c>
      <c r="L351" t="s">
        <v>100</v>
      </c>
      <c r="M351" s="1">
        <v>1</v>
      </c>
      <c r="N351">
        <v>1</v>
      </c>
      <c r="O351">
        <v>1</v>
      </c>
      <c r="P351">
        <v>1</v>
      </c>
      <c r="Q351" s="16">
        <v>1</v>
      </c>
      <c r="R351">
        <v>1</v>
      </c>
      <c r="S351">
        <v>2</v>
      </c>
      <c r="T351">
        <v>1</v>
      </c>
      <c r="U351" t="s">
        <v>76</v>
      </c>
      <c r="V351">
        <v>6</v>
      </c>
      <c r="W351">
        <v>15</v>
      </c>
      <c r="X35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90</v>
      </c>
      <c r="Y351">
        <v>6</v>
      </c>
      <c r="Z351">
        <v>15</v>
      </c>
      <c r="AA35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90</v>
      </c>
      <c r="AB351">
        <v>0</v>
      </c>
      <c r="AC351">
        <v>0</v>
      </c>
      <c r="AD35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1">
        <v>12</v>
      </c>
      <c r="AF351">
        <v>20</v>
      </c>
      <c r="AG351" s="1">
        <f>AVERAGE(_2022___Atividade_física__sintomas_de_ansiedade_e_depressão_e_qualidade_de_vida_e[[#This Row],[a.	Quantas horas no total você gasta sentado durante um dia de semana? ]:[b.	Quantas horas no total você gasta sentado durante um dia de fim de semana?]])</f>
        <v>16</v>
      </c>
      <c r="AH351" s="1">
        <f>_2022___Atividade_física__sintomas_de_ansiedade_e_depressão_e_qualidade_de_vida_e[[#This Row],[AFV por semana]]+_2022___Atividade_física__sintomas_de_ansiedade_e_depressão_e_qualidade_de_vida_e[[#This Row],[Média AFM na semana]]</f>
        <v>90</v>
      </c>
      <c r="AI351">
        <v>1</v>
      </c>
      <c r="AJ351">
        <v>1</v>
      </c>
      <c r="AK351">
        <v>1</v>
      </c>
      <c r="AL351">
        <v>2</v>
      </c>
      <c r="AM351">
        <v>2</v>
      </c>
      <c r="AN351">
        <v>2</v>
      </c>
      <c r="AO351">
        <v>2</v>
      </c>
      <c r="AP351">
        <v>2</v>
      </c>
      <c r="AQ351">
        <v>2</v>
      </c>
      <c r="AR351">
        <v>2</v>
      </c>
      <c r="AS351">
        <v>1</v>
      </c>
      <c r="AT351">
        <v>2</v>
      </c>
      <c r="AU351">
        <v>2</v>
      </c>
      <c r="AV351">
        <v>1</v>
      </c>
      <c r="AW351">
        <v>1</v>
      </c>
      <c r="AX351">
        <v>1</v>
      </c>
      <c r="AY351">
        <v>0</v>
      </c>
      <c r="AZ351">
        <v>0</v>
      </c>
      <c r="BA351">
        <v>1</v>
      </c>
      <c r="BB351">
        <v>1</v>
      </c>
      <c r="BC351">
        <v>1</v>
      </c>
      <c r="BD35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351">
        <v>1</v>
      </c>
      <c r="BF351">
        <v>2</v>
      </c>
      <c r="BG351">
        <v>1</v>
      </c>
      <c r="BH351">
        <v>1</v>
      </c>
      <c r="BI351">
        <v>1</v>
      </c>
      <c r="BJ351">
        <v>0</v>
      </c>
      <c r="BK351">
        <v>1</v>
      </c>
      <c r="BL351">
        <v>1</v>
      </c>
      <c r="BM351">
        <v>0</v>
      </c>
      <c r="BN351">
        <v>0</v>
      </c>
      <c r="BO351">
        <v>1</v>
      </c>
      <c r="BP351">
        <v>2</v>
      </c>
      <c r="BQ351">
        <v>2</v>
      </c>
      <c r="BR351">
        <v>1</v>
      </c>
      <c r="BS351">
        <v>2</v>
      </c>
      <c r="BT351">
        <v>3</v>
      </c>
      <c r="BU351">
        <v>2</v>
      </c>
      <c r="BV351">
        <v>3</v>
      </c>
      <c r="BW351">
        <v>1</v>
      </c>
      <c r="BX351">
        <v>2</v>
      </c>
      <c r="BY351">
        <f>_2022___Atividade_física__sintomas_de_ansiedade_e_depressão_e_qualidade_de_vida_e[[#This Row],[_18]]</f>
        <v>1</v>
      </c>
      <c r="BZ351">
        <v>0</v>
      </c>
      <c r="CA351">
        <v>3</v>
      </c>
      <c r="CB351" s="1">
        <f>SUM(BE351:BV351,_2022___Atividade_física__sintomas_de_ansiedade_e_depressão_e_qualidade_de_vida_e[[#This Row],[18 considerar essa]:[_20]])</f>
        <v>28</v>
      </c>
      <c r="CC351">
        <v>4</v>
      </c>
      <c r="CD351">
        <v>4</v>
      </c>
      <c r="CE351">
        <v>1</v>
      </c>
      <c r="CF351">
        <v>3</v>
      </c>
      <c r="CG351">
        <v>3</v>
      </c>
      <c r="CH351">
        <v>3</v>
      </c>
      <c r="CI351">
        <v>3</v>
      </c>
      <c r="CJ351">
        <v>1</v>
      </c>
      <c r="CK351">
        <v>3</v>
      </c>
      <c r="CL351">
        <v>3</v>
      </c>
      <c r="CM351">
        <v>3</v>
      </c>
      <c r="CN351">
        <v>3</v>
      </c>
      <c r="CO351">
        <v>2</v>
      </c>
      <c r="CP351">
        <v>1</v>
      </c>
      <c r="CQ351">
        <v>1</v>
      </c>
      <c r="CR351">
        <v>1</v>
      </c>
      <c r="CS351">
        <v>1</v>
      </c>
      <c r="CT351">
        <v>1</v>
      </c>
      <c r="CU351">
        <v>1</v>
      </c>
      <c r="CV351">
        <v>5</v>
      </c>
      <c r="CW351">
        <v>1</v>
      </c>
      <c r="CX351">
        <v>1</v>
      </c>
      <c r="CY351">
        <v>6</v>
      </c>
      <c r="CZ351">
        <v>2</v>
      </c>
      <c r="DA351">
        <v>2</v>
      </c>
      <c r="DB351">
        <v>5</v>
      </c>
      <c r="DC351">
        <v>5</v>
      </c>
      <c r="DD351">
        <v>2</v>
      </c>
      <c r="DE351">
        <v>2</v>
      </c>
      <c r="DF351">
        <v>5</v>
      </c>
      <c r="DG351">
        <v>2</v>
      </c>
      <c r="DH351">
        <v>1</v>
      </c>
      <c r="DI351">
        <v>5</v>
      </c>
      <c r="DJ351">
        <v>3</v>
      </c>
      <c r="DK351">
        <v>3</v>
      </c>
      <c r="DL351">
        <v>5</v>
      </c>
      <c r="DM351">
        <f>IF(CC351=1,5,IF(CC351=2,4.4,IF(CC351=3,3.4,IF(CC351=4,2,IF(CC351=5,1,IF(CC351&gt;5,"Inválido",0))))))</f>
        <v>2</v>
      </c>
      <c r="DN351">
        <f>IF(CD351&gt;5,"Inválido",CD351)</f>
        <v>4</v>
      </c>
      <c r="DO351" s="7">
        <f>IF(CE351&gt;3,"Inválido",CE351)</f>
        <v>1</v>
      </c>
      <c r="DP351" s="7">
        <f>IF(CF351&gt;3,"Inválido",CF351)</f>
        <v>3</v>
      </c>
      <c r="DQ351" s="6">
        <f>IF(CG351&gt;3,"Inválido",CG351)</f>
        <v>3</v>
      </c>
      <c r="DR351" s="6">
        <f>IF(CH351&gt;3,"Inválido",CH351)</f>
        <v>3</v>
      </c>
      <c r="DS351" s="6">
        <f>IF(CI351&gt;3,"Inválido",CI351)</f>
        <v>3</v>
      </c>
      <c r="DT351" s="6">
        <f>IF(CJ351&gt;3,"Inválido",CJ351)</f>
        <v>1</v>
      </c>
      <c r="DU351" s="6">
        <f>IF(CK351&gt;3,"Inválido",CK351)</f>
        <v>3</v>
      </c>
      <c r="DV351" s="6">
        <f>IF(CL351&gt;3,"Inválido",CL351)</f>
        <v>3</v>
      </c>
      <c r="DW351" s="6">
        <f>IF(CM351&gt;3,"Inválido",CM351)</f>
        <v>3</v>
      </c>
      <c r="DX351" s="6">
        <f>IF(CN351&gt;3,"Inválido",CN351)</f>
        <v>3</v>
      </c>
      <c r="DY351" s="8">
        <f>IF(CO351&gt;5, "INVALIDO",CO351)</f>
        <v>2</v>
      </c>
      <c r="DZ351" s="8">
        <f>IF(CP351&gt;5, "INVALIDO",CP351)</f>
        <v>1</v>
      </c>
      <c r="EA351" s="8">
        <f>IF(CQ351&gt;5, "INVALIDO",CQ351)</f>
        <v>1</v>
      </c>
      <c r="EB351" s="8">
        <f>IF(CR351&gt;5, "INVALIDO",CR351)</f>
        <v>1</v>
      </c>
      <c r="EC351" s="7">
        <f>IF(CR351&gt;5, "INVALIDO",CR351)</f>
        <v>1</v>
      </c>
      <c r="ED35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1">
        <f>IF(CC351=1,5,IF(CC351=2,4,IF(CC351=3,3,IF(CC351=4,2,IF(CC351=5,1,IF(CC351&gt;5,"Inválido",0))))))</f>
        <v>2</v>
      </c>
      <c r="EG351">
        <f>IF(CW351=1,6,IF(CW351=2,5.4,IF(CW351=3,4.2,IF(CW351=4,3.1,IF(CW351=5,2.2,IF(CW351=6,1,IF(CW351&gt;6,"Inválido",0)))))))</f>
        <v>6</v>
      </c>
      <c r="EH351">
        <f>IF(AND(CX351=1,CW351=1),6,IF(AND(CX351=1,CW351&lt;7),5,IF(AND(CX351&gt;1,CW351=1),"Inválido",IF(AND(CX351=2,CW351&lt;7),4,IF(AND(CX351=3,CW351&lt;7),3,IF(AND(CX351=4,CW351&lt;7),2,IF(AND(CX351=5,CW351&lt;7),1,0)))))))</f>
        <v>6</v>
      </c>
      <c r="EI351">
        <f>IF(CV351=1,6,IF(CV351=2,5,IF(CV351=3,3,IF(CV351=4,3,IF(CV351=5,2,IF(CV351=6,1,IF(CV351&gt;6,"iNVÁLIDO",0)))))))</f>
        <v>2</v>
      </c>
      <c r="EJ351" s="7">
        <f>IF(CZ351&gt;6,"Inválido",CZ351)</f>
        <v>2</v>
      </c>
      <c r="EK351" s="7">
        <f>IF(DA351&gt;6,"Inválido",DA351)</f>
        <v>2</v>
      </c>
      <c r="EL351">
        <f>IF(DB351=1,6,IF(DB351=2,5,IF(DB351=3,3,IF(DB351=4,3,IF(DB351=5,2,IF(DB351=6,1,IF(DB351&gt;6,"iNVÁLIDO",0)))))))</f>
        <v>2</v>
      </c>
      <c r="EM351">
        <f>IF(DC351=1,6,IF(DC351=2,5,IF(DC351=3,3,IF(DC351=4,3,IF(DC351=5,2,IF(DC351=6,1,IF(DC351&gt;6,"iNVÁLIDO",0)))))))</f>
        <v>2</v>
      </c>
      <c r="EN351" s="7">
        <f>IF(DD351&gt;6,"Inválido",DD351)</f>
        <v>2</v>
      </c>
      <c r="EO351">
        <f>IF(DE351&gt;6,"Inválido",DE351)</f>
        <v>2</v>
      </c>
      <c r="EP351">
        <f>IF(DF351=1,6,IF(DF351=2,5,IF(DF351=3,3,IF(DF351=4,3,IF(DF351=5,2,IF(DF351=6,1,IF(DF351&gt;6,"iNVÁLIDO",0)))))))</f>
        <v>2</v>
      </c>
      <c r="EQ351" s="7">
        <f>IF(DG351&gt;6,"Inválido",DG351)</f>
        <v>2</v>
      </c>
      <c r="ER351">
        <f>IF(DH351&gt;5,"Inválido",DH351)</f>
        <v>1</v>
      </c>
      <c r="ES351">
        <f>IF(DI351&gt;5,"Inválido",DI351)</f>
        <v>5</v>
      </c>
      <c r="ET351">
        <f>IF(DJ351=1,5,IF(DJ351=2,4,IF(DJ351=3,3,IF(DJ351=4,2,IF(DJ351=5,1,IF(DJ351&gt;5,"Inválido",0))))))</f>
        <v>3</v>
      </c>
      <c r="EU351">
        <f>IF(DK351&gt;5,"Inválido",DK351)</f>
        <v>3</v>
      </c>
      <c r="EV351">
        <f>IF(DL351=1,5,IF(DL351=2,4,IF(DL351=3,3,IF(DL351=4,2,IF(DL351=5,1,IF(DL351&gt;5,"Inválido",0))))))</f>
        <v>1</v>
      </c>
      <c r="EW351" s="7">
        <f>SUM(DO351,DP351,DQ351,DR351,DS351,DT351,DU351,DV351,DW351,DX351)</f>
        <v>26</v>
      </c>
      <c r="EX351" s="7">
        <f>(EW351-10)/20*100</f>
        <v>80</v>
      </c>
      <c r="EY351">
        <f>SUM(DY351,DZ351,EA351,EB351)</f>
        <v>5</v>
      </c>
      <c r="EZ351">
        <f>(_2022___Atividade_física__sintomas_de_ansiedade_e_depressão_e_qualidade_de_vida_e[[#This Row],[Aspecto físico]]-4)/4*100</f>
        <v>25</v>
      </c>
      <c r="FA351">
        <f>SUM(EG351,EH351)</f>
        <v>12</v>
      </c>
      <c r="FB351">
        <f>(FA351-2)/10*100</f>
        <v>100</v>
      </c>
      <c r="FC351">
        <f>SUM(DM351,ES351,ET351,EU351,EV351)</f>
        <v>14</v>
      </c>
      <c r="FD351" s="7">
        <f>(FC351-5)/20*100</f>
        <v>45</v>
      </c>
      <c r="FE351">
        <f>SUM(EI351,EM351,EO351,EQ351)</f>
        <v>8</v>
      </c>
      <c r="FF351" s="7">
        <f>(FE351-4)/20*100</f>
        <v>20</v>
      </c>
      <c r="FG351">
        <f>SUM(EF351,ER351)</f>
        <v>3</v>
      </c>
      <c r="FH351">
        <f>(FG351-2)/8*100</f>
        <v>12.5</v>
      </c>
      <c r="FI351">
        <f>SUM(EC351,ED351,EE351)</f>
        <v>3</v>
      </c>
      <c r="FJ351" s="7">
        <f>(FI351-3)/3*100</f>
        <v>0</v>
      </c>
      <c r="FK351">
        <f>SUM(EJ351,EK351,EL351,EN351,EP351)</f>
        <v>10</v>
      </c>
      <c r="FL351">
        <f>(FK351-5)/25*100</f>
        <v>20</v>
      </c>
      <c r="FM351">
        <f t="shared" si="15"/>
        <v>4</v>
      </c>
      <c r="FN351" s="7">
        <f t="shared" si="16"/>
        <v>62.5</v>
      </c>
      <c r="FO351" s="7">
        <f t="shared" si="17"/>
        <v>13.125</v>
      </c>
    </row>
    <row r="352" spans="1:171" ht="15" thickBot="1" x14ac:dyDescent="0.35">
      <c r="A352" t="s">
        <v>977</v>
      </c>
      <c r="B352" t="s">
        <v>978</v>
      </c>
      <c r="C352" t="s">
        <v>68</v>
      </c>
      <c r="D352" s="5">
        <v>36592</v>
      </c>
      <c r="E352" s="5">
        <v>44682</v>
      </c>
      <c r="F352" s="1">
        <f>DATEDIF(D351,E351,"Y")</f>
        <v>31</v>
      </c>
      <c r="G352">
        <v>2</v>
      </c>
      <c r="H352">
        <v>1</v>
      </c>
      <c r="I352" t="s">
        <v>108</v>
      </c>
      <c r="J352">
        <v>9</v>
      </c>
      <c r="K352">
        <v>1</v>
      </c>
      <c r="L352" t="s">
        <v>100</v>
      </c>
      <c r="M352" s="1">
        <v>1</v>
      </c>
      <c r="N352">
        <v>1</v>
      </c>
      <c r="O352">
        <v>1</v>
      </c>
      <c r="P352">
        <v>1</v>
      </c>
      <c r="Q352" s="16">
        <v>2</v>
      </c>
      <c r="R352">
        <v>1</v>
      </c>
      <c r="S352">
        <v>2</v>
      </c>
      <c r="T352">
        <v>1</v>
      </c>
      <c r="U352" t="s">
        <v>164</v>
      </c>
      <c r="V352">
        <v>1</v>
      </c>
      <c r="W352">
        <v>15</v>
      </c>
      <c r="X35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352">
        <v>4</v>
      </c>
      <c r="Z352">
        <v>60</v>
      </c>
      <c r="AA35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352">
        <v>3</v>
      </c>
      <c r="AC352">
        <v>60</v>
      </c>
      <c r="AD35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352">
        <v>7</v>
      </c>
      <c r="AF352">
        <v>12</v>
      </c>
      <c r="AG352" s="1">
        <f>AVERAGE(_2022___Atividade_física__sintomas_de_ansiedade_e_depressão_e_qualidade_de_vida_e[[#This Row],[a.	Quantas horas no total você gasta sentado durante um dia de semana? ]:[b.	Quantas horas no total você gasta sentado durante um dia de fim de semana?]])</f>
        <v>9.5</v>
      </c>
      <c r="AH352" s="1">
        <f>_2022___Atividade_física__sintomas_de_ansiedade_e_depressão_e_qualidade_de_vida_e[[#This Row],[AFV por semana]]+_2022___Atividade_física__sintomas_de_ansiedade_e_depressão_e_qualidade_de_vida_e[[#This Row],[Média AFM na semana]]</f>
        <v>420</v>
      </c>
      <c r="AI352">
        <v>0</v>
      </c>
      <c r="AJ352">
        <v>1</v>
      </c>
      <c r="AK352">
        <v>1</v>
      </c>
      <c r="AL352">
        <v>1</v>
      </c>
      <c r="AM352">
        <v>2</v>
      </c>
      <c r="AN352">
        <v>0</v>
      </c>
      <c r="AO352">
        <v>1</v>
      </c>
      <c r="AP352">
        <v>0</v>
      </c>
      <c r="AQ352">
        <v>0</v>
      </c>
      <c r="AR352">
        <v>2</v>
      </c>
      <c r="AS352">
        <v>0</v>
      </c>
      <c r="AT352">
        <v>0</v>
      </c>
      <c r="AU352">
        <v>1</v>
      </c>
      <c r="AV352">
        <v>1</v>
      </c>
      <c r="AW352">
        <v>0</v>
      </c>
      <c r="AX352">
        <v>0</v>
      </c>
      <c r="AY352">
        <v>1</v>
      </c>
      <c r="AZ352">
        <v>2</v>
      </c>
      <c r="BA352">
        <v>0</v>
      </c>
      <c r="BB352">
        <v>1</v>
      </c>
      <c r="BC352">
        <v>2</v>
      </c>
      <c r="BD35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352">
        <v>0</v>
      </c>
      <c r="BF352">
        <v>0</v>
      </c>
      <c r="BG352">
        <v>0</v>
      </c>
      <c r="BH352">
        <v>0</v>
      </c>
      <c r="BI352">
        <v>0</v>
      </c>
      <c r="BJ352">
        <v>0</v>
      </c>
      <c r="BK352">
        <v>0</v>
      </c>
      <c r="BL352">
        <v>1</v>
      </c>
      <c r="BM352">
        <v>0</v>
      </c>
      <c r="BN352">
        <v>0</v>
      </c>
      <c r="BO352">
        <v>1</v>
      </c>
      <c r="BP352">
        <v>1</v>
      </c>
      <c r="BQ352">
        <v>1</v>
      </c>
      <c r="BR352">
        <v>0</v>
      </c>
      <c r="BS352">
        <v>0</v>
      </c>
      <c r="BT352">
        <v>0</v>
      </c>
      <c r="BU352">
        <v>0</v>
      </c>
      <c r="BV352">
        <v>1</v>
      </c>
      <c r="BW352">
        <v>2</v>
      </c>
      <c r="BX352">
        <v>2</v>
      </c>
      <c r="BY352">
        <f>_2022___Atividade_física__sintomas_de_ansiedade_e_depressão_e_qualidade_de_vida_e[[#This Row],[_18]]</f>
        <v>2</v>
      </c>
      <c r="BZ352">
        <v>0</v>
      </c>
      <c r="CA352">
        <v>0</v>
      </c>
      <c r="CB352" s="1">
        <f>SUM(BE352:BV352,_2022___Atividade_física__sintomas_de_ansiedade_e_depressão_e_qualidade_de_vida_e[[#This Row],[18 considerar essa]:[_20]])</f>
        <v>7</v>
      </c>
      <c r="CC352">
        <v>3</v>
      </c>
      <c r="CD352">
        <v>4</v>
      </c>
      <c r="CE352">
        <v>2</v>
      </c>
      <c r="CF352">
        <v>3</v>
      </c>
      <c r="CG352">
        <v>3</v>
      </c>
      <c r="CH352">
        <v>2</v>
      </c>
      <c r="CI352">
        <v>2</v>
      </c>
      <c r="CJ352">
        <v>3</v>
      </c>
      <c r="CK352">
        <v>3</v>
      </c>
      <c r="CL352">
        <v>2</v>
      </c>
      <c r="CM352">
        <v>3</v>
      </c>
      <c r="CN352">
        <v>2</v>
      </c>
      <c r="CO352">
        <v>2</v>
      </c>
      <c r="CP352">
        <v>1</v>
      </c>
      <c r="CQ352">
        <v>2</v>
      </c>
      <c r="CR352">
        <v>2</v>
      </c>
      <c r="CS352">
        <v>2</v>
      </c>
      <c r="CT352">
        <v>1</v>
      </c>
      <c r="CU352">
        <v>2</v>
      </c>
      <c r="CV352">
        <v>2</v>
      </c>
      <c r="CW352">
        <v>1</v>
      </c>
      <c r="CX352">
        <v>1</v>
      </c>
      <c r="CY352">
        <v>3</v>
      </c>
      <c r="CZ352">
        <v>5</v>
      </c>
      <c r="DA352">
        <v>6</v>
      </c>
      <c r="DB352">
        <v>2</v>
      </c>
      <c r="DC352">
        <v>5</v>
      </c>
      <c r="DD352">
        <v>6</v>
      </c>
      <c r="DE352">
        <v>6</v>
      </c>
      <c r="DF352">
        <v>2</v>
      </c>
      <c r="DG352">
        <v>5</v>
      </c>
      <c r="DH352">
        <v>5</v>
      </c>
      <c r="DI352">
        <v>2</v>
      </c>
      <c r="DJ352">
        <v>3</v>
      </c>
      <c r="DK352">
        <v>5</v>
      </c>
      <c r="DL352">
        <v>3</v>
      </c>
      <c r="DM352">
        <f>IF(CC352=1,5,IF(CC352=2,4.4,IF(CC352=3,3.4,IF(CC352=4,2,IF(CC352=5,1,IF(CC352&gt;5,"Inválido",0))))))</f>
        <v>3.4</v>
      </c>
      <c r="DN352">
        <f>IF(CD352&gt;5,"Inválido",CD352)</f>
        <v>4</v>
      </c>
      <c r="DO352" s="7">
        <f>IF(CE352&gt;3,"Inválido",CE352)</f>
        <v>2</v>
      </c>
      <c r="DP352" s="7">
        <f>IF(CF352&gt;3,"Inválido",CF352)</f>
        <v>3</v>
      </c>
      <c r="DQ352" s="6">
        <f>IF(CG352&gt;3,"Inválido",CG352)</f>
        <v>3</v>
      </c>
      <c r="DR352" s="6">
        <f>IF(CH352&gt;3,"Inválido",CH352)</f>
        <v>2</v>
      </c>
      <c r="DS352" s="6">
        <f>IF(CI352&gt;3,"Inválido",CI352)</f>
        <v>2</v>
      </c>
      <c r="DT352" s="6">
        <f>IF(CJ352&gt;3,"Inválido",CJ352)</f>
        <v>3</v>
      </c>
      <c r="DU352" s="6">
        <f>IF(CK352&gt;3,"Inválido",CK352)</f>
        <v>3</v>
      </c>
      <c r="DV352" s="6">
        <f>IF(CL352&gt;3,"Inválido",CL352)</f>
        <v>2</v>
      </c>
      <c r="DW352" s="6">
        <f>IF(CM352&gt;3,"Inválido",CM352)</f>
        <v>3</v>
      </c>
      <c r="DX352" s="6">
        <f>IF(CN352&gt;3,"Inválido",CN352)</f>
        <v>2</v>
      </c>
      <c r="DY352" s="8">
        <f>IF(CO352&gt;5, "INVALIDO",CO352)</f>
        <v>2</v>
      </c>
      <c r="DZ352" s="8">
        <f>IF(CP352&gt;5, "INVALIDO",CP352)</f>
        <v>1</v>
      </c>
      <c r="EA352" s="8">
        <f>IF(CQ352&gt;5, "INVALIDO",CQ352)</f>
        <v>2</v>
      </c>
      <c r="EB352" s="8">
        <f>IF(CR352&gt;5, "INVALIDO",CR352)</f>
        <v>2</v>
      </c>
      <c r="EC352" s="7">
        <f>IF(CR352&gt;5, "INVALIDO",CR352)</f>
        <v>2</v>
      </c>
      <c r="ED35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52">
        <f>IF(CC352=1,5,IF(CC352=2,4,IF(CC352=3,3,IF(CC352=4,2,IF(CC352=5,1,IF(CC352&gt;5,"Inválido",0))))))</f>
        <v>3</v>
      </c>
      <c r="EG352">
        <f>IF(CW352=1,6,IF(CW352=2,5.4,IF(CW352=3,4.2,IF(CW352=4,3.1,IF(CW352=5,2.2,IF(CW352=6,1,IF(CW352&gt;6,"Inválido",0)))))))</f>
        <v>6</v>
      </c>
      <c r="EH352">
        <f>IF(AND(CX352=1,CW352=1),6,IF(AND(CX352=1,CW352&lt;7),5,IF(AND(CX352&gt;1,CW352=1),"Inválido",IF(AND(CX352=2,CW352&lt;7),4,IF(AND(CX352=3,CW352&lt;7),3,IF(AND(CX352=4,CW352&lt;7),2,IF(AND(CX352=5,CW352&lt;7),1,0)))))))</f>
        <v>6</v>
      </c>
      <c r="EI352">
        <f>IF(CV352=1,6,IF(CV352=2,5,IF(CV352=3,3,IF(CV352=4,3,IF(CV352=5,2,IF(CV352=6,1,IF(CV352&gt;6,"iNVÁLIDO",0)))))))</f>
        <v>5</v>
      </c>
      <c r="EJ352" s="7">
        <f>IF(CZ352&gt;6,"Inválido",CZ352)</f>
        <v>5</v>
      </c>
      <c r="EK352" s="7">
        <f>IF(DA352&gt;6,"Inválido",DA352)</f>
        <v>6</v>
      </c>
      <c r="EL352">
        <f>IF(DB352=1,6,IF(DB352=2,5,IF(DB352=3,3,IF(DB352=4,3,IF(DB352=5,2,IF(DB352=6,1,IF(DB352&gt;6,"iNVÁLIDO",0)))))))</f>
        <v>5</v>
      </c>
      <c r="EM352">
        <f>IF(DC352=1,6,IF(DC352=2,5,IF(DC352=3,3,IF(DC352=4,3,IF(DC352=5,2,IF(DC352=6,1,IF(DC352&gt;6,"iNVÁLIDO",0)))))))</f>
        <v>2</v>
      </c>
      <c r="EN352" s="7">
        <f>IF(DD352&gt;6,"Inválido",DD352)</f>
        <v>6</v>
      </c>
      <c r="EO352">
        <f>IF(DE352&gt;6,"Inválido",DE352)</f>
        <v>6</v>
      </c>
      <c r="EP352">
        <f>IF(DF352=1,6,IF(DF352=2,5,IF(DF352=3,3,IF(DF352=4,3,IF(DF352=5,2,IF(DF352=6,1,IF(DF352&gt;6,"iNVÁLIDO",0)))))))</f>
        <v>5</v>
      </c>
      <c r="EQ352" s="7">
        <f>IF(DG352&gt;6,"Inválido",DG352)</f>
        <v>5</v>
      </c>
      <c r="ER352">
        <f>IF(DH352&gt;5,"Inválido",DH352)</f>
        <v>5</v>
      </c>
      <c r="ES352">
        <f>IF(DI352&gt;5,"Inválido",DI352)</f>
        <v>2</v>
      </c>
      <c r="ET352">
        <f>IF(DJ352=1,5,IF(DJ352=2,4,IF(DJ352=3,3,IF(DJ352=4,2,IF(DJ352=5,1,IF(DJ352&gt;5,"Inválido",0))))))</f>
        <v>3</v>
      </c>
      <c r="EU352">
        <f>IF(DK352&gt;5,"Inválido",DK352)</f>
        <v>5</v>
      </c>
      <c r="EV352">
        <f>IF(DL352=1,5,IF(DL352=2,4,IF(DL352=3,3,IF(DL352=4,2,IF(DL352=5,1,IF(DL352&gt;5,"Inválido",0))))))</f>
        <v>3</v>
      </c>
      <c r="EW352" s="7">
        <f>SUM(DO352,DP352,DQ352,DR352,DS352,DT352,DU352,DV352,DW352,DX352)</f>
        <v>25</v>
      </c>
      <c r="EX352" s="7">
        <f>(EW352-10)/20*100</f>
        <v>75</v>
      </c>
      <c r="EY352">
        <f>SUM(DY352,DZ352,EA352,EB352)</f>
        <v>7</v>
      </c>
      <c r="EZ352">
        <f>(_2022___Atividade_física__sintomas_de_ansiedade_e_depressão_e_qualidade_de_vida_e[[#This Row],[Aspecto físico]]-4)/4*100</f>
        <v>75</v>
      </c>
      <c r="FA352">
        <f>SUM(EG352,EH352)</f>
        <v>12</v>
      </c>
      <c r="FB352">
        <f>(FA352-2)/10*100</f>
        <v>100</v>
      </c>
      <c r="FC352">
        <f>SUM(DM352,ES352,ET352,EU352,EV352)</f>
        <v>16.399999999999999</v>
      </c>
      <c r="FD352" s="7">
        <f>(FC352-5)/20*100</f>
        <v>56.999999999999993</v>
      </c>
      <c r="FE352">
        <f>SUM(EI352,EM352,EO352,EQ352)</f>
        <v>18</v>
      </c>
      <c r="FF352" s="7">
        <f>(FE352-4)/20*100</f>
        <v>70</v>
      </c>
      <c r="FG352">
        <f>SUM(EF352,ER352)</f>
        <v>8</v>
      </c>
      <c r="FH352">
        <f>(FG352-2)/8*100</f>
        <v>75</v>
      </c>
      <c r="FI352">
        <f>SUM(EC352,ED352,EE352)</f>
        <v>5</v>
      </c>
      <c r="FJ352" s="7">
        <f>(FI352-3)/3*100</f>
        <v>66.666666666666657</v>
      </c>
      <c r="FK352">
        <f>SUM(EJ352,EK352,EL352,EN352,EP352)</f>
        <v>27</v>
      </c>
      <c r="FL352">
        <f>(FK352-5)/25*100</f>
        <v>88</v>
      </c>
      <c r="FM352">
        <f t="shared" si="15"/>
        <v>4</v>
      </c>
      <c r="FN352" s="7">
        <f t="shared" si="16"/>
        <v>76.75</v>
      </c>
      <c r="FO352" s="7">
        <f t="shared" si="17"/>
        <v>74.916666666666657</v>
      </c>
    </row>
    <row r="353" spans="1:171" ht="15" thickBot="1" x14ac:dyDescent="0.35">
      <c r="A353" t="s">
        <v>981</v>
      </c>
      <c r="B353" t="s">
        <v>982</v>
      </c>
      <c r="C353" t="s">
        <v>68</v>
      </c>
      <c r="D353" s="5">
        <v>33926</v>
      </c>
      <c r="E353" s="5">
        <v>44682</v>
      </c>
      <c r="F353" s="1">
        <f>DATEDIF(D352,E352,"Y")</f>
        <v>22</v>
      </c>
      <c r="G353">
        <v>2</v>
      </c>
      <c r="H353">
        <v>3</v>
      </c>
      <c r="I353" t="s">
        <v>284</v>
      </c>
      <c r="J353">
        <v>1</v>
      </c>
      <c r="K353">
        <v>2</v>
      </c>
      <c r="L353" t="s">
        <v>983</v>
      </c>
      <c r="M353" s="1">
        <v>2</v>
      </c>
      <c r="N353">
        <v>1</v>
      </c>
      <c r="O353">
        <v>2</v>
      </c>
      <c r="P353">
        <v>1</v>
      </c>
      <c r="Q353" s="16">
        <v>2</v>
      </c>
      <c r="R353">
        <v>2</v>
      </c>
      <c r="S353">
        <v>2</v>
      </c>
      <c r="T353">
        <v>2</v>
      </c>
      <c r="U353" t="s">
        <v>86</v>
      </c>
      <c r="V353">
        <v>7</v>
      </c>
      <c r="W353">
        <v>25</v>
      </c>
      <c r="X35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353">
        <v>0</v>
      </c>
      <c r="Z353">
        <v>0</v>
      </c>
      <c r="AA35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53">
        <v>0</v>
      </c>
      <c r="AC353">
        <v>0</v>
      </c>
      <c r="AD35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3">
        <v>20</v>
      </c>
      <c r="AF353">
        <v>20</v>
      </c>
      <c r="AG353" s="1">
        <f>AVERAGE(_2022___Atividade_física__sintomas_de_ansiedade_e_depressão_e_qualidade_de_vida_e[[#This Row],[a.	Quantas horas no total você gasta sentado durante um dia de semana? ]:[b.	Quantas horas no total você gasta sentado durante um dia de fim de semana?]])</f>
        <v>20</v>
      </c>
      <c r="AH353" s="1">
        <f>_2022___Atividade_física__sintomas_de_ansiedade_e_depressão_e_qualidade_de_vida_e[[#This Row],[AFV por semana]]+_2022___Atividade_física__sintomas_de_ansiedade_e_depressão_e_qualidade_de_vida_e[[#This Row],[Média AFM na semana]]</f>
        <v>0</v>
      </c>
      <c r="AI353">
        <v>2</v>
      </c>
      <c r="AJ353">
        <v>2</v>
      </c>
      <c r="AK353">
        <v>0</v>
      </c>
      <c r="AL353">
        <v>2</v>
      </c>
      <c r="AM353">
        <v>2</v>
      </c>
      <c r="AN353">
        <v>1</v>
      </c>
      <c r="AO353">
        <v>1</v>
      </c>
      <c r="AP353">
        <v>0</v>
      </c>
      <c r="AQ353">
        <v>0</v>
      </c>
      <c r="AR353">
        <v>3</v>
      </c>
      <c r="AS353">
        <v>3</v>
      </c>
      <c r="AT353">
        <v>3</v>
      </c>
      <c r="AU353">
        <v>0</v>
      </c>
      <c r="AV353">
        <v>3</v>
      </c>
      <c r="AW353">
        <v>2</v>
      </c>
      <c r="AX353">
        <v>0</v>
      </c>
      <c r="AY353">
        <v>3</v>
      </c>
      <c r="AZ353">
        <v>3</v>
      </c>
      <c r="BA353">
        <v>0</v>
      </c>
      <c r="BB353">
        <v>0</v>
      </c>
      <c r="BC353">
        <v>2</v>
      </c>
      <c r="BD35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353">
        <v>2</v>
      </c>
      <c r="BF353">
        <v>3</v>
      </c>
      <c r="BG353">
        <v>3</v>
      </c>
      <c r="BH353">
        <v>1</v>
      </c>
      <c r="BI353">
        <v>2</v>
      </c>
      <c r="BJ353">
        <v>3</v>
      </c>
      <c r="BK353">
        <v>1</v>
      </c>
      <c r="BL353">
        <v>3</v>
      </c>
      <c r="BM353">
        <v>3</v>
      </c>
      <c r="BN353">
        <v>1</v>
      </c>
      <c r="BO353">
        <v>1</v>
      </c>
      <c r="BP353">
        <v>2</v>
      </c>
      <c r="BQ353">
        <v>2</v>
      </c>
      <c r="BR353">
        <v>3</v>
      </c>
      <c r="BS353">
        <v>2</v>
      </c>
      <c r="BT353">
        <v>2</v>
      </c>
      <c r="BU353">
        <v>2</v>
      </c>
      <c r="BV353">
        <v>1</v>
      </c>
      <c r="BW353">
        <v>0</v>
      </c>
      <c r="BX353">
        <v>2</v>
      </c>
      <c r="BY353">
        <f>_2022___Atividade_física__sintomas_de_ansiedade_e_depressão_e_qualidade_de_vida_e[[#This Row],[_18]]</f>
        <v>0</v>
      </c>
      <c r="BZ353">
        <v>1</v>
      </c>
      <c r="CA353">
        <v>2</v>
      </c>
      <c r="CB353" s="1">
        <f>SUM(BE353:BV353,_2022___Atividade_física__sintomas_de_ansiedade_e_depressão_e_qualidade_de_vida_e[[#This Row],[18 considerar essa]:[_20]])</f>
        <v>40</v>
      </c>
      <c r="CC353">
        <v>4</v>
      </c>
      <c r="CD353">
        <v>5</v>
      </c>
      <c r="CE353">
        <v>1</v>
      </c>
      <c r="CF353">
        <v>2</v>
      </c>
      <c r="CG353">
        <v>1</v>
      </c>
      <c r="CH353">
        <v>1</v>
      </c>
      <c r="CI353">
        <v>1</v>
      </c>
      <c r="CJ353">
        <v>1</v>
      </c>
      <c r="CK353">
        <v>1</v>
      </c>
      <c r="CL353">
        <v>1</v>
      </c>
      <c r="CM353">
        <v>1</v>
      </c>
      <c r="CN353">
        <v>3</v>
      </c>
      <c r="CO353">
        <v>1</v>
      </c>
      <c r="CP353">
        <v>1</v>
      </c>
      <c r="CQ353">
        <v>1</v>
      </c>
      <c r="CR353">
        <v>1</v>
      </c>
      <c r="CS353">
        <v>1</v>
      </c>
      <c r="CT353">
        <v>1</v>
      </c>
      <c r="CU353">
        <v>1</v>
      </c>
      <c r="CV353">
        <v>4</v>
      </c>
      <c r="CW353">
        <v>3</v>
      </c>
      <c r="CX353">
        <v>4</v>
      </c>
      <c r="CY353">
        <v>4</v>
      </c>
      <c r="CZ353">
        <v>1</v>
      </c>
      <c r="DA353">
        <v>2</v>
      </c>
      <c r="DB353">
        <v>4</v>
      </c>
      <c r="DC353">
        <v>4</v>
      </c>
      <c r="DD353">
        <v>2</v>
      </c>
      <c r="DE353">
        <v>1</v>
      </c>
      <c r="DF353">
        <v>4</v>
      </c>
      <c r="DG353">
        <v>1</v>
      </c>
      <c r="DH353">
        <v>1</v>
      </c>
      <c r="DI353">
        <v>3</v>
      </c>
      <c r="DJ353">
        <v>3</v>
      </c>
      <c r="DK353">
        <v>2</v>
      </c>
      <c r="DL353">
        <v>3</v>
      </c>
      <c r="DM353">
        <f>IF(CC353=1,5,IF(CC353=2,4.4,IF(CC353=3,3.4,IF(CC353=4,2,IF(CC353=5,1,IF(CC353&gt;5,"Inválido",0))))))</f>
        <v>2</v>
      </c>
      <c r="DN353">
        <f>IF(CD353&gt;5,"Inválido",CD353)</f>
        <v>5</v>
      </c>
      <c r="DO353" s="7">
        <f>IF(CE353&gt;3,"Inválido",CE353)</f>
        <v>1</v>
      </c>
      <c r="DP353" s="7">
        <f>IF(CF353&gt;3,"Inválido",CF353)</f>
        <v>2</v>
      </c>
      <c r="DQ353" s="6">
        <f>IF(CG353&gt;3,"Inválido",CG353)</f>
        <v>1</v>
      </c>
      <c r="DR353" s="6">
        <f>IF(CH353&gt;3,"Inválido",CH353)</f>
        <v>1</v>
      </c>
      <c r="DS353" s="6">
        <f>IF(CI353&gt;3,"Inválido",CI353)</f>
        <v>1</v>
      </c>
      <c r="DT353" s="6">
        <f>IF(CJ353&gt;3,"Inválido",CJ353)</f>
        <v>1</v>
      </c>
      <c r="DU353" s="6">
        <f>IF(CK353&gt;3,"Inválido",CK353)</f>
        <v>1</v>
      </c>
      <c r="DV353" s="6">
        <f>IF(CL353&gt;3,"Inválido",CL353)</f>
        <v>1</v>
      </c>
      <c r="DW353" s="6">
        <f>IF(CM353&gt;3,"Inválido",CM353)</f>
        <v>1</v>
      </c>
      <c r="DX353" s="6">
        <f>IF(CN353&gt;3,"Inválido",CN353)</f>
        <v>3</v>
      </c>
      <c r="DY353" s="8">
        <f>IF(CO353&gt;5, "INVALIDO",CO353)</f>
        <v>1</v>
      </c>
      <c r="DZ353" s="8">
        <f>IF(CP353&gt;5, "INVALIDO",CP353)</f>
        <v>1</v>
      </c>
      <c r="EA353" s="8">
        <f>IF(CQ353&gt;5, "INVALIDO",CQ353)</f>
        <v>1</v>
      </c>
      <c r="EB353" s="8">
        <f>IF(CR353&gt;5, "INVALIDO",CR353)</f>
        <v>1</v>
      </c>
      <c r="EC353" s="7">
        <f>IF(CR353&gt;5, "INVALIDO",CR353)</f>
        <v>1</v>
      </c>
      <c r="ED35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3">
        <f>IF(CC353=1,5,IF(CC353=2,4,IF(CC353=3,3,IF(CC353=4,2,IF(CC353=5,1,IF(CC353&gt;5,"Inválido",0))))))</f>
        <v>2</v>
      </c>
      <c r="EG353">
        <f>IF(CW353=1,6,IF(CW353=2,5.4,IF(CW353=3,4.2,IF(CW353=4,3.1,IF(CW353=5,2.2,IF(CW353=6,1,IF(CW353&gt;6,"Inválido",0)))))))</f>
        <v>4.2</v>
      </c>
      <c r="EH353">
        <f>IF(AND(CX353=1,CW353=1),6,IF(AND(CX353=1,CW353&lt;7),5,IF(AND(CX353&gt;1,CW353=1),"Inválido",IF(AND(CX353=2,CW353&lt;7),4,IF(AND(CX353=3,CW353&lt;7),3,IF(AND(CX353=4,CW353&lt;7),2,IF(AND(CX353=5,CW353&lt;7),1,0)))))))</f>
        <v>2</v>
      </c>
      <c r="EI353">
        <f>IF(CV353=1,6,IF(CV353=2,5,IF(CV353=3,3,IF(CV353=4,3,IF(CV353=5,2,IF(CV353=6,1,IF(CV353&gt;6,"iNVÁLIDO",0)))))))</f>
        <v>3</v>
      </c>
      <c r="EJ353" s="7">
        <f>IF(CZ353&gt;6,"Inválido",CZ353)</f>
        <v>1</v>
      </c>
      <c r="EK353" s="7">
        <f>IF(DA353&gt;6,"Inválido",DA353)</f>
        <v>2</v>
      </c>
      <c r="EL353">
        <f>IF(DB353=1,6,IF(DB353=2,5,IF(DB353=3,3,IF(DB353=4,3,IF(DB353=5,2,IF(DB353=6,1,IF(DB353&gt;6,"iNVÁLIDO",0)))))))</f>
        <v>3</v>
      </c>
      <c r="EM353">
        <f>IF(DC353=1,6,IF(DC353=2,5,IF(DC353=3,3,IF(DC353=4,3,IF(DC353=5,2,IF(DC353=6,1,IF(DC353&gt;6,"iNVÁLIDO",0)))))))</f>
        <v>3</v>
      </c>
      <c r="EN353" s="7">
        <f>IF(DD353&gt;6,"Inválido",DD353)</f>
        <v>2</v>
      </c>
      <c r="EO353">
        <f>IF(DE353&gt;6,"Inválido",DE353)</f>
        <v>1</v>
      </c>
      <c r="EP353">
        <f>IF(DF353=1,6,IF(DF353=2,5,IF(DF353=3,3,IF(DF353=4,3,IF(DF353=5,2,IF(DF353=6,1,IF(DF353&gt;6,"iNVÁLIDO",0)))))))</f>
        <v>3</v>
      </c>
      <c r="EQ353" s="7">
        <f>IF(DG353&gt;6,"Inválido",DG353)</f>
        <v>1</v>
      </c>
      <c r="ER353">
        <f>IF(DH353&gt;5,"Inválido",DH353)</f>
        <v>1</v>
      </c>
      <c r="ES353">
        <f>IF(DI353&gt;5,"Inválido",DI353)</f>
        <v>3</v>
      </c>
      <c r="ET353">
        <f>IF(DJ353=1,5,IF(DJ353=2,4,IF(DJ353=3,3,IF(DJ353=4,2,IF(DJ353=5,1,IF(DJ353&gt;5,"Inválido",0))))))</f>
        <v>3</v>
      </c>
      <c r="EU353">
        <f>IF(DK353&gt;5,"Inválido",DK353)</f>
        <v>2</v>
      </c>
      <c r="EV353">
        <f>IF(DL353=1,5,IF(DL353=2,4,IF(DL353=3,3,IF(DL353=4,2,IF(DL353=5,1,IF(DL353&gt;5,"Inválido",0))))))</f>
        <v>3</v>
      </c>
      <c r="EW353" s="7">
        <f>SUM(DO353,DP353,DQ353,DR353,DS353,DT353,DU353,DV353,DW353,DX353)</f>
        <v>13</v>
      </c>
      <c r="EX353" s="7">
        <f>(EW353-10)/20*100</f>
        <v>15</v>
      </c>
      <c r="EY353">
        <f>SUM(DY353,DZ353,EA353,EB353)</f>
        <v>4</v>
      </c>
      <c r="EZ353">
        <f>(_2022___Atividade_física__sintomas_de_ansiedade_e_depressão_e_qualidade_de_vida_e[[#This Row],[Aspecto físico]]-4)/4*100</f>
        <v>0</v>
      </c>
      <c r="FA353">
        <f>SUM(EG353,EH353)</f>
        <v>6.2</v>
      </c>
      <c r="FB353">
        <f>(FA353-2)/10*100</f>
        <v>42.000000000000007</v>
      </c>
      <c r="FC353">
        <f>SUM(DM353,ES353,ET353,EU353,EV353)</f>
        <v>13</v>
      </c>
      <c r="FD353" s="7">
        <f>(FC353-5)/20*100</f>
        <v>40</v>
      </c>
      <c r="FE353">
        <f>SUM(EI353,EM353,EO353,EQ353)</f>
        <v>8</v>
      </c>
      <c r="FF353" s="7">
        <f>(FE353-4)/20*100</f>
        <v>20</v>
      </c>
      <c r="FG353">
        <f>SUM(EF353,ER353)</f>
        <v>3</v>
      </c>
      <c r="FH353">
        <f>(FG353-2)/8*100</f>
        <v>12.5</v>
      </c>
      <c r="FI353">
        <f>SUM(EC353,ED353,EE353)</f>
        <v>3</v>
      </c>
      <c r="FJ353" s="7">
        <f>(FI353-3)/3*100</f>
        <v>0</v>
      </c>
      <c r="FK353">
        <f>SUM(EJ353,EK353,EL353,EN353,EP353)</f>
        <v>11</v>
      </c>
      <c r="FL353">
        <f>(FK353-5)/25*100</f>
        <v>24</v>
      </c>
      <c r="FM353">
        <f t="shared" si="15"/>
        <v>5</v>
      </c>
      <c r="FN353" s="7">
        <f t="shared" si="16"/>
        <v>24.25</v>
      </c>
      <c r="FO353" s="7">
        <f t="shared" si="17"/>
        <v>14.125</v>
      </c>
    </row>
    <row r="354" spans="1:171" ht="15" thickBot="1" x14ac:dyDescent="0.35">
      <c r="A354" t="s">
        <v>984</v>
      </c>
      <c r="B354" t="s">
        <v>985</v>
      </c>
      <c r="C354" t="s">
        <v>68</v>
      </c>
      <c r="D354" s="5">
        <v>24964</v>
      </c>
      <c r="E354" s="5">
        <v>44682</v>
      </c>
      <c r="F354" s="1">
        <f>DATEDIF(D353,E353,"Y")</f>
        <v>29</v>
      </c>
      <c r="G354">
        <v>1</v>
      </c>
      <c r="H354">
        <v>3</v>
      </c>
      <c r="I354" t="s">
        <v>875</v>
      </c>
      <c r="J354">
        <v>5</v>
      </c>
      <c r="K354">
        <v>2</v>
      </c>
      <c r="L354" t="s">
        <v>986</v>
      </c>
      <c r="M354" s="1">
        <v>2</v>
      </c>
      <c r="N354">
        <v>1</v>
      </c>
      <c r="O354">
        <v>1</v>
      </c>
      <c r="P354">
        <v>1</v>
      </c>
      <c r="Q354" s="16">
        <v>3</v>
      </c>
      <c r="R354">
        <v>1</v>
      </c>
      <c r="S354">
        <v>2</v>
      </c>
      <c r="T354">
        <v>2</v>
      </c>
      <c r="U354" t="s">
        <v>86</v>
      </c>
      <c r="V354">
        <v>1</v>
      </c>
      <c r="W354">
        <v>15</v>
      </c>
      <c r="X35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354">
        <v>1</v>
      </c>
      <c r="Z354">
        <v>39</v>
      </c>
      <c r="AA35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354">
        <v>0</v>
      </c>
      <c r="AC354">
        <v>0</v>
      </c>
      <c r="AD35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4">
        <v>10</v>
      </c>
      <c r="AF354">
        <v>5</v>
      </c>
      <c r="AG354" s="1">
        <f>AVERAGE(_2022___Atividade_física__sintomas_de_ansiedade_e_depressão_e_qualidade_de_vida_e[[#This Row],[a.	Quantas horas no total você gasta sentado durante um dia de semana? ]:[b.	Quantas horas no total você gasta sentado durante um dia de fim de semana?]])</f>
        <v>7.5</v>
      </c>
      <c r="AH354" s="1">
        <f>_2022___Atividade_física__sintomas_de_ansiedade_e_depressão_e_qualidade_de_vida_e[[#This Row],[AFV por semana]]+_2022___Atividade_física__sintomas_de_ansiedade_e_depressão_e_qualidade_de_vida_e[[#This Row],[Média AFM na semana]]</f>
        <v>39</v>
      </c>
      <c r="AI354">
        <v>0</v>
      </c>
      <c r="AJ354">
        <v>0</v>
      </c>
      <c r="AK354">
        <v>0</v>
      </c>
      <c r="AL354">
        <v>1</v>
      </c>
      <c r="AM354">
        <v>1</v>
      </c>
      <c r="AN354">
        <v>1</v>
      </c>
      <c r="AO354">
        <v>1</v>
      </c>
      <c r="AP354">
        <v>0</v>
      </c>
      <c r="AQ354">
        <v>0</v>
      </c>
      <c r="AR354">
        <v>1</v>
      </c>
      <c r="AS354">
        <v>1</v>
      </c>
      <c r="AT354">
        <v>0</v>
      </c>
      <c r="AU354">
        <v>0</v>
      </c>
      <c r="AV354">
        <v>1</v>
      </c>
      <c r="AW354">
        <v>1</v>
      </c>
      <c r="AX354">
        <v>0</v>
      </c>
      <c r="AY354">
        <v>0</v>
      </c>
      <c r="AZ354">
        <v>0</v>
      </c>
      <c r="BA354">
        <v>0</v>
      </c>
      <c r="BB354">
        <v>0</v>
      </c>
      <c r="BC354">
        <v>0</v>
      </c>
      <c r="BD35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354">
        <v>1</v>
      </c>
      <c r="BF354">
        <v>0</v>
      </c>
      <c r="BG354">
        <v>0</v>
      </c>
      <c r="BH354">
        <v>1</v>
      </c>
      <c r="BI354">
        <v>0</v>
      </c>
      <c r="BJ354">
        <v>0</v>
      </c>
      <c r="BK354">
        <v>0</v>
      </c>
      <c r="BL354">
        <v>0</v>
      </c>
      <c r="BM354">
        <v>0</v>
      </c>
      <c r="BN354">
        <v>0</v>
      </c>
      <c r="BO354">
        <v>1</v>
      </c>
      <c r="BP354">
        <v>0</v>
      </c>
      <c r="BQ354">
        <v>0</v>
      </c>
      <c r="BR354">
        <v>0</v>
      </c>
      <c r="BS354">
        <v>1</v>
      </c>
      <c r="BT354">
        <v>1</v>
      </c>
      <c r="BU354">
        <v>1</v>
      </c>
      <c r="BV354">
        <v>1</v>
      </c>
      <c r="BW354">
        <v>0</v>
      </c>
      <c r="BX354">
        <v>2</v>
      </c>
      <c r="BY354">
        <f>_2022___Atividade_física__sintomas_de_ansiedade_e_depressão_e_qualidade_de_vida_e[[#This Row],[_18]]</f>
        <v>0</v>
      </c>
      <c r="BZ354">
        <v>1</v>
      </c>
      <c r="CA354">
        <v>1</v>
      </c>
      <c r="CB354" s="1">
        <f>SUM(BE354:BV354,_2022___Atividade_física__sintomas_de_ansiedade_e_depressão_e_qualidade_de_vida_e[[#This Row],[18 considerar essa]:[_20]])</f>
        <v>9</v>
      </c>
      <c r="CC354">
        <v>3</v>
      </c>
      <c r="CD354">
        <v>4</v>
      </c>
      <c r="CE354">
        <v>2</v>
      </c>
      <c r="CF354">
        <v>3</v>
      </c>
      <c r="CG354">
        <v>3</v>
      </c>
      <c r="CH354">
        <v>3</v>
      </c>
      <c r="CI354">
        <v>3</v>
      </c>
      <c r="CJ354">
        <v>2</v>
      </c>
      <c r="CK354">
        <v>2</v>
      </c>
      <c r="CL354">
        <v>2</v>
      </c>
      <c r="CM354">
        <v>3</v>
      </c>
      <c r="CN354">
        <v>3</v>
      </c>
      <c r="CO354">
        <v>2</v>
      </c>
      <c r="CP354">
        <v>2</v>
      </c>
      <c r="CQ354">
        <v>2</v>
      </c>
      <c r="CR354">
        <v>2</v>
      </c>
      <c r="CS354">
        <v>2</v>
      </c>
      <c r="CT354">
        <v>2</v>
      </c>
      <c r="CU354">
        <v>2</v>
      </c>
      <c r="CV354">
        <v>2</v>
      </c>
      <c r="CW354">
        <v>3</v>
      </c>
      <c r="CX354">
        <v>1</v>
      </c>
      <c r="CY354">
        <v>4</v>
      </c>
      <c r="CZ354">
        <v>5</v>
      </c>
      <c r="DA354">
        <v>5</v>
      </c>
      <c r="DB354">
        <v>5</v>
      </c>
      <c r="DC354">
        <v>5</v>
      </c>
      <c r="DD354">
        <v>4</v>
      </c>
      <c r="DE354">
        <v>4</v>
      </c>
      <c r="DF354">
        <v>3</v>
      </c>
      <c r="DG354">
        <v>3</v>
      </c>
      <c r="DH354">
        <v>4</v>
      </c>
      <c r="DI354">
        <v>5</v>
      </c>
      <c r="DJ354">
        <v>2</v>
      </c>
      <c r="DK354">
        <v>3</v>
      </c>
      <c r="DL354">
        <v>2</v>
      </c>
      <c r="DM354">
        <f>IF(CC354=1,5,IF(CC354=2,4.4,IF(CC354=3,3.4,IF(CC354=4,2,IF(CC354=5,1,IF(CC354&gt;5,"Inválido",0))))))</f>
        <v>3.4</v>
      </c>
      <c r="DN354">
        <f>IF(CD354&gt;5,"Inválido",CD354)</f>
        <v>4</v>
      </c>
      <c r="DO354" s="7">
        <f>IF(CE354&gt;3,"Inválido",CE354)</f>
        <v>2</v>
      </c>
      <c r="DP354" s="7">
        <f>IF(CF354&gt;3,"Inválido",CF354)</f>
        <v>3</v>
      </c>
      <c r="DQ354" s="6">
        <f>IF(CG354&gt;3,"Inválido",CG354)</f>
        <v>3</v>
      </c>
      <c r="DR354" s="6">
        <f>IF(CH354&gt;3,"Inválido",CH354)</f>
        <v>3</v>
      </c>
      <c r="DS354" s="6">
        <f>IF(CI354&gt;3,"Inválido",CI354)</f>
        <v>3</v>
      </c>
      <c r="DT354" s="6">
        <f>IF(CJ354&gt;3,"Inválido",CJ354)</f>
        <v>2</v>
      </c>
      <c r="DU354" s="6">
        <f>IF(CK354&gt;3,"Inválido",CK354)</f>
        <v>2</v>
      </c>
      <c r="DV354" s="6">
        <f>IF(CL354&gt;3,"Inválido",CL354)</f>
        <v>2</v>
      </c>
      <c r="DW354" s="6">
        <f>IF(CM354&gt;3,"Inválido",CM354)</f>
        <v>3</v>
      </c>
      <c r="DX354" s="6">
        <f>IF(CN354&gt;3,"Inválido",CN354)</f>
        <v>3</v>
      </c>
      <c r="DY354" s="8">
        <f>IF(CO354&gt;5, "INVALIDO",CO354)</f>
        <v>2</v>
      </c>
      <c r="DZ354" s="8">
        <f>IF(CP354&gt;5, "INVALIDO",CP354)</f>
        <v>2</v>
      </c>
      <c r="EA354" s="8">
        <f>IF(CQ354&gt;5, "INVALIDO",CQ354)</f>
        <v>2</v>
      </c>
      <c r="EB354" s="8">
        <f>IF(CR354&gt;5, "INVALIDO",CR354)</f>
        <v>2</v>
      </c>
      <c r="EC354" s="7">
        <f>IF(CR354&gt;5, "INVALIDO",CR354)</f>
        <v>2</v>
      </c>
      <c r="ED35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5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54">
        <f>IF(CC354=1,5,IF(CC354=2,4,IF(CC354=3,3,IF(CC354=4,2,IF(CC354=5,1,IF(CC354&gt;5,"Inválido",0))))))</f>
        <v>3</v>
      </c>
      <c r="EG354">
        <f>IF(CW354=1,6,IF(CW354=2,5.4,IF(CW354=3,4.2,IF(CW354=4,3.1,IF(CW354=5,2.2,IF(CW354=6,1,IF(CW354&gt;6,"Inválido",0)))))))</f>
        <v>4.2</v>
      </c>
      <c r="EH354">
        <f>IF(AND(CX354=1,CW354=1),6,IF(AND(CX354=1,CW354&lt;7),5,IF(AND(CX354&gt;1,CW354=1),"Inválido",IF(AND(CX354=2,CW354&lt;7),4,IF(AND(CX354=3,CW354&lt;7),3,IF(AND(CX354=4,CW354&lt;7),2,IF(AND(CX354=5,CW354&lt;7),1,0)))))))</f>
        <v>5</v>
      </c>
      <c r="EI354">
        <f>IF(CV354=1,6,IF(CV354=2,5,IF(CV354=3,3,IF(CV354=4,3,IF(CV354=5,2,IF(CV354=6,1,IF(CV354&gt;6,"iNVÁLIDO",0)))))))</f>
        <v>5</v>
      </c>
      <c r="EJ354" s="7">
        <f>IF(CZ354&gt;6,"Inválido",CZ354)</f>
        <v>5</v>
      </c>
      <c r="EK354" s="7">
        <f>IF(DA354&gt;6,"Inválido",DA354)</f>
        <v>5</v>
      </c>
      <c r="EL354">
        <f>IF(DB354=1,6,IF(DB354=2,5,IF(DB354=3,3,IF(DB354=4,3,IF(DB354=5,2,IF(DB354=6,1,IF(DB354&gt;6,"iNVÁLIDO",0)))))))</f>
        <v>2</v>
      </c>
      <c r="EM354">
        <f>IF(DC354=1,6,IF(DC354=2,5,IF(DC354=3,3,IF(DC354=4,3,IF(DC354=5,2,IF(DC354=6,1,IF(DC354&gt;6,"iNVÁLIDO",0)))))))</f>
        <v>2</v>
      </c>
      <c r="EN354" s="7">
        <f>IF(DD354&gt;6,"Inválido",DD354)</f>
        <v>4</v>
      </c>
      <c r="EO354">
        <f>IF(DE354&gt;6,"Inválido",DE354)</f>
        <v>4</v>
      </c>
      <c r="EP354">
        <f>IF(DF354=1,6,IF(DF354=2,5,IF(DF354=3,3,IF(DF354=4,3,IF(DF354=5,2,IF(DF354=6,1,IF(DF354&gt;6,"iNVÁLIDO",0)))))))</f>
        <v>3</v>
      </c>
      <c r="EQ354" s="7">
        <f>IF(DG354&gt;6,"Inválido",DG354)</f>
        <v>3</v>
      </c>
      <c r="ER354">
        <f>IF(DH354&gt;5,"Inválido",DH354)</f>
        <v>4</v>
      </c>
      <c r="ES354">
        <f>IF(DI354&gt;5,"Inválido",DI354)</f>
        <v>5</v>
      </c>
      <c r="ET354">
        <f>IF(DJ354=1,5,IF(DJ354=2,4,IF(DJ354=3,3,IF(DJ354=4,2,IF(DJ354=5,1,IF(DJ354&gt;5,"Inválido",0))))))</f>
        <v>4</v>
      </c>
      <c r="EU354">
        <f>IF(DK354&gt;5,"Inválido",DK354)</f>
        <v>3</v>
      </c>
      <c r="EV354">
        <f>IF(DL354=1,5,IF(DL354=2,4,IF(DL354=3,3,IF(DL354=4,2,IF(DL354=5,1,IF(DL354&gt;5,"Inválido",0))))))</f>
        <v>4</v>
      </c>
      <c r="EW354" s="7">
        <f>SUM(DO354,DP354,DQ354,DR354,DS354,DT354,DU354,DV354,DW354,DX354)</f>
        <v>26</v>
      </c>
      <c r="EX354" s="7">
        <f>(EW354-10)/20*100</f>
        <v>80</v>
      </c>
      <c r="EY354">
        <f>SUM(DY354,DZ354,EA354,EB354)</f>
        <v>8</v>
      </c>
      <c r="EZ354">
        <f>(_2022___Atividade_física__sintomas_de_ansiedade_e_depressão_e_qualidade_de_vida_e[[#This Row],[Aspecto físico]]-4)/4*100</f>
        <v>100</v>
      </c>
      <c r="FA354">
        <f>SUM(EG354,EH354)</f>
        <v>9.1999999999999993</v>
      </c>
      <c r="FB354">
        <f>(FA354-2)/10*100</f>
        <v>72</v>
      </c>
      <c r="FC354">
        <f>SUM(DM354,ES354,ET354,EU354,EV354)</f>
        <v>19.399999999999999</v>
      </c>
      <c r="FD354" s="7">
        <f>(FC354-5)/20*100</f>
        <v>72</v>
      </c>
      <c r="FE354">
        <f>SUM(EI354,EM354,EO354,EQ354)</f>
        <v>14</v>
      </c>
      <c r="FF354" s="7">
        <f>(FE354-4)/20*100</f>
        <v>50</v>
      </c>
      <c r="FG354">
        <f>SUM(EF354,ER354)</f>
        <v>7</v>
      </c>
      <c r="FH354">
        <f>(FG354-2)/8*100</f>
        <v>62.5</v>
      </c>
      <c r="FI354">
        <f>SUM(EC354,ED354,EE354)</f>
        <v>6</v>
      </c>
      <c r="FJ354" s="7">
        <f>(FI354-3)/3*100</f>
        <v>100</v>
      </c>
      <c r="FK354">
        <f>SUM(EJ354,EK354,EL354,EN354,EP354)</f>
        <v>19</v>
      </c>
      <c r="FL354">
        <f>(FK354-5)/25*100</f>
        <v>56.000000000000007</v>
      </c>
      <c r="FM354">
        <f t="shared" si="15"/>
        <v>4</v>
      </c>
      <c r="FN354" s="7">
        <f t="shared" si="16"/>
        <v>81</v>
      </c>
      <c r="FO354" s="7">
        <f t="shared" si="17"/>
        <v>67.125</v>
      </c>
    </row>
    <row r="355" spans="1:171" ht="15" thickBot="1" x14ac:dyDescent="0.35">
      <c r="A355" t="s">
        <v>987</v>
      </c>
      <c r="B355" t="s">
        <v>988</v>
      </c>
      <c r="C355" t="s">
        <v>68</v>
      </c>
      <c r="D355" s="5">
        <v>37966</v>
      </c>
      <c r="E355" s="5">
        <v>44682</v>
      </c>
      <c r="F355" s="1">
        <f>DATEDIF(D354,E354,"Y")</f>
        <v>53</v>
      </c>
      <c r="G355">
        <v>2</v>
      </c>
      <c r="H355">
        <v>1</v>
      </c>
      <c r="I355" t="s">
        <v>108</v>
      </c>
      <c r="J355">
        <v>3</v>
      </c>
      <c r="K355">
        <v>1</v>
      </c>
      <c r="L355" t="s">
        <v>100</v>
      </c>
      <c r="M355" s="1">
        <v>1</v>
      </c>
      <c r="N355">
        <v>1</v>
      </c>
      <c r="O355">
        <v>1</v>
      </c>
      <c r="P355">
        <v>1</v>
      </c>
      <c r="Q355" s="16">
        <v>2</v>
      </c>
      <c r="R355">
        <v>1</v>
      </c>
      <c r="S355">
        <v>1</v>
      </c>
      <c r="T355">
        <v>1</v>
      </c>
      <c r="U355" t="s">
        <v>115</v>
      </c>
      <c r="V355">
        <v>1</v>
      </c>
      <c r="W355">
        <v>25</v>
      </c>
      <c r="X35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25</v>
      </c>
      <c r="Y355">
        <v>0</v>
      </c>
      <c r="Z355">
        <v>0</v>
      </c>
      <c r="AA35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55">
        <v>0</v>
      </c>
      <c r="AC355">
        <v>0</v>
      </c>
      <c r="AD35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5">
        <v>20</v>
      </c>
      <c r="AF355">
        <v>19</v>
      </c>
      <c r="AG355" s="1">
        <f>AVERAGE(_2022___Atividade_física__sintomas_de_ansiedade_e_depressão_e_qualidade_de_vida_e[[#This Row],[a.	Quantas horas no total você gasta sentado durante um dia de semana? ]:[b.	Quantas horas no total você gasta sentado durante um dia de fim de semana?]])</f>
        <v>19.5</v>
      </c>
      <c r="AH355" s="1">
        <f>_2022___Atividade_física__sintomas_de_ansiedade_e_depressão_e_qualidade_de_vida_e[[#This Row],[AFV por semana]]+_2022___Atividade_física__sintomas_de_ansiedade_e_depressão_e_qualidade_de_vida_e[[#This Row],[Média AFM na semana]]</f>
        <v>0</v>
      </c>
      <c r="AI355">
        <v>1</v>
      </c>
      <c r="AJ355">
        <v>2</v>
      </c>
      <c r="AK355">
        <v>0</v>
      </c>
      <c r="AL355">
        <v>3</v>
      </c>
      <c r="AM355">
        <v>2</v>
      </c>
      <c r="AN355">
        <v>1</v>
      </c>
      <c r="AO355">
        <v>1</v>
      </c>
      <c r="AP355">
        <v>0</v>
      </c>
      <c r="AQ355">
        <v>0</v>
      </c>
      <c r="AR355">
        <v>1</v>
      </c>
      <c r="AS355">
        <v>0</v>
      </c>
      <c r="AT355">
        <v>0</v>
      </c>
      <c r="AU355">
        <v>0</v>
      </c>
      <c r="AV355">
        <v>0</v>
      </c>
      <c r="AW355">
        <v>1</v>
      </c>
      <c r="AX355">
        <v>0</v>
      </c>
      <c r="AY355">
        <v>0</v>
      </c>
      <c r="AZ355">
        <v>3</v>
      </c>
      <c r="BA355">
        <v>0</v>
      </c>
      <c r="BB355">
        <v>0</v>
      </c>
      <c r="BC355">
        <v>1</v>
      </c>
      <c r="BD35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355">
        <v>1</v>
      </c>
      <c r="BF355">
        <v>0</v>
      </c>
      <c r="BG355">
        <v>0</v>
      </c>
      <c r="BH355">
        <v>1</v>
      </c>
      <c r="BI355">
        <v>0</v>
      </c>
      <c r="BJ355">
        <v>0</v>
      </c>
      <c r="BK355">
        <v>0</v>
      </c>
      <c r="BL355">
        <v>1</v>
      </c>
      <c r="BM355">
        <v>0</v>
      </c>
      <c r="BN355">
        <v>1</v>
      </c>
      <c r="BO355">
        <v>0</v>
      </c>
      <c r="BP355">
        <v>0</v>
      </c>
      <c r="BQ355">
        <v>0</v>
      </c>
      <c r="BR355">
        <v>0</v>
      </c>
      <c r="BS355">
        <v>0</v>
      </c>
      <c r="BT355">
        <v>1</v>
      </c>
      <c r="BU355">
        <v>1</v>
      </c>
      <c r="BV355">
        <v>0</v>
      </c>
      <c r="BW355">
        <v>0</v>
      </c>
      <c r="BX355">
        <v>2</v>
      </c>
      <c r="BY355">
        <f>_2022___Atividade_física__sintomas_de_ansiedade_e_depressão_e_qualidade_de_vida_e[[#This Row],[_18]]</f>
        <v>0</v>
      </c>
      <c r="BZ355">
        <v>1</v>
      </c>
      <c r="CA355">
        <v>1</v>
      </c>
      <c r="CB355" s="1">
        <f>SUM(BE355:BV355,_2022___Atividade_física__sintomas_de_ansiedade_e_depressão_e_qualidade_de_vida_e[[#This Row],[18 considerar essa]:[_20]])</f>
        <v>8</v>
      </c>
      <c r="CC355">
        <v>3</v>
      </c>
      <c r="CD355">
        <v>4</v>
      </c>
      <c r="CE355">
        <v>2</v>
      </c>
      <c r="CF355">
        <v>3</v>
      </c>
      <c r="CG355">
        <v>3</v>
      </c>
      <c r="CH355">
        <v>3</v>
      </c>
      <c r="CI355">
        <v>3</v>
      </c>
      <c r="CJ355">
        <v>3</v>
      </c>
      <c r="CK355">
        <v>2</v>
      </c>
      <c r="CL355">
        <v>2</v>
      </c>
      <c r="CM355">
        <v>2</v>
      </c>
      <c r="CN355">
        <v>3</v>
      </c>
      <c r="CO355">
        <v>2</v>
      </c>
      <c r="CP355">
        <v>2</v>
      </c>
      <c r="CQ355">
        <v>2</v>
      </c>
      <c r="CR355">
        <v>2</v>
      </c>
      <c r="CS355">
        <v>2</v>
      </c>
      <c r="CT355">
        <v>2</v>
      </c>
      <c r="CU355">
        <v>1</v>
      </c>
      <c r="CV355">
        <v>2</v>
      </c>
      <c r="CW355">
        <v>3</v>
      </c>
      <c r="CX355">
        <v>2</v>
      </c>
      <c r="CY355">
        <v>3</v>
      </c>
      <c r="CZ355">
        <v>5</v>
      </c>
      <c r="DA355">
        <v>6</v>
      </c>
      <c r="DB355">
        <v>3</v>
      </c>
      <c r="DC355">
        <v>4</v>
      </c>
      <c r="DD355">
        <v>5</v>
      </c>
      <c r="DE355">
        <v>5</v>
      </c>
      <c r="DF355">
        <v>2</v>
      </c>
      <c r="DG355">
        <v>2</v>
      </c>
      <c r="DH355">
        <v>4</v>
      </c>
      <c r="DI355">
        <v>1</v>
      </c>
      <c r="DJ355">
        <v>5</v>
      </c>
      <c r="DK355">
        <v>3</v>
      </c>
      <c r="DL355">
        <v>4</v>
      </c>
      <c r="DM355">
        <f>IF(CC355=1,5,IF(CC355=2,4.4,IF(CC355=3,3.4,IF(CC355=4,2,IF(CC355=5,1,IF(CC355&gt;5,"Inválido",0))))))</f>
        <v>3.4</v>
      </c>
      <c r="DN355">
        <f>IF(CD355&gt;5,"Inválido",CD355)</f>
        <v>4</v>
      </c>
      <c r="DO355" s="7">
        <f>IF(CE355&gt;3,"Inválido",CE355)</f>
        <v>2</v>
      </c>
      <c r="DP355" s="7">
        <f>IF(CF355&gt;3,"Inválido",CF355)</f>
        <v>3</v>
      </c>
      <c r="DQ355" s="6">
        <f>IF(CG355&gt;3,"Inválido",CG355)</f>
        <v>3</v>
      </c>
      <c r="DR355" s="6">
        <f>IF(CH355&gt;3,"Inválido",CH355)</f>
        <v>3</v>
      </c>
      <c r="DS355" s="6">
        <f>IF(CI355&gt;3,"Inválido",CI355)</f>
        <v>3</v>
      </c>
      <c r="DT355" s="6">
        <f>IF(CJ355&gt;3,"Inválido",CJ355)</f>
        <v>3</v>
      </c>
      <c r="DU355" s="6">
        <f>IF(CK355&gt;3,"Inválido",CK355)</f>
        <v>2</v>
      </c>
      <c r="DV355" s="6">
        <f>IF(CL355&gt;3,"Inválido",CL355)</f>
        <v>2</v>
      </c>
      <c r="DW355" s="6">
        <f>IF(CM355&gt;3,"Inválido",CM355)</f>
        <v>2</v>
      </c>
      <c r="DX355" s="6">
        <f>IF(CN355&gt;3,"Inválido",CN355)</f>
        <v>3</v>
      </c>
      <c r="DY355" s="8">
        <f>IF(CO355&gt;5, "INVALIDO",CO355)</f>
        <v>2</v>
      </c>
      <c r="DZ355" s="8">
        <f>IF(CP355&gt;5, "INVALIDO",CP355)</f>
        <v>2</v>
      </c>
      <c r="EA355" s="8">
        <f>IF(CQ355&gt;5, "INVALIDO",CQ355)</f>
        <v>2</v>
      </c>
      <c r="EB355" s="8">
        <f>IF(CR355&gt;5, "INVALIDO",CR355)</f>
        <v>2</v>
      </c>
      <c r="EC355" s="7">
        <f>IF(CR355&gt;5, "INVALIDO",CR355)</f>
        <v>2</v>
      </c>
      <c r="ED35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5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5">
        <f>IF(CC355=1,5,IF(CC355=2,4,IF(CC355=3,3,IF(CC355=4,2,IF(CC355=5,1,IF(CC355&gt;5,"Inválido",0))))))</f>
        <v>3</v>
      </c>
      <c r="EG355">
        <f>IF(CW355=1,6,IF(CW355=2,5.4,IF(CW355=3,4.2,IF(CW355=4,3.1,IF(CW355=5,2.2,IF(CW355=6,1,IF(CW355&gt;6,"Inválido",0)))))))</f>
        <v>4.2</v>
      </c>
      <c r="EH355">
        <f>IF(AND(CX355=1,CW355=1),6,IF(AND(CX355=1,CW355&lt;7),5,IF(AND(CX355&gt;1,CW355=1),"Inválido",IF(AND(CX355=2,CW355&lt;7),4,IF(AND(CX355=3,CW355&lt;7),3,IF(AND(CX355=4,CW355&lt;7),2,IF(AND(CX355=5,CW355&lt;7),1,0)))))))</f>
        <v>4</v>
      </c>
      <c r="EI355">
        <f>IF(CV355=1,6,IF(CV355=2,5,IF(CV355=3,3,IF(CV355=4,3,IF(CV355=5,2,IF(CV355=6,1,IF(CV355&gt;6,"iNVÁLIDO",0)))))))</f>
        <v>5</v>
      </c>
      <c r="EJ355" s="7">
        <f>IF(CZ355&gt;6,"Inválido",CZ355)</f>
        <v>5</v>
      </c>
      <c r="EK355" s="7">
        <f>IF(DA355&gt;6,"Inválido",DA355)</f>
        <v>6</v>
      </c>
      <c r="EL355">
        <f>IF(DB355=1,6,IF(DB355=2,5,IF(DB355=3,3,IF(DB355=4,3,IF(DB355=5,2,IF(DB355=6,1,IF(DB355&gt;6,"iNVÁLIDO",0)))))))</f>
        <v>3</v>
      </c>
      <c r="EM355">
        <f>IF(DC355=1,6,IF(DC355=2,5,IF(DC355=3,3,IF(DC355=4,3,IF(DC355=5,2,IF(DC355=6,1,IF(DC355&gt;6,"iNVÁLIDO",0)))))))</f>
        <v>3</v>
      </c>
      <c r="EN355" s="7">
        <f>IF(DD355&gt;6,"Inválido",DD355)</f>
        <v>5</v>
      </c>
      <c r="EO355">
        <f>IF(DE355&gt;6,"Inválido",DE355)</f>
        <v>5</v>
      </c>
      <c r="EP355">
        <f>IF(DF355=1,6,IF(DF355=2,5,IF(DF355=3,3,IF(DF355=4,3,IF(DF355=5,2,IF(DF355=6,1,IF(DF355&gt;6,"iNVÁLIDO",0)))))))</f>
        <v>5</v>
      </c>
      <c r="EQ355" s="7">
        <f>IF(DG355&gt;6,"Inválido",DG355)</f>
        <v>2</v>
      </c>
      <c r="ER355">
        <f>IF(DH355&gt;5,"Inválido",DH355)</f>
        <v>4</v>
      </c>
      <c r="ES355">
        <f>IF(DI355&gt;5,"Inválido",DI355)</f>
        <v>1</v>
      </c>
      <c r="ET355">
        <f>IF(DJ355=1,5,IF(DJ355=2,4,IF(DJ355=3,3,IF(DJ355=4,2,IF(DJ355=5,1,IF(DJ355&gt;5,"Inválido",0))))))</f>
        <v>1</v>
      </c>
      <c r="EU355">
        <f>IF(DK355&gt;5,"Inválido",DK355)</f>
        <v>3</v>
      </c>
      <c r="EV355">
        <f>IF(DL355=1,5,IF(DL355=2,4,IF(DL355=3,3,IF(DL355=4,2,IF(DL355=5,1,IF(DL355&gt;5,"Inválido",0))))))</f>
        <v>2</v>
      </c>
      <c r="EW355" s="7">
        <f>SUM(DO355,DP355,DQ355,DR355,DS355,DT355,DU355,DV355,DW355,DX355)</f>
        <v>26</v>
      </c>
      <c r="EX355" s="7">
        <f>(EW355-10)/20*100</f>
        <v>80</v>
      </c>
      <c r="EY355">
        <f>SUM(DY355,DZ355,EA355,EB355)</f>
        <v>8</v>
      </c>
      <c r="EZ355">
        <f>(_2022___Atividade_física__sintomas_de_ansiedade_e_depressão_e_qualidade_de_vida_e[[#This Row],[Aspecto físico]]-4)/4*100</f>
        <v>100</v>
      </c>
      <c r="FA355">
        <f>SUM(EG355,EH355)</f>
        <v>8.1999999999999993</v>
      </c>
      <c r="FB355">
        <f>(FA355-2)/10*100</f>
        <v>61.999999999999986</v>
      </c>
      <c r="FC355">
        <f>SUM(DM355,ES355,ET355,EU355,EV355)</f>
        <v>10.4</v>
      </c>
      <c r="FD355" s="7">
        <f>(FC355-5)/20*100</f>
        <v>27</v>
      </c>
      <c r="FE355">
        <f>SUM(EI355,EM355,EO355,EQ355)</f>
        <v>15</v>
      </c>
      <c r="FF355" s="7">
        <f>(FE355-4)/20*100</f>
        <v>55.000000000000007</v>
      </c>
      <c r="FG355">
        <f>SUM(EF355,ER355)</f>
        <v>7</v>
      </c>
      <c r="FH355">
        <f>(FG355-2)/8*100</f>
        <v>62.5</v>
      </c>
      <c r="FI355">
        <f>SUM(EC355,ED355,EE355)</f>
        <v>5</v>
      </c>
      <c r="FJ355" s="7">
        <f>(FI355-3)/3*100</f>
        <v>66.666666666666657</v>
      </c>
      <c r="FK355">
        <f>SUM(EJ355,EK355,EL355,EN355,EP355)</f>
        <v>24</v>
      </c>
      <c r="FL355">
        <f>(FK355-5)/25*100</f>
        <v>76</v>
      </c>
      <c r="FM355">
        <f t="shared" si="15"/>
        <v>4</v>
      </c>
      <c r="FN355" s="7">
        <f t="shared" si="16"/>
        <v>67.25</v>
      </c>
      <c r="FO355" s="7">
        <f t="shared" si="17"/>
        <v>65.041666666666657</v>
      </c>
    </row>
    <row r="356" spans="1:171" ht="15" thickBot="1" x14ac:dyDescent="0.35">
      <c r="A356" t="s">
        <v>989</v>
      </c>
      <c r="B356" t="s">
        <v>990</v>
      </c>
      <c r="C356" t="s">
        <v>68</v>
      </c>
      <c r="D356" s="5">
        <v>32385</v>
      </c>
      <c r="E356" s="5">
        <v>44682</v>
      </c>
      <c r="F356" s="1">
        <f>DATEDIF(D355,E355,"Y")</f>
        <v>18</v>
      </c>
      <c r="G356">
        <v>2</v>
      </c>
      <c r="H356">
        <v>2</v>
      </c>
      <c r="I356" t="s">
        <v>74</v>
      </c>
      <c r="J356">
        <v>1</v>
      </c>
      <c r="K356">
        <v>2</v>
      </c>
      <c r="L356" t="s">
        <v>1109</v>
      </c>
      <c r="M356" s="1">
        <v>2</v>
      </c>
      <c r="N356">
        <v>2</v>
      </c>
      <c r="O356">
        <v>2</v>
      </c>
      <c r="P356">
        <v>1</v>
      </c>
      <c r="Q356" s="16">
        <v>2</v>
      </c>
      <c r="R356">
        <v>2</v>
      </c>
      <c r="S356">
        <v>1</v>
      </c>
      <c r="T356">
        <v>2</v>
      </c>
      <c r="U356" t="s">
        <v>86</v>
      </c>
      <c r="V356">
        <v>3</v>
      </c>
      <c r="W356">
        <v>15</v>
      </c>
      <c r="X35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356">
        <v>2</v>
      </c>
      <c r="Z356">
        <v>29</v>
      </c>
      <c r="AA35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58</v>
      </c>
      <c r="AB356">
        <v>1</v>
      </c>
      <c r="AC356">
        <v>15</v>
      </c>
      <c r="AD35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356">
        <v>5</v>
      </c>
      <c r="AF356">
        <v>8</v>
      </c>
      <c r="AG356" s="1">
        <f>AVERAGE(_2022___Atividade_física__sintomas_de_ansiedade_e_depressão_e_qualidade_de_vida_e[[#This Row],[a.	Quantas horas no total você gasta sentado durante um dia de semana? ]:[b.	Quantas horas no total você gasta sentado durante um dia de fim de semana?]])</f>
        <v>6.5</v>
      </c>
      <c r="AH356" s="1">
        <f>_2022___Atividade_física__sintomas_de_ansiedade_e_depressão_e_qualidade_de_vida_e[[#This Row],[AFV por semana]]+_2022___Atividade_física__sintomas_de_ansiedade_e_depressão_e_qualidade_de_vida_e[[#This Row],[Média AFM na semana]]</f>
        <v>73</v>
      </c>
      <c r="AI356">
        <v>2</v>
      </c>
      <c r="AJ356">
        <v>2</v>
      </c>
      <c r="AK356">
        <v>2</v>
      </c>
      <c r="AL356">
        <v>2</v>
      </c>
      <c r="AM356">
        <v>1</v>
      </c>
      <c r="AN356">
        <v>1</v>
      </c>
      <c r="AO356">
        <v>1</v>
      </c>
      <c r="AP356">
        <v>2</v>
      </c>
      <c r="AQ356">
        <v>1</v>
      </c>
      <c r="AR356">
        <v>1</v>
      </c>
      <c r="AS356">
        <v>1</v>
      </c>
      <c r="AT356">
        <v>1</v>
      </c>
      <c r="AU356">
        <v>1</v>
      </c>
      <c r="AV356">
        <v>2</v>
      </c>
      <c r="AW356">
        <v>1</v>
      </c>
      <c r="AX356">
        <v>2</v>
      </c>
      <c r="AY356">
        <v>1</v>
      </c>
      <c r="AZ356">
        <v>2</v>
      </c>
      <c r="BA356">
        <v>1</v>
      </c>
      <c r="BB356">
        <v>1</v>
      </c>
      <c r="BC356">
        <v>1</v>
      </c>
      <c r="BD35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356">
        <v>1</v>
      </c>
      <c r="BF356">
        <v>2</v>
      </c>
      <c r="BG356">
        <v>2</v>
      </c>
      <c r="BH356">
        <v>1</v>
      </c>
      <c r="BI356">
        <v>1</v>
      </c>
      <c r="BJ356">
        <v>1</v>
      </c>
      <c r="BK356">
        <v>2</v>
      </c>
      <c r="BL356">
        <v>3</v>
      </c>
      <c r="BM356">
        <v>0</v>
      </c>
      <c r="BN356">
        <v>1</v>
      </c>
      <c r="BO356">
        <v>1</v>
      </c>
      <c r="BP356">
        <v>2</v>
      </c>
      <c r="BQ356">
        <v>2</v>
      </c>
      <c r="BR356">
        <v>1</v>
      </c>
      <c r="BS356">
        <v>1</v>
      </c>
      <c r="BT356">
        <v>1</v>
      </c>
      <c r="BU356">
        <v>2</v>
      </c>
      <c r="BV356">
        <v>1</v>
      </c>
      <c r="BW356">
        <v>0</v>
      </c>
      <c r="BX356">
        <v>2</v>
      </c>
      <c r="BY356">
        <f>_2022___Atividade_física__sintomas_de_ansiedade_e_depressão_e_qualidade_de_vida_e[[#This Row],[_18]]</f>
        <v>0</v>
      </c>
      <c r="BZ356">
        <v>1</v>
      </c>
      <c r="CA356">
        <v>1</v>
      </c>
      <c r="CB356" s="1">
        <f>SUM(BE356:BV356,_2022___Atividade_física__sintomas_de_ansiedade_e_depressão_e_qualidade_de_vida_e[[#This Row],[18 considerar essa]:[_20]])</f>
        <v>27</v>
      </c>
      <c r="CC356">
        <v>3</v>
      </c>
      <c r="CD356">
        <v>2</v>
      </c>
      <c r="CE356">
        <v>1</v>
      </c>
      <c r="CF356">
        <v>2</v>
      </c>
      <c r="CG356">
        <v>3</v>
      </c>
      <c r="CH356">
        <v>1</v>
      </c>
      <c r="CI356">
        <v>2</v>
      </c>
      <c r="CJ356">
        <v>1</v>
      </c>
      <c r="CK356">
        <v>2</v>
      </c>
      <c r="CL356">
        <v>1</v>
      </c>
      <c r="CM356">
        <v>2</v>
      </c>
      <c r="CN356">
        <v>3</v>
      </c>
      <c r="CO356">
        <v>1</v>
      </c>
      <c r="CP356">
        <v>2</v>
      </c>
      <c r="CQ356">
        <v>2</v>
      </c>
      <c r="CR356">
        <v>1</v>
      </c>
      <c r="CS356">
        <v>1</v>
      </c>
      <c r="CT356">
        <v>1</v>
      </c>
      <c r="CU356">
        <v>1</v>
      </c>
      <c r="CV356">
        <v>2</v>
      </c>
      <c r="CW356">
        <v>3</v>
      </c>
      <c r="CX356">
        <v>2</v>
      </c>
      <c r="CY356">
        <v>5</v>
      </c>
      <c r="CZ356">
        <v>4</v>
      </c>
      <c r="DA356">
        <v>4</v>
      </c>
      <c r="DB356">
        <v>5</v>
      </c>
      <c r="DC356">
        <v>5</v>
      </c>
      <c r="DD356">
        <v>5</v>
      </c>
      <c r="DE356">
        <v>4</v>
      </c>
      <c r="DF356">
        <v>4</v>
      </c>
      <c r="DG356">
        <v>5</v>
      </c>
      <c r="DH356">
        <v>3</v>
      </c>
      <c r="DI356">
        <v>5</v>
      </c>
      <c r="DJ356">
        <v>2</v>
      </c>
      <c r="DK356">
        <v>4</v>
      </c>
      <c r="DL356">
        <v>2</v>
      </c>
      <c r="DM356">
        <f>IF(CC356=1,5,IF(CC356=2,4.4,IF(CC356=3,3.4,IF(CC356=4,2,IF(CC356=5,1,IF(CC356&gt;5,"Inválido",0))))))</f>
        <v>3.4</v>
      </c>
      <c r="DN356">
        <f>IF(CD356&gt;5,"Inválido",CD356)</f>
        <v>2</v>
      </c>
      <c r="DO356" s="7">
        <f>IF(CE356&gt;3,"Inválido",CE356)</f>
        <v>1</v>
      </c>
      <c r="DP356" s="7">
        <f>IF(CF356&gt;3,"Inválido",CF356)</f>
        <v>2</v>
      </c>
      <c r="DQ356" s="6">
        <f>IF(CG356&gt;3,"Inválido",CG356)</f>
        <v>3</v>
      </c>
      <c r="DR356" s="6">
        <f>IF(CH356&gt;3,"Inválido",CH356)</f>
        <v>1</v>
      </c>
      <c r="DS356" s="6">
        <f>IF(CI356&gt;3,"Inválido",CI356)</f>
        <v>2</v>
      </c>
      <c r="DT356" s="6">
        <f>IF(CJ356&gt;3,"Inválido",CJ356)</f>
        <v>1</v>
      </c>
      <c r="DU356" s="6">
        <f>IF(CK356&gt;3,"Inválido",CK356)</f>
        <v>2</v>
      </c>
      <c r="DV356" s="6">
        <f>IF(CL356&gt;3,"Inválido",CL356)</f>
        <v>1</v>
      </c>
      <c r="DW356" s="6">
        <f>IF(CM356&gt;3,"Inválido",CM356)</f>
        <v>2</v>
      </c>
      <c r="DX356" s="6">
        <f>IF(CN356&gt;3,"Inválido",CN356)</f>
        <v>3</v>
      </c>
      <c r="DY356" s="8">
        <f>IF(CO356&gt;5, "INVALIDO",CO356)</f>
        <v>1</v>
      </c>
      <c r="DZ356" s="8">
        <f>IF(CP356&gt;5, "INVALIDO",CP356)</f>
        <v>2</v>
      </c>
      <c r="EA356" s="8">
        <f>IF(CQ356&gt;5, "INVALIDO",CQ356)</f>
        <v>2</v>
      </c>
      <c r="EB356" s="8">
        <f>IF(CR356&gt;5, "INVALIDO",CR356)</f>
        <v>1</v>
      </c>
      <c r="EC356" s="7">
        <f>IF(CR356&gt;5, "INVALIDO",CR356)</f>
        <v>1</v>
      </c>
      <c r="ED35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6">
        <f>IF(CC356=1,5,IF(CC356=2,4,IF(CC356=3,3,IF(CC356=4,2,IF(CC356=5,1,IF(CC356&gt;5,"Inválido",0))))))</f>
        <v>3</v>
      </c>
      <c r="EG356">
        <f>IF(CW356=1,6,IF(CW356=2,5.4,IF(CW356=3,4.2,IF(CW356=4,3.1,IF(CW356=5,2.2,IF(CW356=6,1,IF(CW356&gt;6,"Inválido",0)))))))</f>
        <v>4.2</v>
      </c>
      <c r="EH356">
        <f>IF(AND(CX356=1,CW356=1),6,IF(AND(CX356=1,CW356&lt;7),5,IF(AND(CX356&gt;1,CW356=1),"Inválido",IF(AND(CX356=2,CW356&lt;7),4,IF(AND(CX356=3,CW356&lt;7),3,IF(AND(CX356=4,CW356&lt;7),2,IF(AND(CX356=5,CW356&lt;7),1,0)))))))</f>
        <v>4</v>
      </c>
      <c r="EI356">
        <f>IF(CV356=1,6,IF(CV356=2,5,IF(CV356=3,3,IF(CV356=4,3,IF(CV356=5,2,IF(CV356=6,1,IF(CV356&gt;6,"iNVÁLIDO",0)))))))</f>
        <v>5</v>
      </c>
      <c r="EJ356" s="7">
        <f>IF(CZ356&gt;6,"Inválido",CZ356)</f>
        <v>4</v>
      </c>
      <c r="EK356" s="7">
        <f>IF(DA356&gt;6,"Inválido",DA356)</f>
        <v>4</v>
      </c>
      <c r="EL356">
        <f>IF(DB356=1,6,IF(DB356=2,5,IF(DB356=3,3,IF(DB356=4,3,IF(DB356=5,2,IF(DB356=6,1,IF(DB356&gt;6,"iNVÁLIDO",0)))))))</f>
        <v>2</v>
      </c>
      <c r="EM356">
        <f>IF(DC356=1,6,IF(DC356=2,5,IF(DC356=3,3,IF(DC356=4,3,IF(DC356=5,2,IF(DC356=6,1,IF(DC356&gt;6,"iNVÁLIDO",0)))))))</f>
        <v>2</v>
      </c>
      <c r="EN356" s="7">
        <f>IF(DD356&gt;6,"Inválido",DD356)</f>
        <v>5</v>
      </c>
      <c r="EO356">
        <f>IF(DE356&gt;6,"Inválido",DE356)</f>
        <v>4</v>
      </c>
      <c r="EP356">
        <f>IF(DF356=1,6,IF(DF356=2,5,IF(DF356=3,3,IF(DF356=4,3,IF(DF356=5,2,IF(DF356=6,1,IF(DF356&gt;6,"iNVÁLIDO",0)))))))</f>
        <v>3</v>
      </c>
      <c r="EQ356" s="7">
        <f>IF(DG356&gt;6,"Inválido",DG356)</f>
        <v>5</v>
      </c>
      <c r="ER356">
        <f>IF(DH356&gt;5,"Inválido",DH356)</f>
        <v>3</v>
      </c>
      <c r="ES356">
        <f>IF(DI356&gt;5,"Inválido",DI356)</f>
        <v>5</v>
      </c>
      <c r="ET356">
        <f>IF(DJ356=1,5,IF(DJ356=2,4,IF(DJ356=3,3,IF(DJ356=4,2,IF(DJ356=5,1,IF(DJ356&gt;5,"Inválido",0))))))</f>
        <v>4</v>
      </c>
      <c r="EU356">
        <f>IF(DK356&gt;5,"Inválido",DK356)</f>
        <v>4</v>
      </c>
      <c r="EV356">
        <f>IF(DL356=1,5,IF(DL356=2,4,IF(DL356=3,3,IF(DL356=4,2,IF(DL356=5,1,IF(DL356&gt;5,"Inválido",0))))))</f>
        <v>4</v>
      </c>
      <c r="EW356" s="7">
        <f>SUM(DO356,DP356,DQ356,DR356,DS356,DT356,DU356,DV356,DW356,DX356)</f>
        <v>18</v>
      </c>
      <c r="EX356" s="7">
        <f>(EW356-10)/20*100</f>
        <v>40</v>
      </c>
      <c r="EY356">
        <f>SUM(DY356,DZ356,EA356,EB356)</f>
        <v>6</v>
      </c>
      <c r="EZ356">
        <f>(_2022___Atividade_física__sintomas_de_ansiedade_e_depressão_e_qualidade_de_vida_e[[#This Row],[Aspecto físico]]-4)/4*100</f>
        <v>50</v>
      </c>
      <c r="FA356">
        <f>SUM(EG356,EH356)</f>
        <v>8.1999999999999993</v>
      </c>
      <c r="FB356">
        <f>(FA356-2)/10*100</f>
        <v>61.999999999999986</v>
      </c>
      <c r="FC356">
        <f>SUM(DM356,ES356,ET356,EU356,EV356)</f>
        <v>20.399999999999999</v>
      </c>
      <c r="FD356" s="7">
        <f>(FC356-5)/20*100</f>
        <v>76.999999999999986</v>
      </c>
      <c r="FE356">
        <f>SUM(EI356,EM356,EO356,EQ356)</f>
        <v>16</v>
      </c>
      <c r="FF356" s="7">
        <f>(FE356-4)/20*100</f>
        <v>60</v>
      </c>
      <c r="FG356">
        <f>SUM(EF356,ER356)</f>
        <v>6</v>
      </c>
      <c r="FH356">
        <f>(FG356-2)/8*100</f>
        <v>50</v>
      </c>
      <c r="FI356">
        <f>SUM(EC356,ED356,EE356)</f>
        <v>3</v>
      </c>
      <c r="FJ356" s="7">
        <f>(FI356-3)/3*100</f>
        <v>0</v>
      </c>
      <c r="FK356">
        <f>SUM(EJ356,EK356,EL356,EN356,EP356)</f>
        <v>18</v>
      </c>
      <c r="FL356">
        <f>(FK356-5)/25*100</f>
        <v>52</v>
      </c>
      <c r="FM356">
        <f t="shared" si="15"/>
        <v>2</v>
      </c>
      <c r="FN356" s="7">
        <f t="shared" si="16"/>
        <v>57.25</v>
      </c>
      <c r="FO356" s="7">
        <f t="shared" si="17"/>
        <v>40.5</v>
      </c>
    </row>
    <row r="357" spans="1:171" ht="15" thickBot="1" x14ac:dyDescent="0.35">
      <c r="A357" t="s">
        <v>993</v>
      </c>
      <c r="B357" t="s">
        <v>994</v>
      </c>
      <c r="C357" t="s">
        <v>68</v>
      </c>
      <c r="D357" s="5">
        <v>34957</v>
      </c>
      <c r="E357" s="5">
        <v>44682</v>
      </c>
      <c r="F357" s="1">
        <f>DATEDIF(D356,E356,"Y")</f>
        <v>33</v>
      </c>
      <c r="G357">
        <v>2</v>
      </c>
      <c r="H357">
        <v>3</v>
      </c>
      <c r="I357" t="s">
        <v>92</v>
      </c>
      <c r="J357">
        <v>1</v>
      </c>
      <c r="K357">
        <v>2</v>
      </c>
      <c r="L357" t="s">
        <v>995</v>
      </c>
      <c r="M357" s="1">
        <v>2</v>
      </c>
      <c r="N357">
        <v>1</v>
      </c>
      <c r="O357">
        <v>1</v>
      </c>
      <c r="P357">
        <v>1</v>
      </c>
      <c r="Q357" s="16">
        <v>2</v>
      </c>
      <c r="R357">
        <v>2</v>
      </c>
      <c r="S357">
        <v>2</v>
      </c>
      <c r="T357">
        <v>2</v>
      </c>
      <c r="U357" t="s">
        <v>86</v>
      </c>
      <c r="V357">
        <v>4</v>
      </c>
      <c r="W357">
        <v>60</v>
      </c>
      <c r="X35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240</v>
      </c>
      <c r="Y357">
        <v>5</v>
      </c>
      <c r="Z357">
        <v>60</v>
      </c>
      <c r="AA35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357">
        <v>1</v>
      </c>
      <c r="AC357">
        <v>59</v>
      </c>
      <c r="AD35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59</v>
      </c>
      <c r="AE357">
        <v>13</v>
      </c>
      <c r="AF357">
        <v>15</v>
      </c>
      <c r="AG357" s="1">
        <f>AVERAGE(_2022___Atividade_física__sintomas_de_ansiedade_e_depressão_e_qualidade_de_vida_e[[#This Row],[a.	Quantas horas no total você gasta sentado durante um dia de semana? ]:[b.	Quantas horas no total você gasta sentado durante um dia de fim de semana?]])</f>
        <v>14</v>
      </c>
      <c r="AH357" s="1">
        <f>_2022___Atividade_física__sintomas_de_ansiedade_e_depressão_e_qualidade_de_vida_e[[#This Row],[AFV por semana]]+_2022___Atividade_física__sintomas_de_ansiedade_e_depressão_e_qualidade_de_vida_e[[#This Row],[Média AFM na semana]]</f>
        <v>359</v>
      </c>
      <c r="AI357">
        <v>1</v>
      </c>
      <c r="AJ357">
        <v>2</v>
      </c>
      <c r="AK357">
        <v>0</v>
      </c>
      <c r="AL357">
        <v>2</v>
      </c>
      <c r="AM357">
        <v>2</v>
      </c>
      <c r="AN357">
        <v>1</v>
      </c>
      <c r="AO357">
        <v>1</v>
      </c>
      <c r="AP357">
        <v>1</v>
      </c>
      <c r="AQ357">
        <v>1</v>
      </c>
      <c r="AR357">
        <v>3</v>
      </c>
      <c r="AS357">
        <v>2</v>
      </c>
      <c r="AT357">
        <v>2</v>
      </c>
      <c r="AU357">
        <v>2</v>
      </c>
      <c r="AV357">
        <v>2</v>
      </c>
      <c r="AW357">
        <v>0</v>
      </c>
      <c r="AX357">
        <v>0</v>
      </c>
      <c r="AY357">
        <v>0</v>
      </c>
      <c r="AZ357">
        <v>3</v>
      </c>
      <c r="BA357">
        <v>1</v>
      </c>
      <c r="BB357">
        <v>1</v>
      </c>
      <c r="BC357">
        <v>0</v>
      </c>
      <c r="BD35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357">
        <v>2</v>
      </c>
      <c r="BF357">
        <v>1</v>
      </c>
      <c r="BG357">
        <v>2</v>
      </c>
      <c r="BH357">
        <v>2</v>
      </c>
      <c r="BI357">
        <v>1</v>
      </c>
      <c r="BJ357">
        <v>3</v>
      </c>
      <c r="BK357">
        <v>1</v>
      </c>
      <c r="BL357">
        <v>2</v>
      </c>
      <c r="BM357">
        <v>3</v>
      </c>
      <c r="BN357">
        <v>3</v>
      </c>
      <c r="BO357">
        <v>1</v>
      </c>
      <c r="BP357">
        <v>2</v>
      </c>
      <c r="BQ357">
        <v>2</v>
      </c>
      <c r="BR357">
        <v>2</v>
      </c>
      <c r="BS357">
        <v>2</v>
      </c>
      <c r="BT357">
        <v>0</v>
      </c>
      <c r="BU357">
        <v>1</v>
      </c>
      <c r="BV357">
        <v>2</v>
      </c>
      <c r="BW357">
        <v>3</v>
      </c>
      <c r="BX357">
        <v>2</v>
      </c>
      <c r="BY357">
        <f>_2022___Atividade_física__sintomas_de_ansiedade_e_depressão_e_qualidade_de_vida_e[[#This Row],[_18]]</f>
        <v>3</v>
      </c>
      <c r="BZ357">
        <v>0</v>
      </c>
      <c r="CA357">
        <v>3</v>
      </c>
      <c r="CB357" s="1">
        <f>SUM(BE357:BV357,_2022___Atividade_física__sintomas_de_ansiedade_e_depressão_e_qualidade_de_vida_e[[#This Row],[18 considerar essa]:[_20]])</f>
        <v>38</v>
      </c>
      <c r="CC357">
        <v>3</v>
      </c>
      <c r="CD357">
        <v>3</v>
      </c>
      <c r="CE357">
        <v>3</v>
      </c>
      <c r="CF357">
        <v>3</v>
      </c>
      <c r="CG357">
        <v>3</v>
      </c>
      <c r="CH357">
        <v>2</v>
      </c>
      <c r="CI357">
        <v>3</v>
      </c>
      <c r="CJ357">
        <v>3</v>
      </c>
      <c r="CK357">
        <v>3</v>
      </c>
      <c r="CL357">
        <v>3</v>
      </c>
      <c r="CM357">
        <v>3</v>
      </c>
      <c r="CN357">
        <v>3</v>
      </c>
      <c r="CO357">
        <v>1</v>
      </c>
      <c r="CP357">
        <v>1</v>
      </c>
      <c r="CQ357">
        <v>1</v>
      </c>
      <c r="CR357">
        <v>1</v>
      </c>
      <c r="CS357">
        <v>1</v>
      </c>
      <c r="CT357">
        <v>1</v>
      </c>
      <c r="CU357">
        <v>1</v>
      </c>
      <c r="CV357">
        <v>5</v>
      </c>
      <c r="CW357">
        <v>2</v>
      </c>
      <c r="CX357">
        <v>1</v>
      </c>
      <c r="CY357">
        <v>5</v>
      </c>
      <c r="CZ357">
        <v>4</v>
      </c>
      <c r="DA357">
        <v>1</v>
      </c>
      <c r="DB357">
        <v>3</v>
      </c>
      <c r="DC357">
        <v>6</v>
      </c>
      <c r="DD357">
        <v>1</v>
      </c>
      <c r="DE357">
        <v>1</v>
      </c>
      <c r="DF357">
        <v>5</v>
      </c>
      <c r="DG357">
        <v>2</v>
      </c>
      <c r="DH357">
        <v>1</v>
      </c>
      <c r="DI357">
        <v>5</v>
      </c>
      <c r="DJ357">
        <v>1</v>
      </c>
      <c r="DK357">
        <v>4</v>
      </c>
      <c r="DL357">
        <v>2</v>
      </c>
      <c r="DM357">
        <f>IF(CC357=1,5,IF(CC357=2,4.4,IF(CC357=3,3.4,IF(CC357=4,2,IF(CC357=5,1,IF(CC357&gt;5,"Inválido",0))))))</f>
        <v>3.4</v>
      </c>
      <c r="DN357">
        <f>IF(CD357&gt;5,"Inválido",CD357)</f>
        <v>3</v>
      </c>
      <c r="DO357" s="7">
        <f>IF(CE357&gt;3,"Inválido",CE357)</f>
        <v>3</v>
      </c>
      <c r="DP357" s="7">
        <f>IF(CF357&gt;3,"Inválido",CF357)</f>
        <v>3</v>
      </c>
      <c r="DQ357" s="6">
        <f>IF(CG357&gt;3,"Inválido",CG357)</f>
        <v>3</v>
      </c>
      <c r="DR357" s="6">
        <f>IF(CH357&gt;3,"Inválido",CH357)</f>
        <v>2</v>
      </c>
      <c r="DS357" s="6">
        <f>IF(CI357&gt;3,"Inválido",CI357)</f>
        <v>3</v>
      </c>
      <c r="DT357" s="6">
        <f>IF(CJ357&gt;3,"Inválido",CJ357)</f>
        <v>3</v>
      </c>
      <c r="DU357" s="6">
        <f>IF(CK357&gt;3,"Inválido",CK357)</f>
        <v>3</v>
      </c>
      <c r="DV357" s="6">
        <f>IF(CL357&gt;3,"Inválido",CL357)</f>
        <v>3</v>
      </c>
      <c r="DW357" s="6">
        <f>IF(CM357&gt;3,"Inválido",CM357)</f>
        <v>3</v>
      </c>
      <c r="DX357" s="6">
        <f>IF(CN357&gt;3,"Inválido",CN357)</f>
        <v>3</v>
      </c>
      <c r="DY357" s="8">
        <f>IF(CO357&gt;5, "INVALIDO",CO357)</f>
        <v>1</v>
      </c>
      <c r="DZ357" s="8">
        <f>IF(CP357&gt;5, "INVALIDO",CP357)</f>
        <v>1</v>
      </c>
      <c r="EA357" s="8">
        <f>IF(CQ357&gt;5, "INVALIDO",CQ357)</f>
        <v>1</v>
      </c>
      <c r="EB357" s="8">
        <f>IF(CR357&gt;5, "INVALIDO",CR357)</f>
        <v>1</v>
      </c>
      <c r="EC357" s="7">
        <f>IF(CR357&gt;5, "INVALIDO",CR357)</f>
        <v>1</v>
      </c>
      <c r="ED35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7">
        <f>IF(CC357=1,5,IF(CC357=2,4,IF(CC357=3,3,IF(CC357=4,2,IF(CC357=5,1,IF(CC357&gt;5,"Inválido",0))))))</f>
        <v>3</v>
      </c>
      <c r="EG357">
        <f>IF(CW357=1,6,IF(CW357=2,5.4,IF(CW357=3,4.2,IF(CW357=4,3.1,IF(CW357=5,2.2,IF(CW357=6,1,IF(CW357&gt;6,"Inválido",0)))))))</f>
        <v>5.4</v>
      </c>
      <c r="EH357">
        <f>IF(AND(CX357=1,CW357=1),6,IF(AND(CX357=1,CW357&lt;7),5,IF(AND(CX357&gt;1,CW357=1),"Inválido",IF(AND(CX357=2,CW357&lt;7),4,IF(AND(CX357=3,CW357&lt;7),3,IF(AND(CX357=4,CW357&lt;7),2,IF(AND(CX357=5,CW357&lt;7),1,0)))))))</f>
        <v>5</v>
      </c>
      <c r="EI357">
        <f>IF(CV357=1,6,IF(CV357=2,5,IF(CV357=3,3,IF(CV357=4,3,IF(CV357=5,2,IF(CV357=6,1,IF(CV357&gt;6,"iNVÁLIDO",0)))))))</f>
        <v>2</v>
      </c>
      <c r="EJ357" s="7">
        <f>IF(CZ357&gt;6,"Inválido",CZ357)</f>
        <v>4</v>
      </c>
      <c r="EK357" s="7">
        <f>IF(DA357&gt;6,"Inválido",DA357)</f>
        <v>1</v>
      </c>
      <c r="EL357">
        <f>IF(DB357=1,6,IF(DB357=2,5,IF(DB357=3,3,IF(DB357=4,3,IF(DB357=5,2,IF(DB357=6,1,IF(DB357&gt;6,"iNVÁLIDO",0)))))))</f>
        <v>3</v>
      </c>
      <c r="EM357">
        <f>IF(DC357=1,6,IF(DC357=2,5,IF(DC357=3,3,IF(DC357=4,3,IF(DC357=5,2,IF(DC357=6,1,IF(DC357&gt;6,"iNVÁLIDO",0)))))))</f>
        <v>1</v>
      </c>
      <c r="EN357" s="7">
        <f>IF(DD357&gt;6,"Inválido",DD357)</f>
        <v>1</v>
      </c>
      <c r="EO357">
        <f>IF(DE357&gt;6,"Inválido",DE357)</f>
        <v>1</v>
      </c>
      <c r="EP357">
        <f>IF(DF357=1,6,IF(DF357=2,5,IF(DF357=3,3,IF(DF357=4,3,IF(DF357=5,2,IF(DF357=6,1,IF(DF357&gt;6,"iNVÁLIDO",0)))))))</f>
        <v>2</v>
      </c>
      <c r="EQ357" s="7">
        <f>IF(DG357&gt;6,"Inválido",DG357)</f>
        <v>2</v>
      </c>
      <c r="ER357">
        <f>IF(DH357&gt;5,"Inválido",DH357)</f>
        <v>1</v>
      </c>
      <c r="ES357">
        <f>IF(DI357&gt;5,"Inválido",DI357)</f>
        <v>5</v>
      </c>
      <c r="ET357">
        <f>IF(DJ357=1,5,IF(DJ357=2,4,IF(DJ357=3,3,IF(DJ357=4,2,IF(DJ357=5,1,IF(DJ357&gt;5,"Inválido",0))))))</f>
        <v>5</v>
      </c>
      <c r="EU357">
        <f>IF(DK357&gt;5,"Inválido",DK357)</f>
        <v>4</v>
      </c>
      <c r="EV357">
        <f>IF(DL357=1,5,IF(DL357=2,4,IF(DL357=3,3,IF(DL357=4,2,IF(DL357=5,1,IF(DL357&gt;5,"Inválido",0))))))</f>
        <v>4</v>
      </c>
      <c r="EW357" s="7">
        <f>SUM(DO357,DP357,DQ357,DR357,DS357,DT357,DU357,DV357,DW357,DX357)</f>
        <v>29</v>
      </c>
      <c r="EX357" s="7">
        <f>(EW357-10)/20*100</f>
        <v>95</v>
      </c>
      <c r="EY357">
        <f>SUM(DY357,DZ357,EA357,EB357)</f>
        <v>4</v>
      </c>
      <c r="EZ357">
        <f>(_2022___Atividade_física__sintomas_de_ansiedade_e_depressão_e_qualidade_de_vida_e[[#This Row],[Aspecto físico]]-4)/4*100</f>
        <v>0</v>
      </c>
      <c r="FA357">
        <f>SUM(EG357,EH357)</f>
        <v>10.4</v>
      </c>
      <c r="FB357">
        <f>(FA357-2)/10*100</f>
        <v>84.000000000000014</v>
      </c>
      <c r="FC357">
        <f>SUM(DM357,ES357,ET357,EU357,EV357)</f>
        <v>21.4</v>
      </c>
      <c r="FD357" s="7">
        <f>(FC357-5)/20*100</f>
        <v>82</v>
      </c>
      <c r="FE357">
        <f>SUM(EI357,EM357,EO357,EQ357)</f>
        <v>6</v>
      </c>
      <c r="FF357" s="7">
        <f>(FE357-4)/20*100</f>
        <v>10</v>
      </c>
      <c r="FG357">
        <f>SUM(EF357,ER357)</f>
        <v>4</v>
      </c>
      <c r="FH357">
        <f>(FG357-2)/8*100</f>
        <v>25</v>
      </c>
      <c r="FI357">
        <f>SUM(EC357,ED357,EE357)</f>
        <v>3</v>
      </c>
      <c r="FJ357" s="7">
        <f>(FI357-3)/3*100</f>
        <v>0</v>
      </c>
      <c r="FK357">
        <f>SUM(EJ357,EK357,EL357,EN357,EP357)</f>
        <v>11</v>
      </c>
      <c r="FL357">
        <f>(FK357-5)/25*100</f>
        <v>24</v>
      </c>
      <c r="FM357">
        <f t="shared" si="15"/>
        <v>3</v>
      </c>
      <c r="FN357" s="7">
        <f t="shared" si="16"/>
        <v>65.25</v>
      </c>
      <c r="FO357" s="7">
        <f t="shared" si="17"/>
        <v>14.75</v>
      </c>
    </row>
    <row r="358" spans="1:171" ht="15" thickBot="1" x14ac:dyDescent="0.35">
      <c r="A358" t="s">
        <v>996</v>
      </c>
      <c r="B358" t="s">
        <v>997</v>
      </c>
      <c r="C358" t="s">
        <v>68</v>
      </c>
      <c r="D358" s="5">
        <v>36971</v>
      </c>
      <c r="E358" s="5">
        <v>44682</v>
      </c>
      <c r="F358" s="1">
        <f>DATEDIF(D357,E357,"Y")</f>
        <v>26</v>
      </c>
      <c r="G358">
        <v>1</v>
      </c>
      <c r="H358">
        <v>1</v>
      </c>
      <c r="I358" t="s">
        <v>445</v>
      </c>
      <c r="J358">
        <v>6</v>
      </c>
      <c r="K358">
        <v>2</v>
      </c>
      <c r="L358" t="s">
        <v>100</v>
      </c>
      <c r="M358" s="1">
        <v>1</v>
      </c>
      <c r="N358">
        <v>1</v>
      </c>
      <c r="O358">
        <v>1</v>
      </c>
      <c r="P358">
        <v>1</v>
      </c>
      <c r="Q358" s="16">
        <v>2</v>
      </c>
      <c r="R358">
        <v>2</v>
      </c>
      <c r="S358">
        <v>2</v>
      </c>
      <c r="T358">
        <v>2</v>
      </c>
      <c r="U358" t="s">
        <v>86</v>
      </c>
      <c r="V358">
        <v>5</v>
      </c>
      <c r="W358">
        <v>20</v>
      </c>
      <c r="X35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358">
        <v>0</v>
      </c>
      <c r="Z358">
        <v>0</v>
      </c>
      <c r="AA35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58">
        <v>0</v>
      </c>
      <c r="AC358">
        <v>0</v>
      </c>
      <c r="AD35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8">
        <v>7</v>
      </c>
      <c r="AF358">
        <v>10</v>
      </c>
      <c r="AG358" s="1">
        <f>AVERAGE(_2022___Atividade_física__sintomas_de_ansiedade_e_depressão_e_qualidade_de_vida_e[[#This Row],[a.	Quantas horas no total você gasta sentado durante um dia de semana? ]:[b.	Quantas horas no total você gasta sentado durante um dia de fim de semana?]])</f>
        <v>8.5</v>
      </c>
      <c r="AH358" s="1">
        <f>_2022___Atividade_física__sintomas_de_ansiedade_e_depressão_e_qualidade_de_vida_e[[#This Row],[AFV por semana]]+_2022___Atividade_física__sintomas_de_ansiedade_e_depressão_e_qualidade_de_vida_e[[#This Row],[Média AFM na semana]]</f>
        <v>0</v>
      </c>
      <c r="AI358">
        <v>0</v>
      </c>
      <c r="AJ358">
        <v>0</v>
      </c>
      <c r="AK358">
        <v>0</v>
      </c>
      <c r="AL358">
        <v>1</v>
      </c>
      <c r="AM358">
        <v>1</v>
      </c>
      <c r="AN358">
        <v>0</v>
      </c>
      <c r="AO358">
        <v>1</v>
      </c>
      <c r="AP358">
        <v>0</v>
      </c>
      <c r="AQ358">
        <v>0</v>
      </c>
      <c r="AR358">
        <v>0</v>
      </c>
      <c r="AS358">
        <v>0</v>
      </c>
      <c r="AT358">
        <v>0</v>
      </c>
      <c r="AU358">
        <v>0</v>
      </c>
      <c r="AV358">
        <v>0</v>
      </c>
      <c r="AW358">
        <v>1</v>
      </c>
      <c r="AX358">
        <v>0</v>
      </c>
      <c r="AY358">
        <v>0</v>
      </c>
      <c r="AZ358">
        <v>1</v>
      </c>
      <c r="BA358">
        <v>0</v>
      </c>
      <c r="BB358">
        <v>0</v>
      </c>
      <c r="BC358">
        <v>1</v>
      </c>
      <c r="BD35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358">
        <v>2</v>
      </c>
      <c r="BF358">
        <v>1</v>
      </c>
      <c r="BG358">
        <v>1</v>
      </c>
      <c r="BH358">
        <v>2</v>
      </c>
      <c r="BI358">
        <v>1</v>
      </c>
      <c r="BJ358">
        <v>1</v>
      </c>
      <c r="BK358">
        <v>1</v>
      </c>
      <c r="BL358">
        <v>1</v>
      </c>
      <c r="BM358">
        <v>1</v>
      </c>
      <c r="BN358">
        <v>0</v>
      </c>
      <c r="BO358">
        <v>1</v>
      </c>
      <c r="BP358">
        <v>2</v>
      </c>
      <c r="BQ358">
        <v>2</v>
      </c>
      <c r="BR358">
        <v>1</v>
      </c>
      <c r="BS358">
        <v>2</v>
      </c>
      <c r="BT358">
        <v>2</v>
      </c>
      <c r="BU358">
        <v>2</v>
      </c>
      <c r="BV358">
        <v>1</v>
      </c>
      <c r="BW358">
        <v>0</v>
      </c>
      <c r="BX358">
        <v>2</v>
      </c>
      <c r="BY358">
        <f>_2022___Atividade_física__sintomas_de_ansiedade_e_depressão_e_qualidade_de_vida_e[[#This Row],[_18]]</f>
        <v>0</v>
      </c>
      <c r="BZ358">
        <v>0</v>
      </c>
      <c r="CA358">
        <v>2</v>
      </c>
      <c r="CB358" s="1">
        <f>SUM(BE358:BV358,_2022___Atividade_física__sintomas_de_ansiedade_e_depressão_e_qualidade_de_vida_e[[#This Row],[18 considerar essa]:[_20]])</f>
        <v>26</v>
      </c>
      <c r="CC358">
        <v>3</v>
      </c>
      <c r="CD358">
        <v>3</v>
      </c>
      <c r="CE358">
        <v>3</v>
      </c>
      <c r="CF358">
        <v>3</v>
      </c>
      <c r="CG358">
        <v>3</v>
      </c>
      <c r="CH358">
        <v>3</v>
      </c>
      <c r="CI358">
        <v>3</v>
      </c>
      <c r="CJ358">
        <v>3</v>
      </c>
      <c r="CK358">
        <v>3</v>
      </c>
      <c r="CL358">
        <v>3</v>
      </c>
      <c r="CM358">
        <v>3</v>
      </c>
      <c r="CN358">
        <v>3</v>
      </c>
      <c r="CO358">
        <v>2</v>
      </c>
      <c r="CP358">
        <v>2</v>
      </c>
      <c r="CQ358">
        <v>2</v>
      </c>
      <c r="CR358">
        <v>2</v>
      </c>
      <c r="CS358">
        <v>1</v>
      </c>
      <c r="CT358">
        <v>1</v>
      </c>
      <c r="CU358">
        <v>1</v>
      </c>
      <c r="CV358">
        <v>4</v>
      </c>
      <c r="CW358">
        <v>2</v>
      </c>
      <c r="CX358">
        <v>1</v>
      </c>
      <c r="CY358">
        <v>5</v>
      </c>
      <c r="CZ358">
        <v>4</v>
      </c>
      <c r="DA358">
        <v>1</v>
      </c>
      <c r="DB358">
        <v>4</v>
      </c>
      <c r="DC358">
        <v>4</v>
      </c>
      <c r="DD358">
        <v>1</v>
      </c>
      <c r="DE358">
        <v>1</v>
      </c>
      <c r="DF358">
        <v>5</v>
      </c>
      <c r="DG358">
        <v>1</v>
      </c>
      <c r="DH358">
        <v>1</v>
      </c>
      <c r="DI358">
        <v>4</v>
      </c>
      <c r="DJ358">
        <v>2</v>
      </c>
      <c r="DK358">
        <v>4</v>
      </c>
      <c r="DL358">
        <v>2</v>
      </c>
      <c r="DM358">
        <f>IF(CC358=1,5,IF(CC358=2,4.4,IF(CC358=3,3.4,IF(CC358=4,2,IF(CC358=5,1,IF(CC358&gt;5,"Inválido",0))))))</f>
        <v>3.4</v>
      </c>
      <c r="DN358">
        <f>IF(CD358&gt;5,"Inválido",CD358)</f>
        <v>3</v>
      </c>
      <c r="DO358" s="7">
        <f>IF(CE358&gt;3,"Inválido",CE358)</f>
        <v>3</v>
      </c>
      <c r="DP358" s="7">
        <f>IF(CF358&gt;3,"Inválido",CF358)</f>
        <v>3</v>
      </c>
      <c r="DQ358" s="6">
        <f>IF(CG358&gt;3,"Inválido",CG358)</f>
        <v>3</v>
      </c>
      <c r="DR358" s="6">
        <f>IF(CH358&gt;3,"Inválido",CH358)</f>
        <v>3</v>
      </c>
      <c r="DS358" s="6">
        <f>IF(CI358&gt;3,"Inválido",CI358)</f>
        <v>3</v>
      </c>
      <c r="DT358" s="6">
        <f>IF(CJ358&gt;3,"Inválido",CJ358)</f>
        <v>3</v>
      </c>
      <c r="DU358" s="6">
        <f>IF(CK358&gt;3,"Inválido",CK358)</f>
        <v>3</v>
      </c>
      <c r="DV358" s="6">
        <f>IF(CL358&gt;3,"Inválido",CL358)</f>
        <v>3</v>
      </c>
      <c r="DW358" s="6">
        <f>IF(CM358&gt;3,"Inválido",CM358)</f>
        <v>3</v>
      </c>
      <c r="DX358" s="6">
        <f>IF(CN358&gt;3,"Inválido",CN358)</f>
        <v>3</v>
      </c>
      <c r="DY358" s="8">
        <f>IF(CO358&gt;5, "INVALIDO",CO358)</f>
        <v>2</v>
      </c>
      <c r="DZ358" s="8">
        <f>IF(CP358&gt;5, "INVALIDO",CP358)</f>
        <v>2</v>
      </c>
      <c r="EA358" s="8">
        <f>IF(CQ358&gt;5, "INVALIDO",CQ358)</f>
        <v>2</v>
      </c>
      <c r="EB358" s="8">
        <f>IF(CR358&gt;5, "INVALIDO",CR358)</f>
        <v>2</v>
      </c>
      <c r="EC358" s="7">
        <f>IF(CR358&gt;5, "INVALIDO",CR358)</f>
        <v>2</v>
      </c>
      <c r="ED35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8">
        <f>IF(CC358=1,5,IF(CC358=2,4,IF(CC358=3,3,IF(CC358=4,2,IF(CC358=5,1,IF(CC358&gt;5,"Inválido",0))))))</f>
        <v>3</v>
      </c>
      <c r="EG358">
        <f>IF(CW358=1,6,IF(CW358=2,5.4,IF(CW358=3,4.2,IF(CW358=4,3.1,IF(CW358=5,2.2,IF(CW358=6,1,IF(CW358&gt;6,"Inválido",0)))))))</f>
        <v>5.4</v>
      </c>
      <c r="EH358">
        <f>IF(AND(CX358=1,CW358=1),6,IF(AND(CX358=1,CW358&lt;7),5,IF(AND(CX358&gt;1,CW358=1),"Inválido",IF(AND(CX358=2,CW358&lt;7),4,IF(AND(CX358=3,CW358&lt;7),3,IF(AND(CX358=4,CW358&lt;7),2,IF(AND(CX358=5,CW358&lt;7),1,0)))))))</f>
        <v>5</v>
      </c>
      <c r="EI358">
        <f>IF(CV358=1,6,IF(CV358=2,5,IF(CV358=3,3,IF(CV358=4,3,IF(CV358=5,2,IF(CV358=6,1,IF(CV358&gt;6,"iNVÁLIDO",0)))))))</f>
        <v>3</v>
      </c>
      <c r="EJ358" s="7">
        <f>IF(CZ358&gt;6,"Inválido",CZ358)</f>
        <v>4</v>
      </c>
      <c r="EK358" s="7">
        <f>IF(DA358&gt;6,"Inválido",DA358)</f>
        <v>1</v>
      </c>
      <c r="EL358">
        <f>IF(DB358=1,6,IF(DB358=2,5,IF(DB358=3,3,IF(DB358=4,3,IF(DB358=5,2,IF(DB358=6,1,IF(DB358&gt;6,"iNVÁLIDO",0)))))))</f>
        <v>3</v>
      </c>
      <c r="EM358">
        <f>IF(DC358=1,6,IF(DC358=2,5,IF(DC358=3,3,IF(DC358=4,3,IF(DC358=5,2,IF(DC358=6,1,IF(DC358&gt;6,"iNVÁLIDO",0)))))))</f>
        <v>3</v>
      </c>
      <c r="EN358" s="7">
        <f>IF(DD358&gt;6,"Inválido",DD358)</f>
        <v>1</v>
      </c>
      <c r="EO358">
        <f>IF(DE358&gt;6,"Inválido",DE358)</f>
        <v>1</v>
      </c>
      <c r="EP358">
        <f>IF(DF358=1,6,IF(DF358=2,5,IF(DF358=3,3,IF(DF358=4,3,IF(DF358=5,2,IF(DF358=6,1,IF(DF358&gt;6,"iNVÁLIDO",0)))))))</f>
        <v>2</v>
      </c>
      <c r="EQ358" s="7">
        <f>IF(DG358&gt;6,"Inválido",DG358)</f>
        <v>1</v>
      </c>
      <c r="ER358">
        <f>IF(DH358&gt;5,"Inválido",DH358)</f>
        <v>1</v>
      </c>
      <c r="ES358">
        <f>IF(DI358&gt;5,"Inválido",DI358)</f>
        <v>4</v>
      </c>
      <c r="ET358">
        <f>IF(DJ358=1,5,IF(DJ358=2,4,IF(DJ358=3,3,IF(DJ358=4,2,IF(DJ358=5,1,IF(DJ358&gt;5,"Inválido",0))))))</f>
        <v>4</v>
      </c>
      <c r="EU358">
        <f>IF(DK358&gt;5,"Inválido",DK358)</f>
        <v>4</v>
      </c>
      <c r="EV358">
        <f>IF(DL358=1,5,IF(DL358=2,4,IF(DL358=3,3,IF(DL358=4,2,IF(DL358=5,1,IF(DL358&gt;5,"Inválido",0))))))</f>
        <v>4</v>
      </c>
      <c r="EW358" s="7">
        <f>SUM(DO358,DP358,DQ358,DR358,DS358,DT358,DU358,DV358,DW358,DX358)</f>
        <v>30</v>
      </c>
      <c r="EX358" s="7">
        <f>(EW358-10)/20*100</f>
        <v>100</v>
      </c>
      <c r="EY358">
        <f>SUM(DY358,DZ358,EA358,EB358)</f>
        <v>8</v>
      </c>
      <c r="EZ358">
        <f>(_2022___Atividade_física__sintomas_de_ansiedade_e_depressão_e_qualidade_de_vida_e[[#This Row],[Aspecto físico]]-4)/4*100</f>
        <v>100</v>
      </c>
      <c r="FA358">
        <f>SUM(EG358,EH358)</f>
        <v>10.4</v>
      </c>
      <c r="FB358">
        <f>(FA358-2)/10*100</f>
        <v>84.000000000000014</v>
      </c>
      <c r="FC358">
        <f>SUM(DM358,ES358,ET358,EU358,EV358)</f>
        <v>19.399999999999999</v>
      </c>
      <c r="FD358" s="7">
        <f>(FC358-5)/20*100</f>
        <v>72</v>
      </c>
      <c r="FE358">
        <f>SUM(EI358,EM358,EO358,EQ358)</f>
        <v>8</v>
      </c>
      <c r="FF358" s="7">
        <f>(FE358-4)/20*100</f>
        <v>20</v>
      </c>
      <c r="FG358">
        <f>SUM(EF358,ER358)</f>
        <v>4</v>
      </c>
      <c r="FH358">
        <f>(FG358-2)/8*100</f>
        <v>25</v>
      </c>
      <c r="FI358">
        <f>SUM(EC358,ED358,EE358)</f>
        <v>4</v>
      </c>
      <c r="FJ358" s="7">
        <f>(FI358-3)/3*100</f>
        <v>33.333333333333329</v>
      </c>
      <c r="FK358">
        <f>SUM(EJ358,EK358,EL358,EN358,EP358)</f>
        <v>11</v>
      </c>
      <c r="FL358">
        <f>(FK358-5)/25*100</f>
        <v>24</v>
      </c>
      <c r="FM358">
        <f t="shared" si="15"/>
        <v>3</v>
      </c>
      <c r="FN358" s="7">
        <f t="shared" si="16"/>
        <v>89</v>
      </c>
      <c r="FO358" s="7">
        <f t="shared" si="17"/>
        <v>25.583333333333332</v>
      </c>
    </row>
    <row r="359" spans="1:171" ht="15" thickBot="1" x14ac:dyDescent="0.35">
      <c r="A359" t="s">
        <v>998</v>
      </c>
      <c r="B359" t="s">
        <v>999</v>
      </c>
      <c r="C359" t="s">
        <v>68</v>
      </c>
      <c r="D359" s="5">
        <v>29320</v>
      </c>
      <c r="E359" s="5">
        <v>44682</v>
      </c>
      <c r="F359" s="1">
        <f>DATEDIF(D358,E358,"Y")</f>
        <v>21</v>
      </c>
      <c r="G359">
        <v>2</v>
      </c>
      <c r="H359">
        <v>1</v>
      </c>
      <c r="I359" t="s">
        <v>128</v>
      </c>
      <c r="J359">
        <v>1</v>
      </c>
      <c r="K359">
        <v>1</v>
      </c>
      <c r="L359" t="s">
        <v>100</v>
      </c>
      <c r="M359" s="1">
        <v>1</v>
      </c>
      <c r="N359">
        <v>1</v>
      </c>
      <c r="O359">
        <v>1</v>
      </c>
      <c r="P359">
        <v>1</v>
      </c>
      <c r="Q359" s="16">
        <v>2</v>
      </c>
      <c r="R359">
        <v>1</v>
      </c>
      <c r="S359">
        <v>2</v>
      </c>
      <c r="T359">
        <v>2</v>
      </c>
      <c r="U359" t="s">
        <v>86</v>
      </c>
      <c r="V359">
        <v>4</v>
      </c>
      <c r="W359">
        <v>60</v>
      </c>
      <c r="X35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240</v>
      </c>
      <c r="Y359">
        <v>5</v>
      </c>
      <c r="Z359">
        <v>60</v>
      </c>
      <c r="AA35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359">
        <v>0</v>
      </c>
      <c r="AC359">
        <v>0</v>
      </c>
      <c r="AD35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9">
        <v>16</v>
      </c>
      <c r="AF359">
        <v>12</v>
      </c>
      <c r="AG359" s="1">
        <f>AVERAGE(_2022___Atividade_física__sintomas_de_ansiedade_e_depressão_e_qualidade_de_vida_e[[#This Row],[a.	Quantas horas no total você gasta sentado durante um dia de semana? ]:[b.	Quantas horas no total você gasta sentado durante um dia de fim de semana?]])</f>
        <v>14</v>
      </c>
      <c r="AH359" s="1">
        <f>_2022___Atividade_física__sintomas_de_ansiedade_e_depressão_e_qualidade_de_vida_e[[#This Row],[AFV por semana]]+_2022___Atividade_física__sintomas_de_ansiedade_e_depressão_e_qualidade_de_vida_e[[#This Row],[Média AFM na semana]]</f>
        <v>300</v>
      </c>
      <c r="AI359">
        <v>1</v>
      </c>
      <c r="AJ359">
        <v>1</v>
      </c>
      <c r="AK359">
        <v>0</v>
      </c>
      <c r="AL359">
        <v>2</v>
      </c>
      <c r="AM359">
        <v>2</v>
      </c>
      <c r="AN359">
        <v>2</v>
      </c>
      <c r="AO359">
        <v>2</v>
      </c>
      <c r="AP359">
        <v>2</v>
      </c>
      <c r="AQ359">
        <v>2</v>
      </c>
      <c r="AR359">
        <v>2</v>
      </c>
      <c r="AS359">
        <v>2</v>
      </c>
      <c r="AT359">
        <v>2</v>
      </c>
      <c r="AU359">
        <v>2</v>
      </c>
      <c r="AV359">
        <v>2</v>
      </c>
      <c r="AW359">
        <v>2</v>
      </c>
      <c r="AX359">
        <v>2</v>
      </c>
      <c r="AY359">
        <v>2</v>
      </c>
      <c r="AZ359">
        <v>2</v>
      </c>
      <c r="BA359">
        <v>1</v>
      </c>
      <c r="BB359">
        <v>1</v>
      </c>
      <c r="BC359">
        <v>1</v>
      </c>
      <c r="BD35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359">
        <v>1</v>
      </c>
      <c r="BF359">
        <v>0</v>
      </c>
      <c r="BG359">
        <v>3</v>
      </c>
      <c r="BH359">
        <v>1</v>
      </c>
      <c r="BI359">
        <v>1</v>
      </c>
      <c r="BJ359">
        <v>0</v>
      </c>
      <c r="BK359">
        <v>1</v>
      </c>
      <c r="BL359">
        <v>2</v>
      </c>
      <c r="BM359">
        <v>0</v>
      </c>
      <c r="BN359">
        <v>0</v>
      </c>
      <c r="BO359">
        <v>2</v>
      </c>
      <c r="BP359">
        <v>1</v>
      </c>
      <c r="BQ359">
        <v>2</v>
      </c>
      <c r="BR359">
        <v>1</v>
      </c>
      <c r="BS359">
        <v>1</v>
      </c>
      <c r="BT359">
        <v>2</v>
      </c>
      <c r="BU359">
        <v>2</v>
      </c>
      <c r="BV359">
        <v>1</v>
      </c>
      <c r="BW359">
        <v>2</v>
      </c>
      <c r="BX359">
        <v>2</v>
      </c>
      <c r="BY359">
        <f>_2022___Atividade_física__sintomas_de_ansiedade_e_depressão_e_qualidade_de_vida_e[[#This Row],[_18]]</f>
        <v>2</v>
      </c>
      <c r="BZ359">
        <v>1</v>
      </c>
      <c r="CA359">
        <v>3</v>
      </c>
      <c r="CB359" s="1">
        <f>SUM(BE359:BV359,_2022___Atividade_física__sintomas_de_ansiedade_e_depressão_e_qualidade_de_vida_e[[#This Row],[18 considerar essa]:[_20]])</f>
        <v>27</v>
      </c>
      <c r="CC359">
        <v>3</v>
      </c>
      <c r="CD359">
        <v>3</v>
      </c>
      <c r="CE359">
        <v>1</v>
      </c>
      <c r="CF359">
        <v>3</v>
      </c>
      <c r="CG359">
        <v>3</v>
      </c>
      <c r="CH359">
        <v>2</v>
      </c>
      <c r="CI359">
        <v>3</v>
      </c>
      <c r="CJ359">
        <v>2</v>
      </c>
      <c r="CK359">
        <v>2</v>
      </c>
      <c r="CL359">
        <v>2</v>
      </c>
      <c r="CM359">
        <v>2</v>
      </c>
      <c r="CN359">
        <v>3</v>
      </c>
      <c r="CO359">
        <v>1</v>
      </c>
      <c r="CP359">
        <v>1</v>
      </c>
      <c r="CQ359">
        <v>1</v>
      </c>
      <c r="CR359">
        <v>1</v>
      </c>
      <c r="CS359">
        <v>1</v>
      </c>
      <c r="CT359">
        <v>1</v>
      </c>
      <c r="CU359">
        <v>1</v>
      </c>
      <c r="CV359">
        <v>3</v>
      </c>
      <c r="CW359">
        <v>3</v>
      </c>
      <c r="CX359">
        <v>3</v>
      </c>
      <c r="CY359">
        <v>4</v>
      </c>
      <c r="CZ359">
        <v>1</v>
      </c>
      <c r="DA359">
        <v>4</v>
      </c>
      <c r="DB359">
        <v>5</v>
      </c>
      <c r="DC359">
        <v>3</v>
      </c>
      <c r="DD359">
        <v>5</v>
      </c>
      <c r="DE359">
        <v>3</v>
      </c>
      <c r="DF359">
        <v>5</v>
      </c>
      <c r="DG359">
        <v>5</v>
      </c>
      <c r="DH359">
        <v>4</v>
      </c>
      <c r="DI359">
        <v>5</v>
      </c>
      <c r="DJ359">
        <v>2</v>
      </c>
      <c r="DK359">
        <v>3</v>
      </c>
      <c r="DL359">
        <v>5</v>
      </c>
      <c r="DM359">
        <f>IF(CC359=1,5,IF(CC359=2,4.4,IF(CC359=3,3.4,IF(CC359=4,2,IF(CC359=5,1,IF(CC359&gt;5,"Inválido",0))))))</f>
        <v>3.4</v>
      </c>
      <c r="DN359">
        <f>IF(CD359&gt;5,"Inválido",CD359)</f>
        <v>3</v>
      </c>
      <c r="DO359" s="7">
        <f>IF(CE359&gt;3,"Inválido",CE359)</f>
        <v>1</v>
      </c>
      <c r="DP359" s="7">
        <f>IF(CF359&gt;3,"Inválido",CF359)</f>
        <v>3</v>
      </c>
      <c r="DQ359" s="6">
        <f>IF(CG359&gt;3,"Inválido",CG359)</f>
        <v>3</v>
      </c>
      <c r="DR359" s="6">
        <f>IF(CH359&gt;3,"Inválido",CH359)</f>
        <v>2</v>
      </c>
      <c r="DS359" s="6">
        <f>IF(CI359&gt;3,"Inválido",CI359)</f>
        <v>3</v>
      </c>
      <c r="DT359" s="6">
        <f>IF(CJ359&gt;3,"Inválido",CJ359)</f>
        <v>2</v>
      </c>
      <c r="DU359" s="6">
        <f>IF(CK359&gt;3,"Inválido",CK359)</f>
        <v>2</v>
      </c>
      <c r="DV359" s="6">
        <f>IF(CL359&gt;3,"Inválido",CL359)</f>
        <v>2</v>
      </c>
      <c r="DW359" s="6">
        <f>IF(CM359&gt;3,"Inválido",CM359)</f>
        <v>2</v>
      </c>
      <c r="DX359" s="6">
        <f>IF(CN359&gt;3,"Inválido",CN359)</f>
        <v>3</v>
      </c>
      <c r="DY359" s="8">
        <f>IF(CO359&gt;5, "INVALIDO",CO359)</f>
        <v>1</v>
      </c>
      <c r="DZ359" s="8">
        <f>IF(CP359&gt;5, "INVALIDO",CP359)</f>
        <v>1</v>
      </c>
      <c r="EA359" s="8">
        <f>IF(CQ359&gt;5, "INVALIDO",CQ359)</f>
        <v>1</v>
      </c>
      <c r="EB359" s="8">
        <f>IF(CR359&gt;5, "INVALIDO",CR359)</f>
        <v>1</v>
      </c>
      <c r="EC359" s="7">
        <f>IF(CR359&gt;5, "INVALIDO",CR359)</f>
        <v>1</v>
      </c>
      <c r="ED35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9">
        <f>IF(CC359=1,5,IF(CC359=2,4,IF(CC359=3,3,IF(CC359=4,2,IF(CC359=5,1,IF(CC359&gt;5,"Inválido",0))))))</f>
        <v>3</v>
      </c>
      <c r="EG359">
        <f>IF(CW359=1,6,IF(CW359=2,5.4,IF(CW359=3,4.2,IF(CW359=4,3.1,IF(CW359=5,2.2,IF(CW359=6,1,IF(CW359&gt;6,"Inválido",0)))))))</f>
        <v>4.2</v>
      </c>
      <c r="EH359">
        <f>IF(AND(CX359=1,CW359=1),6,IF(AND(CX359=1,CW359&lt;7),5,IF(AND(CX359&gt;1,CW359=1),"Inválido",IF(AND(CX359=2,CW359&lt;7),4,IF(AND(CX359=3,CW359&lt;7),3,IF(AND(CX359=4,CW359&lt;7),2,IF(AND(CX359=5,CW359&lt;7),1,0)))))))</f>
        <v>3</v>
      </c>
      <c r="EI359">
        <f>IF(CV359=1,6,IF(CV359=2,5,IF(CV359=3,3,IF(CV359=4,3,IF(CV359=5,2,IF(CV359=6,1,IF(CV359&gt;6,"iNVÁLIDO",0)))))))</f>
        <v>3</v>
      </c>
      <c r="EJ359" s="7">
        <f>IF(CZ359&gt;6,"Inválido",CZ359)</f>
        <v>1</v>
      </c>
      <c r="EK359" s="7">
        <f>IF(DA359&gt;6,"Inválido",DA359)</f>
        <v>4</v>
      </c>
      <c r="EL359">
        <f>IF(DB359=1,6,IF(DB359=2,5,IF(DB359=3,3,IF(DB359=4,3,IF(DB359=5,2,IF(DB359=6,1,IF(DB359&gt;6,"iNVÁLIDO",0)))))))</f>
        <v>2</v>
      </c>
      <c r="EM359">
        <f>IF(DC359=1,6,IF(DC359=2,5,IF(DC359=3,3,IF(DC359=4,3,IF(DC359=5,2,IF(DC359=6,1,IF(DC359&gt;6,"iNVÁLIDO",0)))))))</f>
        <v>3</v>
      </c>
      <c r="EN359" s="7">
        <f>IF(DD359&gt;6,"Inválido",DD359)</f>
        <v>5</v>
      </c>
      <c r="EO359">
        <f>IF(DE359&gt;6,"Inválido",DE359)</f>
        <v>3</v>
      </c>
      <c r="EP359">
        <f>IF(DF359=1,6,IF(DF359=2,5,IF(DF359=3,3,IF(DF359=4,3,IF(DF359=5,2,IF(DF359=6,1,IF(DF359&gt;6,"iNVÁLIDO",0)))))))</f>
        <v>2</v>
      </c>
      <c r="EQ359" s="7">
        <f>IF(DG359&gt;6,"Inválido",DG359)</f>
        <v>5</v>
      </c>
      <c r="ER359">
        <f>IF(DH359&gt;5,"Inválido",DH359)</f>
        <v>4</v>
      </c>
      <c r="ES359">
        <f>IF(DI359&gt;5,"Inválido",DI359)</f>
        <v>5</v>
      </c>
      <c r="ET359">
        <f>IF(DJ359=1,5,IF(DJ359=2,4,IF(DJ359=3,3,IF(DJ359=4,2,IF(DJ359=5,1,IF(DJ359&gt;5,"Inválido",0))))))</f>
        <v>4</v>
      </c>
      <c r="EU359">
        <f>IF(DK359&gt;5,"Inválido",DK359)</f>
        <v>3</v>
      </c>
      <c r="EV359">
        <f>IF(DL359=1,5,IF(DL359=2,4,IF(DL359=3,3,IF(DL359=4,2,IF(DL359=5,1,IF(DL359&gt;5,"Inválido",0))))))</f>
        <v>1</v>
      </c>
      <c r="EW359" s="7">
        <f>SUM(DO359,DP359,DQ359,DR359,DS359,DT359,DU359,DV359,DW359,DX359)</f>
        <v>23</v>
      </c>
      <c r="EX359" s="7">
        <f>(EW359-10)/20*100</f>
        <v>65</v>
      </c>
      <c r="EY359">
        <f>SUM(DY359,DZ359,EA359,EB359)</f>
        <v>4</v>
      </c>
      <c r="EZ359">
        <f>(_2022___Atividade_física__sintomas_de_ansiedade_e_depressão_e_qualidade_de_vida_e[[#This Row],[Aspecto físico]]-4)/4*100</f>
        <v>0</v>
      </c>
      <c r="FA359">
        <f>SUM(EG359,EH359)</f>
        <v>7.2</v>
      </c>
      <c r="FB359">
        <f>(FA359-2)/10*100</f>
        <v>52</v>
      </c>
      <c r="FC359">
        <f>SUM(DM359,ES359,ET359,EU359,EV359)</f>
        <v>16.399999999999999</v>
      </c>
      <c r="FD359" s="7">
        <f>(FC359-5)/20*100</f>
        <v>56.999999999999993</v>
      </c>
      <c r="FE359">
        <f>SUM(EI359,EM359,EO359,EQ359)</f>
        <v>14</v>
      </c>
      <c r="FF359" s="7">
        <f>(FE359-4)/20*100</f>
        <v>50</v>
      </c>
      <c r="FG359">
        <f>SUM(EF359,ER359)</f>
        <v>7</v>
      </c>
      <c r="FH359">
        <f>(FG359-2)/8*100</f>
        <v>62.5</v>
      </c>
      <c r="FI359">
        <f>SUM(EC359,ED359,EE359)</f>
        <v>3</v>
      </c>
      <c r="FJ359" s="7">
        <f>(FI359-3)/3*100</f>
        <v>0</v>
      </c>
      <c r="FK359">
        <f>SUM(EJ359,EK359,EL359,EN359,EP359)</f>
        <v>14</v>
      </c>
      <c r="FL359">
        <f>(FK359-5)/25*100</f>
        <v>36</v>
      </c>
      <c r="FM359">
        <f t="shared" si="15"/>
        <v>3</v>
      </c>
      <c r="FN359" s="7">
        <f t="shared" si="16"/>
        <v>43.5</v>
      </c>
      <c r="FO359" s="7">
        <f t="shared" si="17"/>
        <v>37.125</v>
      </c>
    </row>
    <row r="360" spans="1:171" ht="15" thickBot="1" x14ac:dyDescent="0.35">
      <c r="A360" t="s">
        <v>1000</v>
      </c>
      <c r="B360" t="s">
        <v>1001</v>
      </c>
      <c r="C360" t="s">
        <v>68</v>
      </c>
      <c r="D360" s="5">
        <v>34667</v>
      </c>
      <c r="E360" s="5">
        <v>44682</v>
      </c>
      <c r="F360" s="1">
        <f>DATEDIF(D359,E359,"Y")</f>
        <v>42</v>
      </c>
      <c r="G360">
        <v>1</v>
      </c>
      <c r="H360">
        <v>1</v>
      </c>
      <c r="I360" t="s">
        <v>276</v>
      </c>
      <c r="J360">
        <v>3</v>
      </c>
      <c r="K360">
        <v>3</v>
      </c>
      <c r="L360" t="s">
        <v>100</v>
      </c>
      <c r="M360" s="1">
        <v>1</v>
      </c>
      <c r="N360">
        <v>2</v>
      </c>
      <c r="O360">
        <v>3</v>
      </c>
      <c r="P360">
        <v>1</v>
      </c>
      <c r="Q360" s="16">
        <v>2</v>
      </c>
      <c r="R360">
        <v>2</v>
      </c>
      <c r="S360">
        <v>1</v>
      </c>
      <c r="T360">
        <v>2</v>
      </c>
      <c r="U360" t="s">
        <v>86</v>
      </c>
      <c r="V360">
        <v>3</v>
      </c>
      <c r="W360">
        <v>29</v>
      </c>
      <c r="X36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87</v>
      </c>
      <c r="Y360">
        <v>4</v>
      </c>
      <c r="Z360">
        <v>59</v>
      </c>
      <c r="AA36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236</v>
      </c>
      <c r="AB360">
        <v>2</v>
      </c>
      <c r="AC360">
        <v>60</v>
      </c>
      <c r="AD36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360">
        <v>12</v>
      </c>
      <c r="AF360">
        <v>12</v>
      </c>
      <c r="AG360" s="1">
        <f>AVERAGE(_2022___Atividade_física__sintomas_de_ansiedade_e_depressão_e_qualidade_de_vida_e[[#This Row],[a.	Quantas horas no total você gasta sentado durante um dia de semana? ]:[b.	Quantas horas no total você gasta sentado durante um dia de fim de semana?]])</f>
        <v>12</v>
      </c>
      <c r="AH360" s="1">
        <f>_2022___Atividade_física__sintomas_de_ansiedade_e_depressão_e_qualidade_de_vida_e[[#This Row],[AFV por semana]]+_2022___Atividade_física__sintomas_de_ansiedade_e_depressão_e_qualidade_de_vida_e[[#This Row],[Média AFM na semana]]</f>
        <v>356</v>
      </c>
      <c r="AI360">
        <v>0</v>
      </c>
      <c r="AJ360">
        <v>0</v>
      </c>
      <c r="AK360">
        <v>0</v>
      </c>
      <c r="AL360">
        <v>2</v>
      </c>
      <c r="AM360">
        <v>1</v>
      </c>
      <c r="AN360">
        <v>0</v>
      </c>
      <c r="AO360">
        <v>0</v>
      </c>
      <c r="AP360">
        <v>0</v>
      </c>
      <c r="AQ360">
        <v>0</v>
      </c>
      <c r="AR360">
        <v>2</v>
      </c>
      <c r="AS360">
        <v>0</v>
      </c>
      <c r="AT360">
        <v>0</v>
      </c>
      <c r="AU360">
        <v>0</v>
      </c>
      <c r="AV360">
        <v>0</v>
      </c>
      <c r="AW360">
        <v>0</v>
      </c>
      <c r="AX360">
        <v>0</v>
      </c>
      <c r="AY360">
        <v>1</v>
      </c>
      <c r="AZ360">
        <v>0</v>
      </c>
      <c r="BA360">
        <v>0</v>
      </c>
      <c r="BB360">
        <v>0</v>
      </c>
      <c r="BC360">
        <v>0</v>
      </c>
      <c r="BD36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360">
        <v>0</v>
      </c>
      <c r="BF360">
        <v>0</v>
      </c>
      <c r="BG360">
        <v>1</v>
      </c>
      <c r="BH360">
        <v>0</v>
      </c>
      <c r="BI360">
        <v>1</v>
      </c>
      <c r="BJ360">
        <v>2</v>
      </c>
      <c r="BK360">
        <v>0</v>
      </c>
      <c r="BL360">
        <v>2</v>
      </c>
      <c r="BM360">
        <v>0</v>
      </c>
      <c r="BN360">
        <v>0</v>
      </c>
      <c r="BO360">
        <v>1</v>
      </c>
      <c r="BP360">
        <v>1</v>
      </c>
      <c r="BQ360">
        <v>1</v>
      </c>
      <c r="BR360">
        <v>0</v>
      </c>
      <c r="BS360">
        <v>0</v>
      </c>
      <c r="BT360">
        <v>1</v>
      </c>
      <c r="BU360">
        <v>1</v>
      </c>
      <c r="BV360">
        <v>0</v>
      </c>
      <c r="BW360">
        <v>0</v>
      </c>
      <c r="BX360">
        <v>2</v>
      </c>
      <c r="BY360">
        <f>_2022___Atividade_física__sintomas_de_ansiedade_e_depressão_e_qualidade_de_vida_e[[#This Row],[_18]]</f>
        <v>0</v>
      </c>
      <c r="BZ360">
        <v>0</v>
      </c>
      <c r="CA360">
        <v>0</v>
      </c>
      <c r="CB360" s="1">
        <f>SUM(BE360:BV360,_2022___Atividade_física__sintomas_de_ansiedade_e_depressão_e_qualidade_de_vida_e[[#This Row],[18 considerar essa]:[_20]])</f>
        <v>11</v>
      </c>
      <c r="CC360">
        <v>2</v>
      </c>
      <c r="CD360">
        <v>3</v>
      </c>
      <c r="CE360">
        <v>3</v>
      </c>
      <c r="CF360">
        <v>3</v>
      </c>
      <c r="CG360">
        <v>3</v>
      </c>
      <c r="CH360">
        <v>3</v>
      </c>
      <c r="CI360">
        <v>3</v>
      </c>
      <c r="CJ360">
        <v>3</v>
      </c>
      <c r="CK360">
        <v>3</v>
      </c>
      <c r="CL360">
        <v>3</v>
      </c>
      <c r="CM360">
        <v>3</v>
      </c>
      <c r="CN360">
        <v>3</v>
      </c>
      <c r="CO360">
        <v>2</v>
      </c>
      <c r="CP360">
        <v>2</v>
      </c>
      <c r="CQ360">
        <v>2</v>
      </c>
      <c r="CR360">
        <v>2</v>
      </c>
      <c r="CS360">
        <v>1</v>
      </c>
      <c r="CT360">
        <v>1</v>
      </c>
      <c r="CU360">
        <v>2</v>
      </c>
      <c r="CV360">
        <v>2</v>
      </c>
      <c r="CW360">
        <v>1</v>
      </c>
      <c r="CX360">
        <v>1</v>
      </c>
      <c r="CY360">
        <v>3</v>
      </c>
      <c r="CZ360">
        <v>4</v>
      </c>
      <c r="DA360">
        <v>5</v>
      </c>
      <c r="DB360">
        <v>2</v>
      </c>
      <c r="DC360">
        <v>3</v>
      </c>
      <c r="DD360">
        <v>5</v>
      </c>
      <c r="DE360">
        <v>3</v>
      </c>
      <c r="DF360">
        <v>3</v>
      </c>
      <c r="DG360">
        <v>3</v>
      </c>
      <c r="DH360">
        <v>5</v>
      </c>
      <c r="DI360">
        <v>5</v>
      </c>
      <c r="DJ360">
        <v>2</v>
      </c>
      <c r="DK360">
        <v>4</v>
      </c>
      <c r="DL360">
        <v>2</v>
      </c>
      <c r="DM360">
        <f>IF(CC360=1,5,IF(CC360=2,4.4,IF(CC360=3,3.4,IF(CC360=4,2,IF(CC360=5,1,IF(CC360&gt;5,"Inválido",0))))))</f>
        <v>4.4000000000000004</v>
      </c>
      <c r="DN360">
        <f>IF(CD360&gt;5,"Inválido",CD360)</f>
        <v>3</v>
      </c>
      <c r="DO360" s="7">
        <f>IF(CE360&gt;3,"Inválido",CE360)</f>
        <v>3</v>
      </c>
      <c r="DP360" s="7">
        <f>IF(CF360&gt;3,"Inválido",CF360)</f>
        <v>3</v>
      </c>
      <c r="DQ360" s="6">
        <f>IF(CG360&gt;3,"Inválido",CG360)</f>
        <v>3</v>
      </c>
      <c r="DR360" s="6">
        <f>IF(CH360&gt;3,"Inválido",CH360)</f>
        <v>3</v>
      </c>
      <c r="DS360" s="6">
        <f>IF(CI360&gt;3,"Inválido",CI360)</f>
        <v>3</v>
      </c>
      <c r="DT360" s="6">
        <f>IF(CJ360&gt;3,"Inválido",CJ360)</f>
        <v>3</v>
      </c>
      <c r="DU360" s="6">
        <f>IF(CK360&gt;3,"Inválido",CK360)</f>
        <v>3</v>
      </c>
      <c r="DV360" s="6">
        <f>IF(CL360&gt;3,"Inválido",CL360)</f>
        <v>3</v>
      </c>
      <c r="DW360" s="6">
        <f>IF(CM360&gt;3,"Inválido",CM360)</f>
        <v>3</v>
      </c>
      <c r="DX360" s="6">
        <f>IF(CN360&gt;3,"Inválido",CN360)</f>
        <v>3</v>
      </c>
      <c r="DY360" s="8">
        <f>IF(CO360&gt;5, "INVALIDO",CO360)</f>
        <v>2</v>
      </c>
      <c r="DZ360" s="8">
        <f>IF(CP360&gt;5, "INVALIDO",CP360)</f>
        <v>2</v>
      </c>
      <c r="EA360" s="8">
        <f>IF(CQ360&gt;5, "INVALIDO",CQ360)</f>
        <v>2</v>
      </c>
      <c r="EB360" s="8">
        <f>IF(CR360&gt;5, "INVALIDO",CR360)</f>
        <v>2</v>
      </c>
      <c r="EC360" s="7">
        <f>IF(CR360&gt;5, "INVALIDO",CR360)</f>
        <v>2</v>
      </c>
      <c r="ED36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60">
        <f>IF(CC360=1,5,IF(CC360=2,4,IF(CC360=3,3,IF(CC360=4,2,IF(CC360=5,1,IF(CC360&gt;5,"Inválido",0))))))</f>
        <v>4</v>
      </c>
      <c r="EG360">
        <f>IF(CW360=1,6,IF(CW360=2,5.4,IF(CW360=3,4.2,IF(CW360=4,3.1,IF(CW360=5,2.2,IF(CW360=6,1,IF(CW360&gt;6,"Inválido",0)))))))</f>
        <v>6</v>
      </c>
      <c r="EH360">
        <f>IF(AND(CX360=1,CW360=1),6,IF(AND(CX360=1,CW360&lt;7),5,IF(AND(CX360&gt;1,CW360=1),"Inválido",IF(AND(CX360=2,CW360&lt;7),4,IF(AND(CX360=3,CW360&lt;7),3,IF(AND(CX360=4,CW360&lt;7),2,IF(AND(CX360=5,CW360&lt;7),1,0)))))))</f>
        <v>6</v>
      </c>
      <c r="EI360">
        <f>IF(CV360=1,6,IF(CV360=2,5,IF(CV360=3,3,IF(CV360=4,3,IF(CV360=5,2,IF(CV360=6,1,IF(CV360&gt;6,"iNVÁLIDO",0)))))))</f>
        <v>5</v>
      </c>
      <c r="EJ360" s="7">
        <f>IF(CZ360&gt;6,"Inválido",CZ360)</f>
        <v>4</v>
      </c>
      <c r="EK360" s="7">
        <f>IF(DA360&gt;6,"Inválido",DA360)</f>
        <v>5</v>
      </c>
      <c r="EL360">
        <f>IF(DB360=1,6,IF(DB360=2,5,IF(DB360=3,3,IF(DB360=4,3,IF(DB360=5,2,IF(DB360=6,1,IF(DB360&gt;6,"iNVÁLIDO",0)))))))</f>
        <v>5</v>
      </c>
      <c r="EM360">
        <f>IF(DC360=1,6,IF(DC360=2,5,IF(DC360=3,3,IF(DC360=4,3,IF(DC360=5,2,IF(DC360=6,1,IF(DC360&gt;6,"iNVÁLIDO",0)))))))</f>
        <v>3</v>
      </c>
      <c r="EN360" s="7">
        <f>IF(DD360&gt;6,"Inválido",DD360)</f>
        <v>5</v>
      </c>
      <c r="EO360">
        <f>IF(DE360&gt;6,"Inválido",DE360)</f>
        <v>3</v>
      </c>
      <c r="EP360">
        <f>IF(DF360=1,6,IF(DF360=2,5,IF(DF360=3,3,IF(DF360=4,3,IF(DF360=5,2,IF(DF360=6,1,IF(DF360&gt;6,"iNVÁLIDO",0)))))))</f>
        <v>3</v>
      </c>
      <c r="EQ360" s="7">
        <f>IF(DG360&gt;6,"Inválido",DG360)</f>
        <v>3</v>
      </c>
      <c r="ER360">
        <f>IF(DH360&gt;5,"Inválido",DH360)</f>
        <v>5</v>
      </c>
      <c r="ES360">
        <f>IF(DI360&gt;5,"Inválido",DI360)</f>
        <v>5</v>
      </c>
      <c r="ET360">
        <f>IF(DJ360=1,5,IF(DJ360=2,4,IF(DJ360=3,3,IF(DJ360=4,2,IF(DJ360=5,1,IF(DJ360&gt;5,"Inválido",0))))))</f>
        <v>4</v>
      </c>
      <c r="EU360">
        <f>IF(DK360&gt;5,"Inválido",DK360)</f>
        <v>4</v>
      </c>
      <c r="EV360">
        <f>IF(DL360=1,5,IF(DL360=2,4,IF(DL360=3,3,IF(DL360=4,2,IF(DL360=5,1,IF(DL360&gt;5,"Inválido",0))))))</f>
        <v>4</v>
      </c>
      <c r="EW360" s="7">
        <f>SUM(DO360,DP360,DQ360,DR360,DS360,DT360,DU360,DV360,DW360,DX360)</f>
        <v>30</v>
      </c>
      <c r="EX360" s="7">
        <f>(EW360-10)/20*100</f>
        <v>100</v>
      </c>
      <c r="EY360">
        <f>SUM(DY360,DZ360,EA360,EB360)</f>
        <v>8</v>
      </c>
      <c r="EZ360">
        <f>(_2022___Atividade_física__sintomas_de_ansiedade_e_depressão_e_qualidade_de_vida_e[[#This Row],[Aspecto físico]]-4)/4*100</f>
        <v>100</v>
      </c>
      <c r="FA360">
        <f>SUM(EG360,EH360)</f>
        <v>12</v>
      </c>
      <c r="FB360">
        <f>(FA360-2)/10*100</f>
        <v>100</v>
      </c>
      <c r="FC360">
        <f>SUM(DM360,ES360,ET360,EU360,EV360)</f>
        <v>21.4</v>
      </c>
      <c r="FD360" s="7">
        <f>(FC360-5)/20*100</f>
        <v>82</v>
      </c>
      <c r="FE360">
        <f>SUM(EI360,EM360,EO360,EQ360)</f>
        <v>14</v>
      </c>
      <c r="FF360" s="7">
        <f>(FE360-4)/20*100</f>
        <v>50</v>
      </c>
      <c r="FG360">
        <f>SUM(EF360,ER360)</f>
        <v>9</v>
      </c>
      <c r="FH360">
        <f>(FG360-2)/8*100</f>
        <v>87.5</v>
      </c>
      <c r="FI360">
        <f>SUM(EC360,ED360,EE360)</f>
        <v>5</v>
      </c>
      <c r="FJ360" s="7">
        <f>(FI360-3)/3*100</f>
        <v>66.666666666666657</v>
      </c>
      <c r="FK360">
        <f>SUM(EJ360,EK360,EL360,EN360,EP360)</f>
        <v>22</v>
      </c>
      <c r="FL360">
        <f>(FK360-5)/25*100</f>
        <v>68</v>
      </c>
      <c r="FM360">
        <f t="shared" si="15"/>
        <v>3</v>
      </c>
      <c r="FN360" s="7">
        <f t="shared" si="16"/>
        <v>95.5</v>
      </c>
      <c r="FO360" s="7">
        <f t="shared" si="17"/>
        <v>68.041666666666657</v>
      </c>
    </row>
    <row r="361" spans="1:171" ht="15" thickBot="1" x14ac:dyDescent="0.35">
      <c r="A361" t="s">
        <v>1002</v>
      </c>
      <c r="B361" t="s">
        <v>1003</v>
      </c>
      <c r="C361" t="s">
        <v>68</v>
      </c>
      <c r="D361" s="5">
        <v>35709</v>
      </c>
      <c r="E361" s="5">
        <v>44682</v>
      </c>
      <c r="F361" s="1">
        <f>DATEDIF(D360,E360,"Y")</f>
        <v>27</v>
      </c>
      <c r="G361">
        <v>1</v>
      </c>
      <c r="H361">
        <v>2</v>
      </c>
      <c r="I361" t="s">
        <v>114</v>
      </c>
      <c r="J361">
        <v>2</v>
      </c>
      <c r="K361">
        <v>2</v>
      </c>
      <c r="L361" t="s">
        <v>1004</v>
      </c>
      <c r="M361" s="1">
        <v>2</v>
      </c>
      <c r="N361">
        <v>2</v>
      </c>
      <c r="O361">
        <v>2</v>
      </c>
      <c r="P361">
        <v>1</v>
      </c>
      <c r="Q361" s="16">
        <v>2</v>
      </c>
      <c r="R361">
        <v>2</v>
      </c>
      <c r="S361">
        <v>1</v>
      </c>
      <c r="T361">
        <v>1</v>
      </c>
      <c r="U361" t="s">
        <v>71</v>
      </c>
      <c r="V361">
        <v>5</v>
      </c>
      <c r="W361">
        <v>39</v>
      </c>
      <c r="X36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361">
        <v>5</v>
      </c>
      <c r="Z361">
        <v>39</v>
      </c>
      <c r="AA36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61">
        <v>4</v>
      </c>
      <c r="AC361">
        <v>15</v>
      </c>
      <c r="AD36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361">
        <v>7</v>
      </c>
      <c r="AF361">
        <v>10</v>
      </c>
      <c r="AG361" s="1">
        <f>AVERAGE(_2022___Atividade_física__sintomas_de_ansiedade_e_depressão_e_qualidade_de_vida_e[[#This Row],[a.	Quantas horas no total você gasta sentado durante um dia de semana? ]:[b.	Quantas horas no total você gasta sentado durante um dia de fim de semana?]])</f>
        <v>8.5</v>
      </c>
      <c r="AH361" s="1">
        <f>_2022___Atividade_física__sintomas_de_ansiedade_e_depressão_e_qualidade_de_vida_e[[#This Row],[AFV por semana]]+_2022___Atividade_física__sintomas_de_ansiedade_e_depressão_e_qualidade_de_vida_e[[#This Row],[Média AFM na semana]]</f>
        <v>255</v>
      </c>
      <c r="AI361">
        <v>1</v>
      </c>
      <c r="AJ361">
        <v>2</v>
      </c>
      <c r="AK361">
        <v>0</v>
      </c>
      <c r="AL361">
        <v>1</v>
      </c>
      <c r="AM361">
        <v>0</v>
      </c>
      <c r="AN361">
        <v>0</v>
      </c>
      <c r="AO361">
        <v>2</v>
      </c>
      <c r="AP361">
        <v>0</v>
      </c>
      <c r="AQ361">
        <v>0</v>
      </c>
      <c r="AR361">
        <v>3</v>
      </c>
      <c r="AS361">
        <v>1</v>
      </c>
      <c r="AT361">
        <v>2</v>
      </c>
      <c r="AU361">
        <v>1</v>
      </c>
      <c r="AV361">
        <v>0</v>
      </c>
      <c r="AW361">
        <v>1</v>
      </c>
      <c r="AX361">
        <v>0</v>
      </c>
      <c r="AY361">
        <v>0</v>
      </c>
      <c r="AZ361">
        <v>0</v>
      </c>
      <c r="BA361">
        <v>0</v>
      </c>
      <c r="BB361">
        <v>0</v>
      </c>
      <c r="BC361">
        <v>0</v>
      </c>
      <c r="BD36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361">
        <v>1</v>
      </c>
      <c r="BF361">
        <v>0</v>
      </c>
      <c r="BG361">
        <v>0</v>
      </c>
      <c r="BH361">
        <v>1</v>
      </c>
      <c r="BI361">
        <v>2</v>
      </c>
      <c r="BJ361">
        <v>0</v>
      </c>
      <c r="BK361">
        <v>1</v>
      </c>
      <c r="BL361">
        <v>0</v>
      </c>
      <c r="BM361">
        <v>0</v>
      </c>
      <c r="BN361">
        <v>1</v>
      </c>
      <c r="BO361">
        <v>1</v>
      </c>
      <c r="BP361">
        <v>1</v>
      </c>
      <c r="BQ361">
        <v>1</v>
      </c>
      <c r="BR361">
        <v>0</v>
      </c>
      <c r="BS361">
        <v>1</v>
      </c>
      <c r="BT361">
        <v>1</v>
      </c>
      <c r="BU361">
        <v>1</v>
      </c>
      <c r="BV361">
        <v>2</v>
      </c>
      <c r="BW361">
        <v>3</v>
      </c>
      <c r="BX361">
        <v>2</v>
      </c>
      <c r="BY361">
        <f>_2022___Atividade_física__sintomas_de_ansiedade_e_depressão_e_qualidade_de_vida_e[[#This Row],[_18]]</f>
        <v>3</v>
      </c>
      <c r="BZ361">
        <v>0</v>
      </c>
      <c r="CA361">
        <v>0</v>
      </c>
      <c r="CB361" s="1">
        <f>SUM(BE361:BV361,_2022___Atividade_física__sintomas_de_ansiedade_e_depressão_e_qualidade_de_vida_e[[#This Row],[18 considerar essa]:[_20]])</f>
        <v>17</v>
      </c>
      <c r="CC361">
        <v>3</v>
      </c>
      <c r="CD361">
        <v>3</v>
      </c>
      <c r="CE361">
        <v>3</v>
      </c>
      <c r="CF361">
        <v>3</v>
      </c>
      <c r="CG361">
        <v>3</v>
      </c>
      <c r="CH361">
        <v>3</v>
      </c>
      <c r="CI361">
        <v>3</v>
      </c>
      <c r="CJ361">
        <v>3</v>
      </c>
      <c r="CK361">
        <v>3</v>
      </c>
      <c r="CL361">
        <v>3</v>
      </c>
      <c r="CM361">
        <v>2</v>
      </c>
      <c r="CN361">
        <v>3</v>
      </c>
      <c r="CO361">
        <v>1</v>
      </c>
      <c r="CP361">
        <v>1</v>
      </c>
      <c r="CQ361">
        <v>1</v>
      </c>
      <c r="CR361">
        <v>1</v>
      </c>
      <c r="CS361">
        <v>1</v>
      </c>
      <c r="CT361">
        <v>1</v>
      </c>
      <c r="CU361">
        <v>1</v>
      </c>
      <c r="CV361">
        <v>2</v>
      </c>
      <c r="CW361">
        <v>3</v>
      </c>
      <c r="CX361">
        <v>1</v>
      </c>
      <c r="CY361">
        <v>5</v>
      </c>
      <c r="CZ361">
        <v>3</v>
      </c>
      <c r="DA361">
        <v>3</v>
      </c>
      <c r="DB361">
        <v>4</v>
      </c>
      <c r="DC361">
        <v>5</v>
      </c>
      <c r="DD361">
        <v>3</v>
      </c>
      <c r="DE361">
        <v>5</v>
      </c>
      <c r="DF361">
        <v>6</v>
      </c>
      <c r="DG361">
        <v>4</v>
      </c>
      <c r="DH361">
        <v>1</v>
      </c>
      <c r="DI361">
        <v>4</v>
      </c>
      <c r="DJ361">
        <v>3</v>
      </c>
      <c r="DK361">
        <v>3</v>
      </c>
      <c r="DL361">
        <v>2</v>
      </c>
      <c r="DM361">
        <f>IF(CC361=1,5,IF(CC361=2,4.4,IF(CC361=3,3.4,IF(CC361=4,2,IF(CC361=5,1,IF(CC361&gt;5,"Inválido",0))))))</f>
        <v>3.4</v>
      </c>
      <c r="DN361">
        <f>IF(CD361&gt;5,"Inválido",CD361)</f>
        <v>3</v>
      </c>
      <c r="DO361" s="7">
        <f>IF(CE361&gt;3,"Inválido",CE361)</f>
        <v>3</v>
      </c>
      <c r="DP361" s="7">
        <f>IF(CF361&gt;3,"Inválido",CF361)</f>
        <v>3</v>
      </c>
      <c r="DQ361" s="6">
        <f>IF(CG361&gt;3,"Inválido",CG361)</f>
        <v>3</v>
      </c>
      <c r="DR361" s="6">
        <f>IF(CH361&gt;3,"Inválido",CH361)</f>
        <v>3</v>
      </c>
      <c r="DS361" s="6">
        <f>IF(CI361&gt;3,"Inválido",CI361)</f>
        <v>3</v>
      </c>
      <c r="DT361" s="6">
        <f>IF(CJ361&gt;3,"Inválido",CJ361)</f>
        <v>3</v>
      </c>
      <c r="DU361" s="6">
        <f>IF(CK361&gt;3,"Inválido",CK361)</f>
        <v>3</v>
      </c>
      <c r="DV361" s="6">
        <f>IF(CL361&gt;3,"Inválido",CL361)</f>
        <v>3</v>
      </c>
      <c r="DW361" s="6">
        <f>IF(CM361&gt;3,"Inválido",CM361)</f>
        <v>2</v>
      </c>
      <c r="DX361" s="6">
        <f>IF(CN361&gt;3,"Inválido",CN361)</f>
        <v>3</v>
      </c>
      <c r="DY361" s="8">
        <f>IF(CO361&gt;5, "INVALIDO",CO361)</f>
        <v>1</v>
      </c>
      <c r="DZ361" s="8">
        <f>IF(CP361&gt;5, "INVALIDO",CP361)</f>
        <v>1</v>
      </c>
      <c r="EA361" s="8">
        <f>IF(CQ361&gt;5, "INVALIDO",CQ361)</f>
        <v>1</v>
      </c>
      <c r="EB361" s="8">
        <f>IF(CR361&gt;5, "INVALIDO",CR361)</f>
        <v>1</v>
      </c>
      <c r="EC361" s="7">
        <f>IF(CR361&gt;5, "INVALIDO",CR361)</f>
        <v>1</v>
      </c>
      <c r="ED36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1">
        <f>IF(CC361=1,5,IF(CC361=2,4,IF(CC361=3,3,IF(CC361=4,2,IF(CC361=5,1,IF(CC361&gt;5,"Inválido",0))))))</f>
        <v>3</v>
      </c>
      <c r="EG361">
        <f>IF(CW361=1,6,IF(CW361=2,5.4,IF(CW361=3,4.2,IF(CW361=4,3.1,IF(CW361=5,2.2,IF(CW361=6,1,IF(CW361&gt;6,"Inválido",0)))))))</f>
        <v>4.2</v>
      </c>
      <c r="EH361">
        <f>IF(AND(CX361=1,CW361=1),6,IF(AND(CX361=1,CW361&lt;7),5,IF(AND(CX361&gt;1,CW361=1),"Inválido",IF(AND(CX361=2,CW361&lt;7),4,IF(AND(CX361=3,CW361&lt;7),3,IF(AND(CX361=4,CW361&lt;7),2,IF(AND(CX361=5,CW361&lt;7),1,0)))))))</f>
        <v>5</v>
      </c>
      <c r="EI361">
        <f>IF(CV361=1,6,IF(CV361=2,5,IF(CV361=3,3,IF(CV361=4,3,IF(CV361=5,2,IF(CV361=6,1,IF(CV361&gt;6,"iNVÁLIDO",0)))))))</f>
        <v>5</v>
      </c>
      <c r="EJ361" s="7">
        <f>IF(CZ361&gt;6,"Inválido",CZ361)</f>
        <v>3</v>
      </c>
      <c r="EK361" s="7">
        <f>IF(DA361&gt;6,"Inválido",DA361)</f>
        <v>3</v>
      </c>
      <c r="EL361">
        <f>IF(DB361=1,6,IF(DB361=2,5,IF(DB361=3,3,IF(DB361=4,3,IF(DB361=5,2,IF(DB361=6,1,IF(DB361&gt;6,"iNVÁLIDO",0)))))))</f>
        <v>3</v>
      </c>
      <c r="EM361">
        <f>IF(DC361=1,6,IF(DC361=2,5,IF(DC361=3,3,IF(DC361=4,3,IF(DC361=5,2,IF(DC361=6,1,IF(DC361&gt;6,"iNVÁLIDO",0)))))))</f>
        <v>2</v>
      </c>
      <c r="EN361" s="7">
        <f>IF(DD361&gt;6,"Inválido",DD361)</f>
        <v>3</v>
      </c>
      <c r="EO361">
        <f>IF(DE361&gt;6,"Inválido",DE361)</f>
        <v>5</v>
      </c>
      <c r="EP361">
        <f>IF(DF361=1,6,IF(DF361=2,5,IF(DF361=3,3,IF(DF361=4,3,IF(DF361=5,2,IF(DF361=6,1,IF(DF361&gt;6,"iNVÁLIDO",0)))))))</f>
        <v>1</v>
      </c>
      <c r="EQ361" s="7">
        <f>IF(DG361&gt;6,"Inválido",DG361)</f>
        <v>4</v>
      </c>
      <c r="ER361">
        <f>IF(DH361&gt;5,"Inválido",DH361)</f>
        <v>1</v>
      </c>
      <c r="ES361">
        <f>IF(DI361&gt;5,"Inválido",DI361)</f>
        <v>4</v>
      </c>
      <c r="ET361">
        <f>IF(DJ361=1,5,IF(DJ361=2,4,IF(DJ361=3,3,IF(DJ361=4,2,IF(DJ361=5,1,IF(DJ361&gt;5,"Inválido",0))))))</f>
        <v>3</v>
      </c>
      <c r="EU361">
        <f>IF(DK361&gt;5,"Inválido",DK361)</f>
        <v>3</v>
      </c>
      <c r="EV361">
        <f>IF(DL361=1,5,IF(DL361=2,4,IF(DL361=3,3,IF(DL361=4,2,IF(DL361=5,1,IF(DL361&gt;5,"Inválido",0))))))</f>
        <v>4</v>
      </c>
      <c r="EW361" s="7">
        <f>SUM(DO361,DP361,DQ361,DR361,DS361,DT361,DU361,DV361,DW361,DX361)</f>
        <v>29</v>
      </c>
      <c r="EX361" s="7">
        <f>(EW361-10)/20*100</f>
        <v>95</v>
      </c>
      <c r="EY361">
        <f>SUM(DY361,DZ361,EA361,EB361)</f>
        <v>4</v>
      </c>
      <c r="EZ361">
        <f>(_2022___Atividade_física__sintomas_de_ansiedade_e_depressão_e_qualidade_de_vida_e[[#This Row],[Aspecto físico]]-4)/4*100</f>
        <v>0</v>
      </c>
      <c r="FA361">
        <f>SUM(EG361,EH361)</f>
        <v>9.1999999999999993</v>
      </c>
      <c r="FB361">
        <f>(FA361-2)/10*100</f>
        <v>72</v>
      </c>
      <c r="FC361">
        <f>SUM(DM361,ES361,ET361,EU361,EV361)</f>
        <v>17.399999999999999</v>
      </c>
      <c r="FD361" s="7">
        <f>(FC361-5)/20*100</f>
        <v>61.999999999999986</v>
      </c>
      <c r="FE361">
        <f>SUM(EI361,EM361,EO361,EQ361)</f>
        <v>16</v>
      </c>
      <c r="FF361" s="7">
        <f>(FE361-4)/20*100</f>
        <v>60</v>
      </c>
      <c r="FG361">
        <f>SUM(EF361,ER361)</f>
        <v>4</v>
      </c>
      <c r="FH361">
        <f>(FG361-2)/8*100</f>
        <v>25</v>
      </c>
      <c r="FI361">
        <f>SUM(EC361,ED361,EE361)</f>
        <v>3</v>
      </c>
      <c r="FJ361" s="7">
        <f>(FI361-3)/3*100</f>
        <v>0</v>
      </c>
      <c r="FK361">
        <f>SUM(EJ361,EK361,EL361,EN361,EP361)</f>
        <v>13</v>
      </c>
      <c r="FL361">
        <f>(FK361-5)/25*100</f>
        <v>32</v>
      </c>
      <c r="FM361">
        <f t="shared" si="15"/>
        <v>3</v>
      </c>
      <c r="FN361" s="7">
        <f t="shared" si="16"/>
        <v>57.25</v>
      </c>
      <c r="FO361" s="7">
        <f t="shared" si="17"/>
        <v>29.25</v>
      </c>
    </row>
    <row r="362" spans="1:171" ht="15" thickBot="1" x14ac:dyDescent="0.35">
      <c r="A362" t="s">
        <v>1012</v>
      </c>
      <c r="B362" t="s">
        <v>1013</v>
      </c>
      <c r="C362" t="s">
        <v>68</v>
      </c>
      <c r="D362" s="5">
        <v>34820</v>
      </c>
      <c r="E362" s="5">
        <v>44682</v>
      </c>
      <c r="F362" s="1">
        <f>DATEDIF(D361,E361,"Y")</f>
        <v>24</v>
      </c>
      <c r="G362">
        <v>1</v>
      </c>
      <c r="H362">
        <v>3</v>
      </c>
      <c r="I362" t="s">
        <v>381</v>
      </c>
      <c r="J362">
        <v>11</v>
      </c>
      <c r="K362">
        <v>1</v>
      </c>
      <c r="L362" t="s">
        <v>1014</v>
      </c>
      <c r="M362" s="1">
        <v>2</v>
      </c>
      <c r="N362">
        <v>1</v>
      </c>
      <c r="O362">
        <v>1</v>
      </c>
      <c r="P362">
        <v>1</v>
      </c>
      <c r="Q362" s="16">
        <v>3</v>
      </c>
      <c r="R362">
        <v>2</v>
      </c>
      <c r="S362">
        <v>1</v>
      </c>
      <c r="T362">
        <v>2</v>
      </c>
      <c r="U362" t="s">
        <v>86</v>
      </c>
      <c r="V362">
        <v>7</v>
      </c>
      <c r="W362">
        <v>49</v>
      </c>
      <c r="X36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362">
        <v>5</v>
      </c>
      <c r="Z362">
        <v>39</v>
      </c>
      <c r="AA36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62">
        <v>2</v>
      </c>
      <c r="AC362">
        <v>25</v>
      </c>
      <c r="AD36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50</v>
      </c>
      <c r="AE362">
        <v>6</v>
      </c>
      <c r="AF362">
        <v>4</v>
      </c>
      <c r="AG362" s="1">
        <f>AVERAGE(_2022___Atividade_física__sintomas_de_ansiedade_e_depressão_e_qualidade_de_vida_e[[#This Row],[a.	Quantas horas no total você gasta sentado durante um dia de semana? ]:[b.	Quantas horas no total você gasta sentado durante um dia de fim de semana?]])</f>
        <v>5</v>
      </c>
      <c r="AH362" s="1">
        <f>_2022___Atividade_física__sintomas_de_ansiedade_e_depressão_e_qualidade_de_vida_e[[#This Row],[AFV por semana]]+_2022___Atividade_física__sintomas_de_ansiedade_e_depressão_e_qualidade_de_vida_e[[#This Row],[Média AFM na semana]]</f>
        <v>245</v>
      </c>
      <c r="AI362">
        <v>1</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D36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62">
        <v>0</v>
      </c>
      <c r="BF362">
        <v>0</v>
      </c>
      <c r="BG362">
        <v>0</v>
      </c>
      <c r="BH362">
        <v>0</v>
      </c>
      <c r="BI362">
        <v>0</v>
      </c>
      <c r="BJ362">
        <v>0</v>
      </c>
      <c r="BK362">
        <v>0</v>
      </c>
      <c r="BL362">
        <v>1</v>
      </c>
      <c r="BM362">
        <v>0</v>
      </c>
      <c r="BN362">
        <v>0</v>
      </c>
      <c r="BO362">
        <v>0</v>
      </c>
      <c r="BP362">
        <v>2</v>
      </c>
      <c r="BQ362">
        <v>0</v>
      </c>
      <c r="BR362">
        <v>0</v>
      </c>
      <c r="BS362">
        <v>0</v>
      </c>
      <c r="BT362">
        <v>0</v>
      </c>
      <c r="BU362">
        <v>0</v>
      </c>
      <c r="BV362">
        <v>0</v>
      </c>
      <c r="BW362">
        <v>0</v>
      </c>
      <c r="BX362">
        <v>2</v>
      </c>
      <c r="BY362">
        <f>_2022___Atividade_física__sintomas_de_ansiedade_e_depressão_e_qualidade_de_vida_e[[#This Row],[_18]]</f>
        <v>0</v>
      </c>
      <c r="BZ362">
        <v>0</v>
      </c>
      <c r="CA362">
        <v>3</v>
      </c>
      <c r="CB362" s="1">
        <f>SUM(BE362:BV362,_2022___Atividade_física__sintomas_de_ansiedade_e_depressão_e_qualidade_de_vida_e[[#This Row],[18 considerar essa]:[_20]])</f>
        <v>6</v>
      </c>
      <c r="CC362">
        <v>1</v>
      </c>
      <c r="CD362">
        <v>3</v>
      </c>
      <c r="CE362">
        <v>3</v>
      </c>
      <c r="CF362">
        <v>3</v>
      </c>
      <c r="CG362">
        <v>3</v>
      </c>
      <c r="CH362">
        <v>3</v>
      </c>
      <c r="CI362">
        <v>3</v>
      </c>
      <c r="CJ362">
        <v>3</v>
      </c>
      <c r="CK362">
        <v>3</v>
      </c>
      <c r="CL362">
        <v>3</v>
      </c>
      <c r="CM362">
        <v>3</v>
      </c>
      <c r="CN362">
        <v>3</v>
      </c>
      <c r="CO362">
        <v>2</v>
      </c>
      <c r="CP362">
        <v>2</v>
      </c>
      <c r="CQ362">
        <v>2</v>
      </c>
      <c r="CR362">
        <v>2</v>
      </c>
      <c r="CS362">
        <v>2</v>
      </c>
      <c r="CT362">
        <v>2</v>
      </c>
      <c r="CU362">
        <v>2</v>
      </c>
      <c r="CV362">
        <v>1</v>
      </c>
      <c r="CW362">
        <v>2</v>
      </c>
      <c r="CX362">
        <v>1</v>
      </c>
      <c r="CY362">
        <v>2</v>
      </c>
      <c r="CZ362">
        <v>6</v>
      </c>
      <c r="DA362">
        <v>6</v>
      </c>
      <c r="DB362">
        <v>1</v>
      </c>
      <c r="DC362">
        <v>2</v>
      </c>
      <c r="DD362">
        <v>6</v>
      </c>
      <c r="DE362">
        <v>6</v>
      </c>
      <c r="DF362">
        <v>1</v>
      </c>
      <c r="DG362">
        <v>5</v>
      </c>
      <c r="DH362">
        <v>5</v>
      </c>
      <c r="DI362">
        <v>5</v>
      </c>
      <c r="DJ362">
        <v>1</v>
      </c>
      <c r="DK362">
        <v>5</v>
      </c>
      <c r="DL362">
        <v>1</v>
      </c>
      <c r="DM362">
        <f>IF(CC362=1,5,IF(CC362=2,4.4,IF(CC362=3,3.4,IF(CC362=4,2,IF(CC362=5,1,IF(CC362&gt;5,"Inválido",0))))))</f>
        <v>5</v>
      </c>
      <c r="DN362">
        <f>IF(CD362&gt;5,"Inválido",CD362)</f>
        <v>3</v>
      </c>
      <c r="DO362" s="7">
        <f>IF(CE362&gt;3,"Inválido",CE362)</f>
        <v>3</v>
      </c>
      <c r="DP362" s="7">
        <f>IF(CF362&gt;3,"Inválido",CF362)</f>
        <v>3</v>
      </c>
      <c r="DQ362" s="6">
        <f>IF(CG362&gt;3,"Inválido",CG362)</f>
        <v>3</v>
      </c>
      <c r="DR362" s="6">
        <f>IF(CH362&gt;3,"Inválido",CH362)</f>
        <v>3</v>
      </c>
      <c r="DS362" s="6">
        <f>IF(CI362&gt;3,"Inválido",CI362)</f>
        <v>3</v>
      </c>
      <c r="DT362" s="6">
        <f>IF(CJ362&gt;3,"Inválido",CJ362)</f>
        <v>3</v>
      </c>
      <c r="DU362" s="6">
        <f>IF(CK362&gt;3,"Inválido",CK362)</f>
        <v>3</v>
      </c>
      <c r="DV362" s="6">
        <f>IF(CL362&gt;3,"Inválido",CL362)</f>
        <v>3</v>
      </c>
      <c r="DW362" s="6">
        <f>IF(CM362&gt;3,"Inválido",CM362)</f>
        <v>3</v>
      </c>
      <c r="DX362" s="6">
        <f>IF(CN362&gt;3,"Inválido",CN362)</f>
        <v>3</v>
      </c>
      <c r="DY362" s="8">
        <f>IF(CO362&gt;5, "INVALIDO",CO362)</f>
        <v>2</v>
      </c>
      <c r="DZ362" s="8">
        <f>IF(CP362&gt;5, "INVALIDO",CP362)</f>
        <v>2</v>
      </c>
      <c r="EA362" s="8">
        <f>IF(CQ362&gt;5, "INVALIDO",CQ362)</f>
        <v>2</v>
      </c>
      <c r="EB362" s="8">
        <f>IF(CR362&gt;5, "INVALIDO",CR362)</f>
        <v>2</v>
      </c>
      <c r="EC362" s="7">
        <f>IF(CR362&gt;5, "INVALIDO",CR362)</f>
        <v>2</v>
      </c>
      <c r="ED36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6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62">
        <f>IF(CC362=1,5,IF(CC362=2,4,IF(CC362=3,3,IF(CC362=4,2,IF(CC362=5,1,IF(CC362&gt;5,"Inválido",0))))))</f>
        <v>5</v>
      </c>
      <c r="EG362">
        <f>IF(CW362=1,6,IF(CW362=2,5.4,IF(CW362=3,4.2,IF(CW362=4,3.1,IF(CW362=5,2.2,IF(CW362=6,1,IF(CW362&gt;6,"Inválido",0)))))))</f>
        <v>5.4</v>
      </c>
      <c r="EH362">
        <f>IF(AND(CX362=1,CW362=1),6,IF(AND(CX362=1,CW362&lt;7),5,IF(AND(CX362&gt;1,CW362=1),"Inválido",IF(AND(CX362=2,CW362&lt;7),4,IF(AND(CX362=3,CW362&lt;7),3,IF(AND(CX362=4,CW362&lt;7),2,IF(AND(CX362=5,CW362&lt;7),1,0)))))))</f>
        <v>5</v>
      </c>
      <c r="EI362">
        <f>IF(CV362=1,6,IF(CV362=2,5,IF(CV362=3,3,IF(CV362=4,3,IF(CV362=5,2,IF(CV362=6,1,IF(CV362&gt;6,"iNVÁLIDO",0)))))))</f>
        <v>6</v>
      </c>
      <c r="EJ362" s="7">
        <f>IF(CZ362&gt;6,"Inválido",CZ362)</f>
        <v>6</v>
      </c>
      <c r="EK362" s="7">
        <f>IF(DA362&gt;6,"Inválido",DA362)</f>
        <v>6</v>
      </c>
      <c r="EL362">
        <f>IF(DB362=1,6,IF(DB362=2,5,IF(DB362=3,3,IF(DB362=4,3,IF(DB362=5,2,IF(DB362=6,1,IF(DB362&gt;6,"iNVÁLIDO",0)))))))</f>
        <v>6</v>
      </c>
      <c r="EM362">
        <f>IF(DC362=1,6,IF(DC362=2,5,IF(DC362=3,3,IF(DC362=4,3,IF(DC362=5,2,IF(DC362=6,1,IF(DC362&gt;6,"iNVÁLIDO",0)))))))</f>
        <v>5</v>
      </c>
      <c r="EN362" s="7">
        <f>IF(DD362&gt;6,"Inválido",DD362)</f>
        <v>6</v>
      </c>
      <c r="EO362">
        <f>IF(DE362&gt;6,"Inválido",DE362)</f>
        <v>6</v>
      </c>
      <c r="EP362">
        <f>IF(DF362=1,6,IF(DF362=2,5,IF(DF362=3,3,IF(DF362=4,3,IF(DF362=5,2,IF(DF362=6,1,IF(DF362&gt;6,"iNVÁLIDO",0)))))))</f>
        <v>6</v>
      </c>
      <c r="EQ362" s="7">
        <f>IF(DG362&gt;6,"Inválido",DG362)</f>
        <v>5</v>
      </c>
      <c r="ER362">
        <f>IF(DH362&gt;5,"Inválido",DH362)</f>
        <v>5</v>
      </c>
      <c r="ES362">
        <f>IF(DI362&gt;5,"Inválido",DI362)</f>
        <v>5</v>
      </c>
      <c r="ET362">
        <f>IF(DJ362=1,5,IF(DJ362=2,4,IF(DJ362=3,3,IF(DJ362=4,2,IF(DJ362=5,1,IF(DJ362&gt;5,"Inválido",0))))))</f>
        <v>5</v>
      </c>
      <c r="EU362">
        <f>IF(DK362&gt;5,"Inválido",DK362)</f>
        <v>5</v>
      </c>
      <c r="EV362">
        <f>IF(DL362=1,5,IF(DL362=2,4,IF(DL362=3,3,IF(DL362=4,2,IF(DL362=5,1,IF(DL362&gt;5,"Inválido",0))))))</f>
        <v>5</v>
      </c>
      <c r="EW362" s="7">
        <f>SUM(DO362,DP362,DQ362,DR362,DS362,DT362,DU362,DV362,DW362,DX362)</f>
        <v>30</v>
      </c>
      <c r="EX362" s="7">
        <f>(EW362-10)/20*100</f>
        <v>100</v>
      </c>
      <c r="EY362">
        <f>SUM(DY362,DZ362,EA362,EB362)</f>
        <v>8</v>
      </c>
      <c r="EZ362">
        <f>(_2022___Atividade_física__sintomas_de_ansiedade_e_depressão_e_qualidade_de_vida_e[[#This Row],[Aspecto físico]]-4)/4*100</f>
        <v>100</v>
      </c>
      <c r="FA362">
        <f>SUM(EG362,EH362)</f>
        <v>10.4</v>
      </c>
      <c r="FB362">
        <f>(FA362-2)/10*100</f>
        <v>84.000000000000014</v>
      </c>
      <c r="FC362">
        <f>SUM(DM362,ES362,ET362,EU362,EV362)</f>
        <v>25</v>
      </c>
      <c r="FD362" s="7">
        <f>(FC362-5)/20*100</f>
        <v>100</v>
      </c>
      <c r="FE362">
        <f>SUM(EI362,EM362,EO362,EQ362)</f>
        <v>22</v>
      </c>
      <c r="FF362" s="7">
        <f>(FE362-4)/20*100</f>
        <v>90</v>
      </c>
      <c r="FG362">
        <f>SUM(EF362,ER362)</f>
        <v>10</v>
      </c>
      <c r="FH362">
        <f>(FG362-2)/8*100</f>
        <v>100</v>
      </c>
      <c r="FI362">
        <f>SUM(EC362,ED362,EE362)</f>
        <v>6</v>
      </c>
      <c r="FJ362" s="7">
        <f>(FI362-3)/3*100</f>
        <v>100</v>
      </c>
      <c r="FK362">
        <f>SUM(EJ362,EK362,EL362,EN362,EP362)</f>
        <v>30</v>
      </c>
      <c r="FL362">
        <f>(FK362-5)/25*100</f>
        <v>100</v>
      </c>
      <c r="FM362">
        <f t="shared" si="15"/>
        <v>3</v>
      </c>
      <c r="FN362" s="7">
        <f t="shared" si="16"/>
        <v>96</v>
      </c>
      <c r="FO362" s="7">
        <f t="shared" si="17"/>
        <v>97.5</v>
      </c>
    </row>
    <row r="363" spans="1:171" ht="15" thickBot="1" x14ac:dyDescent="0.35">
      <c r="A363" t="s">
        <v>1018</v>
      </c>
      <c r="B363" t="s">
        <v>1019</v>
      </c>
      <c r="C363" t="s">
        <v>68</v>
      </c>
      <c r="D363" s="5">
        <v>37714</v>
      </c>
      <c r="E363" s="5">
        <v>44682</v>
      </c>
      <c r="F363" s="1">
        <f>DATEDIF(D362,E362,"Y")</f>
        <v>27</v>
      </c>
      <c r="G363">
        <v>2</v>
      </c>
      <c r="H363">
        <v>1</v>
      </c>
      <c r="I363" t="s">
        <v>108</v>
      </c>
      <c r="J363">
        <v>3</v>
      </c>
      <c r="K363">
        <v>1</v>
      </c>
      <c r="L363" t="s">
        <v>100</v>
      </c>
      <c r="M363" s="1">
        <v>1</v>
      </c>
      <c r="N363">
        <v>1</v>
      </c>
      <c r="O363">
        <v>1</v>
      </c>
      <c r="P363">
        <v>1</v>
      </c>
      <c r="Q363" s="16">
        <v>2</v>
      </c>
      <c r="R363">
        <v>2</v>
      </c>
      <c r="S363">
        <v>2</v>
      </c>
      <c r="T363">
        <v>1</v>
      </c>
      <c r="U363" t="s">
        <v>164</v>
      </c>
      <c r="V363">
        <v>0</v>
      </c>
      <c r="W363">
        <v>0</v>
      </c>
      <c r="X363"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63">
        <v>0</v>
      </c>
      <c r="Z363">
        <v>0</v>
      </c>
      <c r="AA363"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63">
        <v>0</v>
      </c>
      <c r="AC363">
        <v>0</v>
      </c>
      <c r="AD363"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63">
        <v>6</v>
      </c>
      <c r="AF363">
        <v>6</v>
      </c>
      <c r="AG363" s="1">
        <f>AVERAGE(_2022___Atividade_física__sintomas_de_ansiedade_e_depressão_e_qualidade_de_vida_e[[#This Row],[a.	Quantas horas no total você gasta sentado durante um dia de semana? ]:[b.	Quantas horas no total você gasta sentado durante um dia de fim de semana?]])</f>
        <v>6</v>
      </c>
      <c r="AH363" s="1">
        <f>_2022___Atividade_física__sintomas_de_ansiedade_e_depressão_e_qualidade_de_vida_e[[#This Row],[AFV por semana]]+_2022___Atividade_física__sintomas_de_ansiedade_e_depressão_e_qualidade_de_vida_e[[#This Row],[Média AFM na semana]]</f>
        <v>0</v>
      </c>
      <c r="AI363">
        <v>2</v>
      </c>
      <c r="AJ363">
        <v>1</v>
      </c>
      <c r="AK363">
        <v>2</v>
      </c>
      <c r="AL363">
        <v>3</v>
      </c>
      <c r="AM363">
        <v>1</v>
      </c>
      <c r="AN363">
        <v>1</v>
      </c>
      <c r="AO363">
        <v>2</v>
      </c>
      <c r="AP363">
        <v>2</v>
      </c>
      <c r="AQ363">
        <v>0</v>
      </c>
      <c r="AR363">
        <v>3</v>
      </c>
      <c r="AS363">
        <v>1</v>
      </c>
      <c r="AT363">
        <v>0</v>
      </c>
      <c r="AU363">
        <v>0</v>
      </c>
      <c r="AV363">
        <v>3</v>
      </c>
      <c r="AW363">
        <v>2</v>
      </c>
      <c r="AX363">
        <v>0</v>
      </c>
      <c r="AY363">
        <v>2</v>
      </c>
      <c r="AZ363">
        <v>2</v>
      </c>
      <c r="BA363">
        <v>0</v>
      </c>
      <c r="BB363">
        <v>1</v>
      </c>
      <c r="BC363">
        <v>0</v>
      </c>
      <c r="BD363"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363">
        <v>1</v>
      </c>
      <c r="BF363">
        <v>0</v>
      </c>
      <c r="BG363">
        <v>0</v>
      </c>
      <c r="BH363">
        <v>0</v>
      </c>
      <c r="BI363">
        <v>0</v>
      </c>
      <c r="BJ363">
        <v>0</v>
      </c>
      <c r="BK363">
        <v>1</v>
      </c>
      <c r="BL363">
        <v>1</v>
      </c>
      <c r="BM363">
        <v>0</v>
      </c>
      <c r="BN363">
        <v>1</v>
      </c>
      <c r="BO363">
        <v>1</v>
      </c>
      <c r="BP363">
        <v>1</v>
      </c>
      <c r="BQ363">
        <v>2</v>
      </c>
      <c r="BR363">
        <v>0</v>
      </c>
      <c r="BS363">
        <v>2</v>
      </c>
      <c r="BT363">
        <v>1</v>
      </c>
      <c r="BU363">
        <v>2</v>
      </c>
      <c r="BV363">
        <v>2</v>
      </c>
      <c r="BW363">
        <v>0</v>
      </c>
      <c r="BX363">
        <v>2</v>
      </c>
      <c r="BY363">
        <f>_2022___Atividade_física__sintomas_de_ansiedade_e_depressão_e_qualidade_de_vida_e[[#This Row],[_18]]</f>
        <v>0</v>
      </c>
      <c r="BZ363">
        <v>0</v>
      </c>
      <c r="CA363">
        <v>0</v>
      </c>
      <c r="CB363" s="1">
        <f>SUM(BE363:BV363,_2022___Atividade_física__sintomas_de_ansiedade_e_depressão_e_qualidade_de_vida_e[[#This Row],[18 considerar essa]:[_20]])</f>
        <v>15</v>
      </c>
      <c r="CC363">
        <v>3</v>
      </c>
      <c r="CD363">
        <v>3</v>
      </c>
      <c r="CE363">
        <v>2</v>
      </c>
      <c r="CF363">
        <v>3</v>
      </c>
      <c r="CG363">
        <v>2</v>
      </c>
      <c r="CH363">
        <v>3</v>
      </c>
      <c r="CI363">
        <v>3</v>
      </c>
      <c r="CJ363">
        <v>3</v>
      </c>
      <c r="CK363">
        <v>3</v>
      </c>
      <c r="CL363">
        <v>3</v>
      </c>
      <c r="CM363">
        <v>3</v>
      </c>
      <c r="CN363">
        <v>3</v>
      </c>
      <c r="CO363">
        <v>2</v>
      </c>
      <c r="CP363">
        <v>2</v>
      </c>
      <c r="CQ363">
        <v>2</v>
      </c>
      <c r="CR363">
        <v>2</v>
      </c>
      <c r="CS363">
        <v>1</v>
      </c>
      <c r="CT363">
        <v>1</v>
      </c>
      <c r="CU363">
        <v>2</v>
      </c>
      <c r="CV363">
        <v>3</v>
      </c>
      <c r="CW363">
        <v>1</v>
      </c>
      <c r="CX363">
        <v>1</v>
      </c>
      <c r="CY363">
        <v>6</v>
      </c>
      <c r="CZ363">
        <v>2</v>
      </c>
      <c r="DA363">
        <v>5</v>
      </c>
      <c r="DB363">
        <v>4</v>
      </c>
      <c r="DC363">
        <v>6</v>
      </c>
      <c r="DD363">
        <v>5</v>
      </c>
      <c r="DE363">
        <v>2</v>
      </c>
      <c r="DF363">
        <v>3</v>
      </c>
      <c r="DG363">
        <v>1</v>
      </c>
      <c r="DH363">
        <v>3</v>
      </c>
      <c r="DI363">
        <v>4</v>
      </c>
      <c r="DJ363">
        <v>4</v>
      </c>
      <c r="DK363">
        <v>5</v>
      </c>
      <c r="DL363">
        <v>5</v>
      </c>
      <c r="DM363">
        <f>IF(CC363=1,5,IF(CC363=2,4.4,IF(CC363=3,3.4,IF(CC363=4,2,IF(CC363=5,1,IF(CC363&gt;5,"Inválido",0))))))</f>
        <v>3.4</v>
      </c>
      <c r="DN363">
        <f>IF(CD363&gt;5,"Inválido",CD363)</f>
        <v>3</v>
      </c>
      <c r="DO363" s="7">
        <f>IF(CE363&gt;3,"Inválido",CE363)</f>
        <v>2</v>
      </c>
      <c r="DP363" s="7">
        <f>IF(CF363&gt;3,"Inválido",CF363)</f>
        <v>3</v>
      </c>
      <c r="DQ363" s="6">
        <f>IF(CG363&gt;3,"Inválido",CG363)</f>
        <v>2</v>
      </c>
      <c r="DR363" s="6">
        <f>IF(CH363&gt;3,"Inválido",CH363)</f>
        <v>3</v>
      </c>
      <c r="DS363" s="6">
        <f>IF(CI363&gt;3,"Inválido",CI363)</f>
        <v>3</v>
      </c>
      <c r="DT363" s="6">
        <f>IF(CJ363&gt;3,"Inválido",CJ363)</f>
        <v>3</v>
      </c>
      <c r="DU363" s="6">
        <f>IF(CK363&gt;3,"Inválido",CK363)</f>
        <v>3</v>
      </c>
      <c r="DV363" s="6">
        <f>IF(CL363&gt;3,"Inválido",CL363)</f>
        <v>3</v>
      </c>
      <c r="DW363" s="6">
        <f>IF(CM363&gt;3,"Inválido",CM363)</f>
        <v>3</v>
      </c>
      <c r="DX363" s="6">
        <f>IF(CN363&gt;3,"Inválido",CN363)</f>
        <v>3</v>
      </c>
      <c r="DY363" s="8">
        <f>IF(CO363&gt;5, "INVALIDO",CO363)</f>
        <v>2</v>
      </c>
      <c r="DZ363" s="8">
        <f>IF(CP363&gt;5, "INVALIDO",CP363)</f>
        <v>2</v>
      </c>
      <c r="EA363" s="8">
        <f>IF(CQ363&gt;5, "INVALIDO",CQ363)</f>
        <v>2</v>
      </c>
      <c r="EB363" s="8">
        <f>IF(CR363&gt;5, "INVALIDO",CR363)</f>
        <v>2</v>
      </c>
      <c r="EC363" s="7">
        <f>IF(CR363&gt;5, "INVALIDO",CR363)</f>
        <v>2</v>
      </c>
      <c r="ED36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3"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63">
        <f>IF(CC363=1,5,IF(CC363=2,4,IF(CC363=3,3,IF(CC363=4,2,IF(CC363=5,1,IF(CC363&gt;5,"Inválido",0))))))</f>
        <v>3</v>
      </c>
      <c r="EG363">
        <f>IF(CW363=1,6,IF(CW363=2,5.4,IF(CW363=3,4.2,IF(CW363=4,3.1,IF(CW363=5,2.2,IF(CW363=6,1,IF(CW363&gt;6,"Inválido",0)))))))</f>
        <v>6</v>
      </c>
      <c r="EH363">
        <f>IF(AND(CX363=1,CW363=1),6,IF(AND(CX363=1,CW363&lt;7),5,IF(AND(CX363&gt;1,CW363=1),"Inválido",IF(AND(CX363=2,CW363&lt;7),4,IF(AND(CX363=3,CW363&lt;7),3,IF(AND(CX363=4,CW363&lt;7),2,IF(AND(CX363=5,CW363&lt;7),1,0)))))))</f>
        <v>6</v>
      </c>
      <c r="EI363">
        <f>IF(CV363=1,6,IF(CV363=2,5,IF(CV363=3,3,IF(CV363=4,3,IF(CV363=5,2,IF(CV363=6,1,IF(CV363&gt;6,"iNVÁLIDO",0)))))))</f>
        <v>3</v>
      </c>
      <c r="EJ363" s="7">
        <f>IF(CZ363&gt;6,"Inválido",CZ363)</f>
        <v>2</v>
      </c>
      <c r="EK363" s="7">
        <f>IF(DA363&gt;6,"Inválido",DA363)</f>
        <v>5</v>
      </c>
      <c r="EL363">
        <f>IF(DB363=1,6,IF(DB363=2,5,IF(DB363=3,3,IF(DB363=4,3,IF(DB363=5,2,IF(DB363=6,1,IF(DB363&gt;6,"iNVÁLIDO",0)))))))</f>
        <v>3</v>
      </c>
      <c r="EM363">
        <f>IF(DC363=1,6,IF(DC363=2,5,IF(DC363=3,3,IF(DC363=4,3,IF(DC363=5,2,IF(DC363=6,1,IF(DC363&gt;6,"iNVÁLIDO",0)))))))</f>
        <v>1</v>
      </c>
      <c r="EN363" s="7">
        <f>IF(DD363&gt;6,"Inválido",DD363)</f>
        <v>5</v>
      </c>
      <c r="EO363">
        <f>IF(DE363&gt;6,"Inválido",DE363)</f>
        <v>2</v>
      </c>
      <c r="EP363">
        <f>IF(DF363=1,6,IF(DF363=2,5,IF(DF363=3,3,IF(DF363=4,3,IF(DF363=5,2,IF(DF363=6,1,IF(DF363&gt;6,"iNVÁLIDO",0)))))))</f>
        <v>3</v>
      </c>
      <c r="EQ363" s="7">
        <f>IF(DG363&gt;6,"Inválido",DG363)</f>
        <v>1</v>
      </c>
      <c r="ER363">
        <f>IF(DH363&gt;5,"Inválido",DH363)</f>
        <v>3</v>
      </c>
      <c r="ES363">
        <f>IF(DI363&gt;5,"Inválido",DI363)</f>
        <v>4</v>
      </c>
      <c r="ET363">
        <f>IF(DJ363=1,5,IF(DJ363=2,4,IF(DJ363=3,3,IF(DJ363=4,2,IF(DJ363=5,1,IF(DJ363&gt;5,"Inválido",0))))))</f>
        <v>2</v>
      </c>
      <c r="EU363">
        <f>IF(DK363&gt;5,"Inválido",DK363)</f>
        <v>5</v>
      </c>
      <c r="EV363">
        <f>IF(DL363=1,5,IF(DL363=2,4,IF(DL363=3,3,IF(DL363=4,2,IF(DL363=5,1,IF(DL363&gt;5,"Inválido",0))))))</f>
        <v>1</v>
      </c>
      <c r="EW363" s="7">
        <f>SUM(DO363,DP363,DQ363,DR363,DS363,DT363,DU363,DV363,DW363,DX363)</f>
        <v>28</v>
      </c>
      <c r="EX363" s="7">
        <f>(EW363-10)/20*100</f>
        <v>90</v>
      </c>
      <c r="EY363">
        <f>SUM(DY363,DZ363,EA363,EB363)</f>
        <v>8</v>
      </c>
      <c r="EZ363">
        <f>(_2022___Atividade_física__sintomas_de_ansiedade_e_depressão_e_qualidade_de_vida_e[[#This Row],[Aspecto físico]]-4)/4*100</f>
        <v>100</v>
      </c>
      <c r="FA363">
        <f>SUM(EG363,EH363)</f>
        <v>12</v>
      </c>
      <c r="FB363">
        <f>(FA363-2)/10*100</f>
        <v>100</v>
      </c>
      <c r="FC363">
        <f>SUM(DM363,ES363,ET363,EU363,EV363)</f>
        <v>15.4</v>
      </c>
      <c r="FD363" s="7">
        <f>(FC363-5)/20*100</f>
        <v>52</v>
      </c>
      <c r="FE363">
        <f>SUM(EI363,EM363,EO363,EQ363)</f>
        <v>7</v>
      </c>
      <c r="FF363" s="7">
        <f>(FE363-4)/20*100</f>
        <v>15</v>
      </c>
      <c r="FG363">
        <f>SUM(EF363,ER363)</f>
        <v>6</v>
      </c>
      <c r="FH363">
        <f>(FG363-2)/8*100</f>
        <v>50</v>
      </c>
      <c r="FI363">
        <f>SUM(EC363,ED363,EE363)</f>
        <v>5</v>
      </c>
      <c r="FJ363" s="7">
        <f>(FI363-3)/3*100</f>
        <v>66.666666666666657</v>
      </c>
      <c r="FK363">
        <f>SUM(EJ363,EK363,EL363,EN363,EP363)</f>
        <v>18</v>
      </c>
      <c r="FL363">
        <f>(FK363-5)/25*100</f>
        <v>52</v>
      </c>
      <c r="FM363">
        <f t="shared" si="15"/>
        <v>3</v>
      </c>
      <c r="FN363" s="7">
        <f t="shared" si="16"/>
        <v>85.5</v>
      </c>
      <c r="FO363" s="7">
        <f t="shared" si="17"/>
        <v>45.916666666666664</v>
      </c>
    </row>
    <row r="364" spans="1:171" ht="15" thickBot="1" x14ac:dyDescent="0.35">
      <c r="A364" t="s">
        <v>1020</v>
      </c>
      <c r="B364" t="s">
        <v>1021</v>
      </c>
      <c r="C364" t="s">
        <v>68</v>
      </c>
      <c r="D364" s="5">
        <v>31169</v>
      </c>
      <c r="E364" s="5">
        <v>44682</v>
      </c>
      <c r="F364" s="1">
        <f>DATEDIF(D363,E363,"Y")</f>
        <v>19</v>
      </c>
      <c r="G364">
        <v>2</v>
      </c>
      <c r="H364">
        <v>2</v>
      </c>
      <c r="I364" t="s">
        <v>74</v>
      </c>
      <c r="J364">
        <v>1</v>
      </c>
      <c r="K364">
        <v>2</v>
      </c>
      <c r="L364" t="s">
        <v>1022</v>
      </c>
      <c r="M364" s="1">
        <v>2</v>
      </c>
      <c r="N364">
        <v>1</v>
      </c>
      <c r="O364">
        <v>2</v>
      </c>
      <c r="P364">
        <v>1</v>
      </c>
      <c r="Q364" s="16">
        <v>2</v>
      </c>
      <c r="R364">
        <v>2</v>
      </c>
      <c r="S364">
        <v>2</v>
      </c>
      <c r="T364">
        <v>1</v>
      </c>
      <c r="U364" t="s">
        <v>71</v>
      </c>
      <c r="V364">
        <v>2</v>
      </c>
      <c r="W364">
        <v>15</v>
      </c>
      <c r="X364"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364">
        <v>1</v>
      </c>
      <c r="Z364">
        <v>15</v>
      </c>
      <c r="AA364"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364">
        <v>1</v>
      </c>
      <c r="AC364">
        <v>15</v>
      </c>
      <c r="AD364"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364">
        <v>5</v>
      </c>
      <c r="AF364">
        <v>4</v>
      </c>
      <c r="AG364" s="1">
        <f>AVERAGE(_2022___Atividade_física__sintomas_de_ansiedade_e_depressão_e_qualidade_de_vida_e[[#This Row],[a.	Quantas horas no total você gasta sentado durante um dia de semana? ]:[b.	Quantas horas no total você gasta sentado durante um dia de fim de semana?]])</f>
        <v>4.5</v>
      </c>
      <c r="AH364" s="1">
        <f>_2022___Atividade_física__sintomas_de_ansiedade_e_depressão_e_qualidade_de_vida_e[[#This Row],[AFV por semana]]+_2022___Atividade_física__sintomas_de_ansiedade_e_depressão_e_qualidade_de_vida_e[[#This Row],[Média AFM na semana]]</f>
        <v>30</v>
      </c>
      <c r="AI364">
        <v>2</v>
      </c>
      <c r="AJ364">
        <v>2</v>
      </c>
      <c r="AK364">
        <v>2</v>
      </c>
      <c r="AL364">
        <v>3</v>
      </c>
      <c r="AM364">
        <v>3</v>
      </c>
      <c r="AN364">
        <v>2</v>
      </c>
      <c r="AO364">
        <v>0</v>
      </c>
      <c r="AP364">
        <v>1</v>
      </c>
      <c r="AQ364">
        <v>0</v>
      </c>
      <c r="AR364">
        <v>3</v>
      </c>
      <c r="AS364">
        <v>2</v>
      </c>
      <c r="AT364">
        <v>2</v>
      </c>
      <c r="AU364">
        <v>2</v>
      </c>
      <c r="AV364">
        <v>3</v>
      </c>
      <c r="AW364">
        <v>2</v>
      </c>
      <c r="AX364">
        <v>1</v>
      </c>
      <c r="AY364">
        <v>3</v>
      </c>
      <c r="AZ364">
        <v>2</v>
      </c>
      <c r="BA364">
        <v>1</v>
      </c>
      <c r="BB364">
        <v>2</v>
      </c>
      <c r="BC364">
        <v>1</v>
      </c>
      <c r="BD364"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39</v>
      </c>
      <c r="BE364">
        <v>1</v>
      </c>
      <c r="BF364">
        <v>2</v>
      </c>
      <c r="BG364">
        <v>1</v>
      </c>
      <c r="BH364">
        <v>3</v>
      </c>
      <c r="BI364">
        <v>1</v>
      </c>
      <c r="BJ364">
        <v>3</v>
      </c>
      <c r="BK364">
        <v>1</v>
      </c>
      <c r="BL364">
        <v>1</v>
      </c>
      <c r="BM364">
        <v>1</v>
      </c>
      <c r="BN364">
        <v>1</v>
      </c>
      <c r="BO364">
        <v>1</v>
      </c>
      <c r="BP364">
        <v>2</v>
      </c>
      <c r="BQ364">
        <v>3</v>
      </c>
      <c r="BR364">
        <v>2</v>
      </c>
      <c r="BS364">
        <v>2</v>
      </c>
      <c r="BT364">
        <v>1</v>
      </c>
      <c r="BU364">
        <v>2</v>
      </c>
      <c r="BV364">
        <v>1</v>
      </c>
      <c r="BW364">
        <v>3</v>
      </c>
      <c r="BX364">
        <v>2</v>
      </c>
      <c r="BY364">
        <f>_2022___Atividade_física__sintomas_de_ansiedade_e_depressão_e_qualidade_de_vida_e[[#This Row],[_18]]</f>
        <v>3</v>
      </c>
      <c r="BZ364">
        <v>1</v>
      </c>
      <c r="CA364">
        <v>1</v>
      </c>
      <c r="CB364" s="1">
        <f>SUM(BE364:BV364,_2022___Atividade_física__sintomas_de_ansiedade_e_depressão_e_qualidade_de_vida_e[[#This Row],[18 considerar essa]:[_20]])</f>
        <v>34</v>
      </c>
      <c r="CC364">
        <v>4</v>
      </c>
      <c r="CD364">
        <v>3</v>
      </c>
      <c r="CE364">
        <v>1</v>
      </c>
      <c r="CF364">
        <v>2</v>
      </c>
      <c r="CG364">
        <v>1</v>
      </c>
      <c r="CH364">
        <v>1</v>
      </c>
      <c r="CI364">
        <v>2</v>
      </c>
      <c r="CJ364">
        <v>2</v>
      </c>
      <c r="CK364">
        <v>3</v>
      </c>
      <c r="CL364">
        <v>2</v>
      </c>
      <c r="CM364">
        <v>2</v>
      </c>
      <c r="CN364">
        <v>2</v>
      </c>
      <c r="CO364">
        <v>1</v>
      </c>
      <c r="CP364">
        <v>1</v>
      </c>
      <c r="CQ364">
        <v>1</v>
      </c>
      <c r="CR364">
        <v>1</v>
      </c>
      <c r="CS364">
        <v>1</v>
      </c>
      <c r="CT364">
        <v>1</v>
      </c>
      <c r="CU364">
        <v>1</v>
      </c>
      <c r="CV364">
        <v>3</v>
      </c>
      <c r="CW364">
        <v>3</v>
      </c>
      <c r="CX364">
        <v>4</v>
      </c>
      <c r="CY364">
        <v>5</v>
      </c>
      <c r="CZ364">
        <v>2</v>
      </c>
      <c r="DA364">
        <v>3</v>
      </c>
      <c r="DB364">
        <v>5</v>
      </c>
      <c r="DC364">
        <v>5</v>
      </c>
      <c r="DD364">
        <v>2</v>
      </c>
      <c r="DE364">
        <v>1</v>
      </c>
      <c r="DF364">
        <v>5</v>
      </c>
      <c r="DG364">
        <v>1</v>
      </c>
      <c r="DH364">
        <v>1</v>
      </c>
      <c r="DI364">
        <v>3</v>
      </c>
      <c r="DJ364">
        <v>3</v>
      </c>
      <c r="DK364">
        <v>3</v>
      </c>
      <c r="DL364">
        <v>3</v>
      </c>
      <c r="DM364">
        <f>IF(CC364=1,5,IF(CC364=2,4.4,IF(CC364=3,3.4,IF(CC364=4,2,IF(CC364=5,1,IF(CC364&gt;5,"Inválido",0))))))</f>
        <v>2</v>
      </c>
      <c r="DN364">
        <f>IF(CD364&gt;5,"Inválido",CD364)</f>
        <v>3</v>
      </c>
      <c r="DO364" s="7">
        <f>IF(CE364&gt;3,"Inválido",CE364)</f>
        <v>1</v>
      </c>
      <c r="DP364" s="7">
        <f>IF(CF364&gt;3,"Inválido",CF364)</f>
        <v>2</v>
      </c>
      <c r="DQ364" s="6">
        <f>IF(CG364&gt;3,"Inválido",CG364)</f>
        <v>1</v>
      </c>
      <c r="DR364" s="6">
        <f>IF(CH364&gt;3,"Inválido",CH364)</f>
        <v>1</v>
      </c>
      <c r="DS364" s="6">
        <f>IF(CI364&gt;3,"Inválido",CI364)</f>
        <v>2</v>
      </c>
      <c r="DT364" s="6">
        <f>IF(CJ364&gt;3,"Inválido",CJ364)</f>
        <v>2</v>
      </c>
      <c r="DU364" s="6">
        <f>IF(CK364&gt;3,"Inválido",CK364)</f>
        <v>3</v>
      </c>
      <c r="DV364" s="6">
        <f>IF(CL364&gt;3,"Inválido",CL364)</f>
        <v>2</v>
      </c>
      <c r="DW364" s="6">
        <f>IF(CM364&gt;3,"Inválido",CM364)</f>
        <v>2</v>
      </c>
      <c r="DX364" s="6">
        <f>IF(CN364&gt;3,"Inválido",CN364)</f>
        <v>2</v>
      </c>
      <c r="DY364" s="8">
        <f>IF(CO364&gt;5, "INVALIDO",CO364)</f>
        <v>1</v>
      </c>
      <c r="DZ364" s="8">
        <f>IF(CP364&gt;5, "INVALIDO",CP364)</f>
        <v>1</v>
      </c>
      <c r="EA364" s="8">
        <f>IF(CQ364&gt;5, "INVALIDO",CQ364)</f>
        <v>1</v>
      </c>
      <c r="EB364" s="8">
        <f>IF(CR364&gt;5, "INVALIDO",CR364)</f>
        <v>1</v>
      </c>
      <c r="EC364" s="7">
        <f>IF(CR364&gt;5, "INVALIDO",CR364)</f>
        <v>1</v>
      </c>
      <c r="ED36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4"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4">
        <f>IF(CC364=1,5,IF(CC364=2,4,IF(CC364=3,3,IF(CC364=4,2,IF(CC364=5,1,IF(CC364&gt;5,"Inválido",0))))))</f>
        <v>2</v>
      </c>
      <c r="EG364">
        <f>IF(CW364=1,6,IF(CW364=2,5.4,IF(CW364=3,4.2,IF(CW364=4,3.1,IF(CW364=5,2.2,IF(CW364=6,1,IF(CW364&gt;6,"Inválido",0)))))))</f>
        <v>4.2</v>
      </c>
      <c r="EH364">
        <f>IF(AND(CX364=1,CW364=1),6,IF(AND(CX364=1,CW364&lt;7),5,IF(AND(CX364&gt;1,CW364=1),"Inválido",IF(AND(CX364=2,CW364&lt;7),4,IF(AND(CX364=3,CW364&lt;7),3,IF(AND(CX364=4,CW364&lt;7),2,IF(AND(CX364=5,CW364&lt;7),1,0)))))))</f>
        <v>2</v>
      </c>
      <c r="EI364">
        <f>IF(CV364=1,6,IF(CV364=2,5,IF(CV364=3,3,IF(CV364=4,3,IF(CV364=5,2,IF(CV364=6,1,IF(CV364&gt;6,"iNVÁLIDO",0)))))))</f>
        <v>3</v>
      </c>
      <c r="EJ364" s="7">
        <f>IF(CZ364&gt;6,"Inválido",CZ364)</f>
        <v>2</v>
      </c>
      <c r="EK364" s="7">
        <f>IF(DA364&gt;6,"Inválido",DA364)</f>
        <v>3</v>
      </c>
      <c r="EL364">
        <f>IF(DB364=1,6,IF(DB364=2,5,IF(DB364=3,3,IF(DB364=4,3,IF(DB364=5,2,IF(DB364=6,1,IF(DB364&gt;6,"iNVÁLIDO",0)))))))</f>
        <v>2</v>
      </c>
      <c r="EM364">
        <f>IF(DC364=1,6,IF(DC364=2,5,IF(DC364=3,3,IF(DC364=4,3,IF(DC364=5,2,IF(DC364=6,1,IF(DC364&gt;6,"iNVÁLIDO",0)))))))</f>
        <v>2</v>
      </c>
      <c r="EN364" s="7">
        <f>IF(DD364&gt;6,"Inválido",DD364)</f>
        <v>2</v>
      </c>
      <c r="EO364">
        <f>IF(DE364&gt;6,"Inválido",DE364)</f>
        <v>1</v>
      </c>
      <c r="EP364">
        <f>IF(DF364=1,6,IF(DF364=2,5,IF(DF364=3,3,IF(DF364=4,3,IF(DF364=5,2,IF(DF364=6,1,IF(DF364&gt;6,"iNVÁLIDO",0)))))))</f>
        <v>2</v>
      </c>
      <c r="EQ364" s="7">
        <f>IF(DG364&gt;6,"Inválido",DG364)</f>
        <v>1</v>
      </c>
      <c r="ER364">
        <f>IF(DH364&gt;5,"Inválido",DH364)</f>
        <v>1</v>
      </c>
      <c r="ES364">
        <f>IF(DI364&gt;5,"Inválido",DI364)</f>
        <v>3</v>
      </c>
      <c r="ET364">
        <f>IF(DJ364=1,5,IF(DJ364=2,4,IF(DJ364=3,3,IF(DJ364=4,2,IF(DJ364=5,1,IF(DJ364&gt;5,"Inválido",0))))))</f>
        <v>3</v>
      </c>
      <c r="EU364">
        <f>IF(DK364&gt;5,"Inválido",DK364)</f>
        <v>3</v>
      </c>
      <c r="EV364">
        <f>IF(DL364=1,5,IF(DL364=2,4,IF(DL364=3,3,IF(DL364=4,2,IF(DL364=5,1,IF(DL364&gt;5,"Inválido",0))))))</f>
        <v>3</v>
      </c>
      <c r="EW364" s="7">
        <f>SUM(DO364,DP364,DQ364,DR364,DS364,DT364,DU364,DV364,DW364,DX364)</f>
        <v>18</v>
      </c>
      <c r="EX364" s="7">
        <f>(EW364-10)/20*100</f>
        <v>40</v>
      </c>
      <c r="EY364">
        <f>SUM(DY364,DZ364,EA364,EB364)</f>
        <v>4</v>
      </c>
      <c r="EZ364">
        <f>(_2022___Atividade_física__sintomas_de_ansiedade_e_depressão_e_qualidade_de_vida_e[[#This Row],[Aspecto físico]]-4)/4*100</f>
        <v>0</v>
      </c>
      <c r="FA364">
        <f>SUM(EG364,EH364)</f>
        <v>6.2</v>
      </c>
      <c r="FB364">
        <f>(FA364-2)/10*100</f>
        <v>42.000000000000007</v>
      </c>
      <c r="FC364">
        <f>SUM(DM364,ES364,ET364,EU364,EV364)</f>
        <v>14</v>
      </c>
      <c r="FD364" s="7">
        <f>(FC364-5)/20*100</f>
        <v>45</v>
      </c>
      <c r="FE364">
        <f>SUM(EI364,EM364,EO364,EQ364)</f>
        <v>7</v>
      </c>
      <c r="FF364" s="7">
        <f>(FE364-4)/20*100</f>
        <v>15</v>
      </c>
      <c r="FG364">
        <f>SUM(EF364,ER364)</f>
        <v>3</v>
      </c>
      <c r="FH364">
        <f>(FG364-2)/8*100</f>
        <v>12.5</v>
      </c>
      <c r="FI364">
        <f>SUM(EC364,ED364,EE364)</f>
        <v>3</v>
      </c>
      <c r="FJ364" s="7">
        <f>(FI364-3)/3*100</f>
        <v>0</v>
      </c>
      <c r="FK364">
        <f>SUM(EJ364,EK364,EL364,EN364,EP364)</f>
        <v>11</v>
      </c>
      <c r="FL364">
        <f>(FK364-5)/25*100</f>
        <v>24</v>
      </c>
      <c r="FM364">
        <f t="shared" si="15"/>
        <v>3</v>
      </c>
      <c r="FN364" s="7">
        <f t="shared" si="16"/>
        <v>31.75</v>
      </c>
      <c r="FO364" s="7">
        <f t="shared" si="17"/>
        <v>12.875</v>
      </c>
    </row>
    <row r="365" spans="1:171" ht="15" thickBot="1" x14ac:dyDescent="0.35">
      <c r="A365" t="s">
        <v>1023</v>
      </c>
      <c r="B365" t="s">
        <v>1024</v>
      </c>
      <c r="C365" t="s">
        <v>68</v>
      </c>
      <c r="D365" s="5">
        <v>22321</v>
      </c>
      <c r="E365" s="5">
        <v>44682</v>
      </c>
      <c r="F365" s="1">
        <f>DATEDIF(D364,E364,"Y")</f>
        <v>36</v>
      </c>
      <c r="G365">
        <v>2</v>
      </c>
      <c r="H365">
        <v>1</v>
      </c>
      <c r="I365" t="s">
        <v>128</v>
      </c>
      <c r="J365">
        <v>5</v>
      </c>
      <c r="K365">
        <v>1</v>
      </c>
      <c r="L365" t="s">
        <v>100</v>
      </c>
      <c r="M365" s="1">
        <v>1</v>
      </c>
      <c r="N365">
        <v>1</v>
      </c>
      <c r="O365">
        <v>1</v>
      </c>
      <c r="P365">
        <v>1</v>
      </c>
      <c r="Q365" s="16">
        <v>3</v>
      </c>
      <c r="R365">
        <v>2</v>
      </c>
      <c r="S365">
        <v>1</v>
      </c>
      <c r="T365">
        <v>1</v>
      </c>
      <c r="U365" t="s">
        <v>76</v>
      </c>
      <c r="V365">
        <v>3</v>
      </c>
      <c r="W365">
        <v>20</v>
      </c>
      <c r="X365"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65">
        <v>3</v>
      </c>
      <c r="Z365">
        <v>20</v>
      </c>
      <c r="AA365"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365">
        <v>1</v>
      </c>
      <c r="AC365">
        <v>60</v>
      </c>
      <c r="AD365"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365">
        <v>5</v>
      </c>
      <c r="AF365">
        <v>3</v>
      </c>
      <c r="AG365" s="1">
        <f>AVERAGE(_2022___Atividade_física__sintomas_de_ansiedade_e_depressão_e_qualidade_de_vida_e[[#This Row],[a.	Quantas horas no total você gasta sentado durante um dia de semana? ]:[b.	Quantas horas no total você gasta sentado durante um dia de fim de semana?]])</f>
        <v>4</v>
      </c>
      <c r="AH365" s="1">
        <f>_2022___Atividade_física__sintomas_de_ansiedade_e_depressão_e_qualidade_de_vida_e[[#This Row],[AFV por semana]]+_2022___Atividade_física__sintomas_de_ansiedade_e_depressão_e_qualidade_de_vida_e[[#This Row],[Média AFM na semana]]</f>
        <v>120</v>
      </c>
      <c r="AI365">
        <v>1</v>
      </c>
      <c r="AJ365">
        <v>1</v>
      </c>
      <c r="AK365">
        <v>1</v>
      </c>
      <c r="AL365">
        <v>2</v>
      </c>
      <c r="AM365">
        <v>3</v>
      </c>
      <c r="AN365">
        <v>1</v>
      </c>
      <c r="AO365">
        <v>1</v>
      </c>
      <c r="AP365">
        <v>1</v>
      </c>
      <c r="AQ365">
        <v>3</v>
      </c>
      <c r="AR365">
        <v>3</v>
      </c>
      <c r="AS365">
        <v>1</v>
      </c>
      <c r="AT365">
        <v>0</v>
      </c>
      <c r="AU365">
        <v>0</v>
      </c>
      <c r="AV365">
        <v>3</v>
      </c>
      <c r="AW365">
        <v>0</v>
      </c>
      <c r="AX365">
        <v>3</v>
      </c>
      <c r="AY365">
        <v>2</v>
      </c>
      <c r="AZ365">
        <v>1</v>
      </c>
      <c r="BA365">
        <v>0</v>
      </c>
      <c r="BB365">
        <v>0</v>
      </c>
      <c r="BC365">
        <v>0</v>
      </c>
      <c r="BD365"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365">
        <v>1</v>
      </c>
      <c r="BF365">
        <v>1</v>
      </c>
      <c r="BG365">
        <v>0</v>
      </c>
      <c r="BH365">
        <v>1</v>
      </c>
      <c r="BI365">
        <v>1</v>
      </c>
      <c r="BJ365">
        <v>0</v>
      </c>
      <c r="BK365">
        <v>0</v>
      </c>
      <c r="BL365">
        <v>1</v>
      </c>
      <c r="BM365">
        <v>0</v>
      </c>
      <c r="BN365">
        <v>1</v>
      </c>
      <c r="BO365">
        <v>2</v>
      </c>
      <c r="BP365">
        <v>1</v>
      </c>
      <c r="BQ365">
        <v>2</v>
      </c>
      <c r="BR365">
        <v>1</v>
      </c>
      <c r="BS365">
        <v>1</v>
      </c>
      <c r="BT365">
        <v>1</v>
      </c>
      <c r="BU365">
        <v>1</v>
      </c>
      <c r="BV365">
        <v>0</v>
      </c>
      <c r="BW365">
        <v>0</v>
      </c>
      <c r="BX365">
        <v>2</v>
      </c>
      <c r="BY365">
        <f>_2022___Atividade_física__sintomas_de_ansiedade_e_depressão_e_qualidade_de_vida_e[[#This Row],[_18]]</f>
        <v>0</v>
      </c>
      <c r="BZ365">
        <v>3</v>
      </c>
      <c r="CA365">
        <v>3</v>
      </c>
      <c r="CB365" s="1">
        <f>SUM(BE365:BV365,_2022___Atividade_física__sintomas_de_ansiedade_e_depressão_e_qualidade_de_vida_e[[#This Row],[18 considerar essa]:[_20]])</f>
        <v>21</v>
      </c>
      <c r="CC365">
        <v>3</v>
      </c>
      <c r="CD365">
        <v>5</v>
      </c>
      <c r="CE365">
        <v>2</v>
      </c>
      <c r="CF365">
        <v>3</v>
      </c>
      <c r="CG365">
        <v>3</v>
      </c>
      <c r="CH365">
        <v>2</v>
      </c>
      <c r="CI365">
        <v>3</v>
      </c>
      <c r="CJ365">
        <v>3</v>
      </c>
      <c r="CK365">
        <v>3</v>
      </c>
      <c r="CL365">
        <v>3</v>
      </c>
      <c r="CM365">
        <v>3</v>
      </c>
      <c r="CN365">
        <v>3</v>
      </c>
      <c r="CO365">
        <v>1</v>
      </c>
      <c r="CP365">
        <v>1</v>
      </c>
      <c r="CQ365">
        <v>1</v>
      </c>
      <c r="CR365">
        <v>1</v>
      </c>
      <c r="CS365">
        <v>1</v>
      </c>
      <c r="CT365">
        <v>1</v>
      </c>
      <c r="CU365">
        <v>1</v>
      </c>
      <c r="CV365">
        <v>3</v>
      </c>
      <c r="CW365">
        <v>3</v>
      </c>
      <c r="CX365">
        <v>2</v>
      </c>
      <c r="CY365">
        <v>5</v>
      </c>
      <c r="CZ365">
        <v>1</v>
      </c>
      <c r="DA365">
        <v>3</v>
      </c>
      <c r="DB365">
        <v>6</v>
      </c>
      <c r="DC365">
        <v>5</v>
      </c>
      <c r="DD365">
        <v>4</v>
      </c>
      <c r="DE365">
        <v>3</v>
      </c>
      <c r="DF365">
        <v>4</v>
      </c>
      <c r="DG365">
        <v>2</v>
      </c>
      <c r="DH365">
        <v>1</v>
      </c>
      <c r="DI365">
        <v>4</v>
      </c>
      <c r="DJ365">
        <v>2</v>
      </c>
      <c r="DK365">
        <v>1</v>
      </c>
      <c r="DL365">
        <v>4</v>
      </c>
      <c r="DM365">
        <f>IF(CC365=1,5,IF(CC365=2,4.4,IF(CC365=3,3.4,IF(CC365=4,2,IF(CC365=5,1,IF(CC365&gt;5,"Inválido",0))))))</f>
        <v>3.4</v>
      </c>
      <c r="DN365">
        <f>IF(CD365&gt;5,"Inválido",CD365)</f>
        <v>5</v>
      </c>
      <c r="DO365" s="7">
        <f>IF(CE365&gt;3,"Inválido",CE365)</f>
        <v>2</v>
      </c>
      <c r="DP365" s="7">
        <f>IF(CF365&gt;3,"Inválido",CF365)</f>
        <v>3</v>
      </c>
      <c r="DQ365" s="6">
        <f>IF(CG365&gt;3,"Inválido",CG365)</f>
        <v>3</v>
      </c>
      <c r="DR365" s="6">
        <f>IF(CH365&gt;3,"Inválido",CH365)</f>
        <v>2</v>
      </c>
      <c r="DS365" s="6">
        <f>IF(CI365&gt;3,"Inválido",CI365)</f>
        <v>3</v>
      </c>
      <c r="DT365" s="6">
        <f>IF(CJ365&gt;3,"Inválido",CJ365)</f>
        <v>3</v>
      </c>
      <c r="DU365" s="6">
        <f>IF(CK365&gt;3,"Inválido",CK365)</f>
        <v>3</v>
      </c>
      <c r="DV365" s="6">
        <f>IF(CL365&gt;3,"Inválido",CL365)</f>
        <v>3</v>
      </c>
      <c r="DW365" s="6">
        <f>IF(CM365&gt;3,"Inválido",CM365)</f>
        <v>3</v>
      </c>
      <c r="DX365" s="6">
        <f>IF(CN365&gt;3,"Inválido",CN365)</f>
        <v>3</v>
      </c>
      <c r="DY365" s="8">
        <f>IF(CO365&gt;5, "INVALIDO",CO365)</f>
        <v>1</v>
      </c>
      <c r="DZ365" s="8">
        <f>IF(CP365&gt;5, "INVALIDO",CP365)</f>
        <v>1</v>
      </c>
      <c r="EA365" s="8">
        <f>IF(CQ365&gt;5, "INVALIDO",CQ365)</f>
        <v>1</v>
      </c>
      <c r="EB365" s="8">
        <f>IF(CR365&gt;5, "INVALIDO",CR365)</f>
        <v>1</v>
      </c>
      <c r="EC365" s="7">
        <f>IF(CR365&gt;5, "INVALIDO",CR365)</f>
        <v>1</v>
      </c>
      <c r="ED36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5"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5">
        <f>IF(CC365=1,5,IF(CC365=2,4,IF(CC365=3,3,IF(CC365=4,2,IF(CC365=5,1,IF(CC365&gt;5,"Inválido",0))))))</f>
        <v>3</v>
      </c>
      <c r="EG365">
        <f>IF(CW365=1,6,IF(CW365=2,5.4,IF(CW365=3,4.2,IF(CW365=4,3.1,IF(CW365=5,2.2,IF(CW365=6,1,IF(CW365&gt;6,"Inválido",0)))))))</f>
        <v>4.2</v>
      </c>
      <c r="EH365">
        <f>IF(AND(CX365=1,CW365=1),6,IF(AND(CX365=1,CW365&lt;7),5,IF(AND(CX365&gt;1,CW365=1),"Inválido",IF(AND(CX365=2,CW365&lt;7),4,IF(AND(CX365=3,CW365&lt;7),3,IF(AND(CX365=4,CW365&lt;7),2,IF(AND(CX365=5,CW365&lt;7),1,0)))))))</f>
        <v>4</v>
      </c>
      <c r="EI365">
        <f>IF(CV365=1,6,IF(CV365=2,5,IF(CV365=3,3,IF(CV365=4,3,IF(CV365=5,2,IF(CV365=6,1,IF(CV365&gt;6,"iNVÁLIDO",0)))))))</f>
        <v>3</v>
      </c>
      <c r="EJ365" s="7">
        <f>IF(CZ365&gt;6,"Inválido",CZ365)</f>
        <v>1</v>
      </c>
      <c r="EK365" s="7">
        <f>IF(DA365&gt;6,"Inválido",DA365)</f>
        <v>3</v>
      </c>
      <c r="EL365">
        <f>IF(DB365=1,6,IF(DB365=2,5,IF(DB365=3,3,IF(DB365=4,3,IF(DB365=5,2,IF(DB365=6,1,IF(DB365&gt;6,"iNVÁLIDO",0)))))))</f>
        <v>1</v>
      </c>
      <c r="EM365">
        <f>IF(DC365=1,6,IF(DC365=2,5,IF(DC365=3,3,IF(DC365=4,3,IF(DC365=5,2,IF(DC365=6,1,IF(DC365&gt;6,"iNVÁLIDO",0)))))))</f>
        <v>2</v>
      </c>
      <c r="EN365" s="7">
        <f>IF(DD365&gt;6,"Inválido",DD365)</f>
        <v>4</v>
      </c>
      <c r="EO365">
        <f>IF(DE365&gt;6,"Inválido",DE365)</f>
        <v>3</v>
      </c>
      <c r="EP365">
        <f>IF(DF365=1,6,IF(DF365=2,5,IF(DF365=3,3,IF(DF365=4,3,IF(DF365=5,2,IF(DF365=6,1,IF(DF365&gt;6,"iNVÁLIDO",0)))))))</f>
        <v>3</v>
      </c>
      <c r="EQ365" s="7">
        <f>IF(DG365&gt;6,"Inválido",DG365)</f>
        <v>2</v>
      </c>
      <c r="ER365">
        <f>IF(DH365&gt;5,"Inválido",DH365)</f>
        <v>1</v>
      </c>
      <c r="ES365">
        <f>IF(DI365&gt;5,"Inválido",DI365)</f>
        <v>4</v>
      </c>
      <c r="ET365">
        <f>IF(DJ365=1,5,IF(DJ365=2,4,IF(DJ365=3,3,IF(DJ365=4,2,IF(DJ365=5,1,IF(DJ365&gt;5,"Inválido",0))))))</f>
        <v>4</v>
      </c>
      <c r="EU365">
        <f>IF(DK365&gt;5,"Inválido",DK365)</f>
        <v>1</v>
      </c>
      <c r="EV365">
        <f>IF(DL365=1,5,IF(DL365=2,4,IF(DL365=3,3,IF(DL365=4,2,IF(DL365=5,1,IF(DL365&gt;5,"Inválido",0))))))</f>
        <v>2</v>
      </c>
      <c r="EW365" s="7">
        <f>SUM(DO365,DP365,DQ365,DR365,DS365,DT365,DU365,DV365,DW365,DX365)</f>
        <v>28</v>
      </c>
      <c r="EX365" s="7">
        <f>(EW365-10)/20*100</f>
        <v>90</v>
      </c>
      <c r="EY365">
        <f>SUM(DY365,DZ365,EA365,EB365)</f>
        <v>4</v>
      </c>
      <c r="EZ365">
        <f>(_2022___Atividade_física__sintomas_de_ansiedade_e_depressão_e_qualidade_de_vida_e[[#This Row],[Aspecto físico]]-4)/4*100</f>
        <v>0</v>
      </c>
      <c r="FA365">
        <f>SUM(EG365,EH365)</f>
        <v>8.1999999999999993</v>
      </c>
      <c r="FB365">
        <f>(FA365-2)/10*100</f>
        <v>61.999999999999986</v>
      </c>
      <c r="FC365">
        <f>SUM(DM365,ES365,ET365,EU365,EV365)</f>
        <v>14.4</v>
      </c>
      <c r="FD365" s="7">
        <f>(FC365-5)/20*100</f>
        <v>47</v>
      </c>
      <c r="FE365">
        <f>SUM(EI365,EM365,EO365,EQ365)</f>
        <v>10</v>
      </c>
      <c r="FF365" s="7">
        <f>(FE365-4)/20*100</f>
        <v>30</v>
      </c>
      <c r="FG365">
        <f>SUM(EF365,ER365)</f>
        <v>4</v>
      </c>
      <c r="FH365">
        <f>(FG365-2)/8*100</f>
        <v>25</v>
      </c>
      <c r="FI365">
        <f>SUM(EC365,ED365,EE365)</f>
        <v>3</v>
      </c>
      <c r="FJ365" s="7">
        <f>(FI365-3)/3*100</f>
        <v>0</v>
      </c>
      <c r="FK365">
        <f>SUM(EJ365,EK365,EL365,EN365,EP365)</f>
        <v>12</v>
      </c>
      <c r="FL365">
        <f>(FK365-5)/25*100</f>
        <v>28.000000000000004</v>
      </c>
      <c r="FM365">
        <f t="shared" si="15"/>
        <v>5</v>
      </c>
      <c r="FN365" s="7">
        <f t="shared" si="16"/>
        <v>49.75</v>
      </c>
      <c r="FO365" s="7">
        <f t="shared" si="17"/>
        <v>20.75</v>
      </c>
    </row>
    <row r="366" spans="1:171" ht="15" thickBot="1" x14ac:dyDescent="0.35">
      <c r="A366" t="s">
        <v>1025</v>
      </c>
      <c r="B366" t="s">
        <v>1026</v>
      </c>
      <c r="C366" t="s">
        <v>68</v>
      </c>
      <c r="D366" s="5">
        <v>35943</v>
      </c>
      <c r="E366" s="5">
        <v>44682</v>
      </c>
      <c r="F366" s="1">
        <f>DATEDIF(D365,E365,"Y")</f>
        <v>61</v>
      </c>
      <c r="G366">
        <v>2</v>
      </c>
      <c r="H366">
        <v>2</v>
      </c>
      <c r="I366" t="s">
        <v>74</v>
      </c>
      <c r="J366">
        <v>12</v>
      </c>
      <c r="K366">
        <v>2</v>
      </c>
      <c r="L366" t="s">
        <v>1027</v>
      </c>
      <c r="M366" s="1">
        <v>2</v>
      </c>
      <c r="N366">
        <v>1</v>
      </c>
      <c r="O366">
        <v>1</v>
      </c>
      <c r="P366">
        <v>1</v>
      </c>
      <c r="Q366" s="16">
        <v>2</v>
      </c>
      <c r="R366">
        <v>2</v>
      </c>
      <c r="S366">
        <v>1</v>
      </c>
      <c r="T366">
        <v>2</v>
      </c>
      <c r="U366" t="s">
        <v>86</v>
      </c>
      <c r="V366">
        <v>2</v>
      </c>
      <c r="W366">
        <v>39</v>
      </c>
      <c r="X366"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366">
        <v>0</v>
      </c>
      <c r="Z366">
        <v>0</v>
      </c>
      <c r="AA366"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66">
        <v>0</v>
      </c>
      <c r="AC366">
        <v>0</v>
      </c>
      <c r="AD366"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66">
        <v>14</v>
      </c>
      <c r="AF366">
        <v>10</v>
      </c>
      <c r="AG366" s="1">
        <f>AVERAGE(_2022___Atividade_física__sintomas_de_ansiedade_e_depressão_e_qualidade_de_vida_e[[#This Row],[a.	Quantas horas no total você gasta sentado durante um dia de semana? ]:[b.	Quantas horas no total você gasta sentado durante um dia de fim de semana?]])</f>
        <v>12</v>
      </c>
      <c r="AH366" s="1">
        <f>_2022___Atividade_física__sintomas_de_ansiedade_e_depressão_e_qualidade_de_vida_e[[#This Row],[AFV por semana]]+_2022___Atividade_física__sintomas_de_ansiedade_e_depressão_e_qualidade_de_vida_e[[#This Row],[Média AFM na semana]]</f>
        <v>0</v>
      </c>
      <c r="AI366">
        <v>2</v>
      </c>
      <c r="AJ366">
        <v>2</v>
      </c>
      <c r="AK366">
        <v>1</v>
      </c>
      <c r="AL366">
        <v>2</v>
      </c>
      <c r="AM366">
        <v>2</v>
      </c>
      <c r="AN366">
        <v>3</v>
      </c>
      <c r="AO366">
        <v>1</v>
      </c>
      <c r="AP366">
        <v>3</v>
      </c>
      <c r="AQ366">
        <v>1</v>
      </c>
      <c r="AR366">
        <v>2</v>
      </c>
      <c r="AS366">
        <v>2</v>
      </c>
      <c r="AT366">
        <v>3</v>
      </c>
      <c r="AU366">
        <v>2</v>
      </c>
      <c r="AV366">
        <v>1</v>
      </c>
      <c r="AW366">
        <v>1</v>
      </c>
      <c r="AX366">
        <v>0</v>
      </c>
      <c r="AY366">
        <v>1</v>
      </c>
      <c r="AZ366">
        <v>3</v>
      </c>
      <c r="BA366">
        <v>2</v>
      </c>
      <c r="BB366">
        <v>2</v>
      </c>
      <c r="BC366">
        <v>2</v>
      </c>
      <c r="BD366"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38</v>
      </c>
      <c r="BE366">
        <v>1</v>
      </c>
      <c r="BF366">
        <v>0</v>
      </c>
      <c r="BG366">
        <v>1</v>
      </c>
      <c r="BH366">
        <v>1</v>
      </c>
      <c r="BI366">
        <v>1</v>
      </c>
      <c r="BJ366">
        <v>1</v>
      </c>
      <c r="BK366">
        <v>1</v>
      </c>
      <c r="BL366">
        <v>1</v>
      </c>
      <c r="BM366">
        <v>1</v>
      </c>
      <c r="BN366">
        <v>1</v>
      </c>
      <c r="BO366">
        <v>1</v>
      </c>
      <c r="BP366">
        <v>1</v>
      </c>
      <c r="BQ366">
        <v>1</v>
      </c>
      <c r="BR366">
        <v>0</v>
      </c>
      <c r="BS366">
        <v>1</v>
      </c>
      <c r="BT366">
        <v>1</v>
      </c>
      <c r="BU366">
        <v>1</v>
      </c>
      <c r="BV366">
        <v>0</v>
      </c>
      <c r="BW366">
        <v>0</v>
      </c>
      <c r="BX366">
        <v>1</v>
      </c>
      <c r="BY366">
        <v>0</v>
      </c>
      <c r="BZ366">
        <v>0</v>
      </c>
      <c r="CA366">
        <v>0</v>
      </c>
      <c r="CB366" s="1">
        <f>SUM(BE366:BV366,_2022___Atividade_física__sintomas_de_ansiedade_e_depressão_e_qualidade_de_vida_e[[#This Row],[18 considerar essa]:[_20]])</f>
        <v>15</v>
      </c>
      <c r="CC366">
        <v>4</v>
      </c>
      <c r="CD366">
        <v>4</v>
      </c>
      <c r="CE366">
        <v>2</v>
      </c>
      <c r="CF366">
        <v>2</v>
      </c>
      <c r="CG366">
        <v>3</v>
      </c>
      <c r="CH366">
        <v>2</v>
      </c>
      <c r="CI366">
        <v>3</v>
      </c>
      <c r="CJ366">
        <v>3</v>
      </c>
      <c r="CK366">
        <v>2</v>
      </c>
      <c r="CL366">
        <v>2</v>
      </c>
      <c r="CM366">
        <v>3</v>
      </c>
      <c r="CN366">
        <v>3</v>
      </c>
      <c r="CO366">
        <v>2</v>
      </c>
      <c r="CP366">
        <v>2</v>
      </c>
      <c r="CQ366">
        <v>2</v>
      </c>
      <c r="CR366">
        <v>1</v>
      </c>
      <c r="CS366">
        <v>2</v>
      </c>
      <c r="CT366">
        <v>2</v>
      </c>
      <c r="CU366">
        <v>2</v>
      </c>
      <c r="CV366">
        <v>3</v>
      </c>
      <c r="CW366">
        <v>3</v>
      </c>
      <c r="CX366">
        <v>3</v>
      </c>
      <c r="CY366">
        <v>4</v>
      </c>
      <c r="CZ366">
        <v>5</v>
      </c>
      <c r="DA366">
        <v>5</v>
      </c>
      <c r="DB366">
        <v>4</v>
      </c>
      <c r="DC366">
        <v>4</v>
      </c>
      <c r="DD366">
        <v>6</v>
      </c>
      <c r="DE366">
        <v>5</v>
      </c>
      <c r="DF366">
        <v>4</v>
      </c>
      <c r="DG366">
        <v>5</v>
      </c>
      <c r="DH366">
        <v>3</v>
      </c>
      <c r="DI366">
        <v>2</v>
      </c>
      <c r="DJ366">
        <v>4</v>
      </c>
      <c r="DK366">
        <v>1</v>
      </c>
      <c r="DL366">
        <v>4</v>
      </c>
      <c r="DM366">
        <f>IF(CC366=1,5,IF(CC366=2,4.4,IF(CC366=3,3.4,IF(CC366=4,2,IF(CC366=5,1,IF(CC366&gt;5,"Inválido",0))))))</f>
        <v>2</v>
      </c>
      <c r="DN366">
        <f>IF(CD366&gt;5,"Inválido",CD366)</f>
        <v>4</v>
      </c>
      <c r="DO366" s="7">
        <f>IF(CE366&gt;3,"Inválido",CE366)</f>
        <v>2</v>
      </c>
      <c r="DP366" s="7">
        <f>IF(CF366&gt;3,"Inválido",CF366)</f>
        <v>2</v>
      </c>
      <c r="DQ366" s="6">
        <f>IF(CG366&gt;3,"Inválido",CG366)</f>
        <v>3</v>
      </c>
      <c r="DR366" s="6">
        <f>IF(CH366&gt;3,"Inválido",CH366)</f>
        <v>2</v>
      </c>
      <c r="DS366" s="6">
        <f>IF(CI366&gt;3,"Inválido",CI366)</f>
        <v>3</v>
      </c>
      <c r="DT366" s="6">
        <f>IF(CJ366&gt;3,"Inválido",CJ366)</f>
        <v>3</v>
      </c>
      <c r="DU366" s="6">
        <f>IF(CK366&gt;3,"Inválido",CK366)</f>
        <v>2</v>
      </c>
      <c r="DV366" s="6">
        <f>IF(CL366&gt;3,"Inválido",CL366)</f>
        <v>2</v>
      </c>
      <c r="DW366" s="6">
        <f>IF(CM366&gt;3,"Inválido",CM366)</f>
        <v>3</v>
      </c>
      <c r="DX366" s="6">
        <f>IF(CN366&gt;3,"Inválido",CN366)</f>
        <v>3</v>
      </c>
      <c r="DY366" s="8">
        <f>IF(CO366&gt;5, "INVALIDO",CO366)</f>
        <v>2</v>
      </c>
      <c r="DZ366" s="8">
        <f>IF(CP366&gt;5, "INVALIDO",CP366)</f>
        <v>2</v>
      </c>
      <c r="EA366" s="8">
        <f>IF(CQ366&gt;5, "INVALIDO",CQ366)</f>
        <v>2</v>
      </c>
      <c r="EB366" s="8">
        <f>IF(CR366&gt;5, "INVALIDO",CR366)</f>
        <v>1</v>
      </c>
      <c r="EC366" s="7">
        <f>IF(CR366&gt;5, "INVALIDO",CR366)</f>
        <v>1</v>
      </c>
      <c r="ED36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66"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66">
        <f>IF(CC366=1,5,IF(CC366=2,4,IF(CC366=3,3,IF(CC366=4,2,IF(CC366=5,1,IF(CC366&gt;5,"Inválido",0))))))</f>
        <v>2</v>
      </c>
      <c r="EG366">
        <f>IF(CW366=1,6,IF(CW366=2,5.4,IF(CW366=3,4.2,IF(CW366=4,3.1,IF(CW366=5,2.2,IF(CW366=6,1,IF(CW366&gt;6,"Inválido",0)))))))</f>
        <v>4.2</v>
      </c>
      <c r="EH366">
        <f>IF(AND(CX366=1,CW366=1),6,IF(AND(CX366=1,CW366&lt;7),5,IF(AND(CX366&gt;1,CW366=1),"Inválido",IF(AND(CX366=2,CW366&lt;7),4,IF(AND(CX366=3,CW366&lt;7),3,IF(AND(CX366=4,CW366&lt;7),2,IF(AND(CX366=5,CW366&lt;7),1,0)))))))</f>
        <v>3</v>
      </c>
      <c r="EI366">
        <f>IF(CV366=1,6,IF(CV366=2,5,IF(CV366=3,3,IF(CV366=4,3,IF(CV366=5,2,IF(CV366=6,1,IF(CV366&gt;6,"iNVÁLIDO",0)))))))</f>
        <v>3</v>
      </c>
      <c r="EJ366" s="7">
        <f>IF(CZ366&gt;6,"Inválido",CZ366)</f>
        <v>5</v>
      </c>
      <c r="EK366" s="7">
        <f>IF(DA366&gt;6,"Inválido",DA366)</f>
        <v>5</v>
      </c>
      <c r="EL366">
        <f>IF(DB366=1,6,IF(DB366=2,5,IF(DB366=3,3,IF(DB366=4,3,IF(DB366=5,2,IF(DB366=6,1,IF(DB366&gt;6,"iNVÁLIDO",0)))))))</f>
        <v>3</v>
      </c>
      <c r="EM366">
        <f>IF(DC366=1,6,IF(DC366=2,5,IF(DC366=3,3,IF(DC366=4,3,IF(DC366=5,2,IF(DC366=6,1,IF(DC366&gt;6,"iNVÁLIDO",0)))))))</f>
        <v>3</v>
      </c>
      <c r="EN366" s="7">
        <f>IF(DD366&gt;6,"Inválido",DD366)</f>
        <v>6</v>
      </c>
      <c r="EO366">
        <f>IF(DE366&gt;6,"Inválido",DE366)</f>
        <v>5</v>
      </c>
      <c r="EP366">
        <f>IF(DF366=1,6,IF(DF366=2,5,IF(DF366=3,3,IF(DF366=4,3,IF(DF366=5,2,IF(DF366=6,1,IF(DF366&gt;6,"iNVÁLIDO",0)))))))</f>
        <v>3</v>
      </c>
      <c r="EQ366" s="7">
        <f>IF(DG366&gt;6,"Inválido",DG366)</f>
        <v>5</v>
      </c>
      <c r="ER366">
        <f>IF(DH366&gt;5,"Inválido",DH366)</f>
        <v>3</v>
      </c>
      <c r="ES366">
        <f>IF(DI366&gt;5,"Inválido",DI366)</f>
        <v>2</v>
      </c>
      <c r="ET366">
        <f>IF(DJ366=1,5,IF(DJ366=2,4,IF(DJ366=3,3,IF(DJ366=4,2,IF(DJ366=5,1,IF(DJ366&gt;5,"Inválido",0))))))</f>
        <v>2</v>
      </c>
      <c r="EU366">
        <f>IF(DK366&gt;5,"Inválido",DK366)</f>
        <v>1</v>
      </c>
      <c r="EV366">
        <f>IF(DL366=1,5,IF(DL366=2,4,IF(DL366=3,3,IF(DL366=4,2,IF(DL366=5,1,IF(DL366&gt;5,"Inválido",0))))))</f>
        <v>2</v>
      </c>
      <c r="EW366" s="7">
        <f>SUM(DO366,DP366,DQ366,DR366,DS366,DT366,DU366,DV366,DW366,DX366)</f>
        <v>25</v>
      </c>
      <c r="EX366" s="7">
        <f>(EW366-10)/20*100</f>
        <v>75</v>
      </c>
      <c r="EY366">
        <f>SUM(DY366,DZ366,EA366,EB366)</f>
        <v>7</v>
      </c>
      <c r="EZ366">
        <f>(_2022___Atividade_física__sintomas_de_ansiedade_e_depressão_e_qualidade_de_vida_e[[#This Row],[Aspecto físico]]-4)/4*100</f>
        <v>75</v>
      </c>
      <c r="FA366">
        <f>SUM(EG366,EH366)</f>
        <v>7.2</v>
      </c>
      <c r="FB366">
        <f>(FA366-2)/10*100</f>
        <v>52</v>
      </c>
      <c r="FC366">
        <f>SUM(DM366,ES366,ET366,EU366,EV366)</f>
        <v>9</v>
      </c>
      <c r="FD366" s="7">
        <f>(FC366-5)/20*100</f>
        <v>20</v>
      </c>
      <c r="FE366">
        <f>SUM(EI366,EM366,EO366,EQ366)</f>
        <v>16</v>
      </c>
      <c r="FF366" s="7">
        <f>(FE366-4)/20*100</f>
        <v>60</v>
      </c>
      <c r="FG366">
        <f>SUM(EF366,ER366)</f>
        <v>5</v>
      </c>
      <c r="FH366">
        <f>(FG366-2)/8*100</f>
        <v>37.5</v>
      </c>
      <c r="FI366">
        <f>SUM(EC366,ED366,EE366)</f>
        <v>5</v>
      </c>
      <c r="FJ366" s="7">
        <f>(FI366-3)/3*100</f>
        <v>66.666666666666657</v>
      </c>
      <c r="FK366">
        <f>SUM(EJ366,EK366,EL366,EN366,EP366)</f>
        <v>22</v>
      </c>
      <c r="FL366">
        <f>(FK366-5)/25*100</f>
        <v>68</v>
      </c>
      <c r="FM366">
        <f t="shared" si="15"/>
        <v>4</v>
      </c>
      <c r="FN366" s="7">
        <f t="shared" si="16"/>
        <v>55.5</v>
      </c>
      <c r="FO366" s="7">
        <f t="shared" si="17"/>
        <v>58.041666666666664</v>
      </c>
    </row>
    <row r="367" spans="1:171" ht="15" thickBot="1" x14ac:dyDescent="0.35">
      <c r="A367" t="s">
        <v>1028</v>
      </c>
      <c r="B367" t="s">
        <v>1029</v>
      </c>
      <c r="C367" t="s">
        <v>68</v>
      </c>
      <c r="D367" s="5">
        <v>30421</v>
      </c>
      <c r="E367" s="5">
        <v>44682</v>
      </c>
      <c r="F367" s="1">
        <f>DATEDIF(D366,E366,"Y")</f>
        <v>23</v>
      </c>
      <c r="G367">
        <v>2</v>
      </c>
      <c r="H367">
        <v>3</v>
      </c>
      <c r="I367" t="s">
        <v>238</v>
      </c>
      <c r="J367">
        <v>4</v>
      </c>
      <c r="K367">
        <v>2</v>
      </c>
      <c r="L367" t="s">
        <v>1030</v>
      </c>
      <c r="M367" s="1">
        <v>2</v>
      </c>
      <c r="N367">
        <v>1</v>
      </c>
      <c r="O367">
        <v>3</v>
      </c>
      <c r="P367">
        <v>1</v>
      </c>
      <c r="Q367" s="16">
        <v>2</v>
      </c>
      <c r="R367">
        <v>2</v>
      </c>
      <c r="S367">
        <v>1</v>
      </c>
      <c r="T367">
        <v>1</v>
      </c>
      <c r="U367" t="s">
        <v>115</v>
      </c>
      <c r="V367">
        <v>0</v>
      </c>
      <c r="W367">
        <v>0</v>
      </c>
      <c r="X367"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67">
        <v>4</v>
      </c>
      <c r="Z367">
        <v>49</v>
      </c>
      <c r="AA367"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196</v>
      </c>
      <c r="AB367">
        <v>3</v>
      </c>
      <c r="AC367">
        <v>49</v>
      </c>
      <c r="AD367"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147</v>
      </c>
      <c r="AE367">
        <v>12</v>
      </c>
      <c r="AF367">
        <v>6</v>
      </c>
      <c r="AG367" s="1">
        <f>AVERAGE(_2022___Atividade_física__sintomas_de_ansiedade_e_depressão_e_qualidade_de_vida_e[[#This Row],[a.	Quantas horas no total você gasta sentado durante um dia de semana? ]:[b.	Quantas horas no total você gasta sentado durante um dia de fim de semana?]])</f>
        <v>9</v>
      </c>
      <c r="AH367" s="1">
        <f>_2022___Atividade_física__sintomas_de_ansiedade_e_depressão_e_qualidade_de_vida_e[[#This Row],[AFV por semana]]+_2022___Atividade_física__sintomas_de_ansiedade_e_depressão_e_qualidade_de_vida_e[[#This Row],[Média AFM na semana]]</f>
        <v>343</v>
      </c>
      <c r="AI367">
        <v>1</v>
      </c>
      <c r="AJ367">
        <v>2</v>
      </c>
      <c r="AK367">
        <v>0</v>
      </c>
      <c r="AL367">
        <v>2</v>
      </c>
      <c r="AM367">
        <v>0</v>
      </c>
      <c r="AN367">
        <v>1</v>
      </c>
      <c r="AO367">
        <v>0</v>
      </c>
      <c r="AP367">
        <v>0</v>
      </c>
      <c r="AQ367">
        <v>0</v>
      </c>
      <c r="AR367">
        <v>2</v>
      </c>
      <c r="AS367">
        <v>0</v>
      </c>
      <c r="AT367">
        <v>0</v>
      </c>
      <c r="AU367">
        <v>0</v>
      </c>
      <c r="AV367">
        <v>1</v>
      </c>
      <c r="AW367">
        <v>0</v>
      </c>
      <c r="AX367">
        <v>0</v>
      </c>
      <c r="AY367">
        <v>0</v>
      </c>
      <c r="AZ367">
        <v>1</v>
      </c>
      <c r="BA367">
        <v>0</v>
      </c>
      <c r="BB367">
        <v>1</v>
      </c>
      <c r="BC367">
        <v>1</v>
      </c>
      <c r="BD367"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367">
        <v>1</v>
      </c>
      <c r="BF367">
        <v>1</v>
      </c>
      <c r="BG367">
        <v>0</v>
      </c>
      <c r="BH367">
        <v>1</v>
      </c>
      <c r="BI367">
        <v>2</v>
      </c>
      <c r="BJ367">
        <v>0</v>
      </c>
      <c r="BK367">
        <v>2</v>
      </c>
      <c r="BL367">
        <v>1</v>
      </c>
      <c r="BM367">
        <v>0</v>
      </c>
      <c r="BN367">
        <v>0</v>
      </c>
      <c r="BO367">
        <v>2</v>
      </c>
      <c r="BP367">
        <v>1</v>
      </c>
      <c r="BQ367">
        <v>1</v>
      </c>
      <c r="BR367">
        <v>1</v>
      </c>
      <c r="BS367">
        <v>1</v>
      </c>
      <c r="BT367">
        <v>1</v>
      </c>
      <c r="BU367">
        <v>2</v>
      </c>
      <c r="BV367">
        <v>1</v>
      </c>
      <c r="BW367">
        <v>0</v>
      </c>
      <c r="BX367">
        <v>1</v>
      </c>
      <c r="BY367">
        <v>0</v>
      </c>
      <c r="BZ367">
        <v>1</v>
      </c>
      <c r="CA367">
        <v>3</v>
      </c>
      <c r="CB367" s="1">
        <f>SUM(BE367:BV367,_2022___Atividade_física__sintomas_de_ansiedade_e_depressão_e_qualidade_de_vida_e[[#This Row],[18 considerar essa]:[_20]])</f>
        <v>22</v>
      </c>
      <c r="CC367">
        <v>3</v>
      </c>
      <c r="CD367">
        <v>3</v>
      </c>
      <c r="CE367">
        <v>1</v>
      </c>
      <c r="CF367">
        <v>2</v>
      </c>
      <c r="CG367">
        <v>2</v>
      </c>
      <c r="CH367">
        <v>2</v>
      </c>
      <c r="CI367">
        <v>2</v>
      </c>
      <c r="CJ367">
        <v>1</v>
      </c>
      <c r="CK367">
        <v>1</v>
      </c>
      <c r="CL367">
        <v>1</v>
      </c>
      <c r="CM367">
        <v>2</v>
      </c>
      <c r="CN367">
        <v>3</v>
      </c>
      <c r="CO367">
        <v>1</v>
      </c>
      <c r="CP367">
        <v>1</v>
      </c>
      <c r="CQ367">
        <v>1</v>
      </c>
      <c r="CR367">
        <v>1</v>
      </c>
      <c r="CS367">
        <v>1</v>
      </c>
      <c r="CT367">
        <v>1</v>
      </c>
      <c r="CU367">
        <v>1</v>
      </c>
      <c r="CV367">
        <v>2</v>
      </c>
      <c r="CW367">
        <v>5</v>
      </c>
      <c r="CX367">
        <v>3</v>
      </c>
      <c r="CY367">
        <v>5</v>
      </c>
      <c r="CZ367">
        <v>3</v>
      </c>
      <c r="DA367">
        <v>4</v>
      </c>
      <c r="DB367">
        <v>5</v>
      </c>
      <c r="DC367">
        <v>5</v>
      </c>
      <c r="DD367">
        <v>2</v>
      </c>
      <c r="DE367">
        <v>2</v>
      </c>
      <c r="DF367">
        <v>4</v>
      </c>
      <c r="DG367">
        <v>1</v>
      </c>
      <c r="DH367">
        <v>4</v>
      </c>
      <c r="DI367">
        <v>4</v>
      </c>
      <c r="DJ367">
        <v>3</v>
      </c>
      <c r="DK367">
        <v>5</v>
      </c>
      <c r="DL367">
        <v>5</v>
      </c>
      <c r="DM367">
        <f>IF(CC367=1,5,IF(CC367=2,4.4,IF(CC367=3,3.4,IF(CC367=4,2,IF(CC367=5,1,IF(CC367&gt;5,"Inválido",0))))))</f>
        <v>3.4</v>
      </c>
      <c r="DN367">
        <f>IF(CD367&gt;5,"Inválido",CD367)</f>
        <v>3</v>
      </c>
      <c r="DO367" s="7">
        <f>IF(CE367&gt;3,"Inválido",CE367)</f>
        <v>1</v>
      </c>
      <c r="DP367" s="7">
        <f>IF(CF367&gt;3,"Inválido",CF367)</f>
        <v>2</v>
      </c>
      <c r="DQ367" s="6">
        <f>IF(CG367&gt;3,"Inválido",CG367)</f>
        <v>2</v>
      </c>
      <c r="DR367" s="6">
        <f>IF(CH367&gt;3,"Inválido",CH367)</f>
        <v>2</v>
      </c>
      <c r="DS367" s="6">
        <f>IF(CI367&gt;3,"Inválido",CI367)</f>
        <v>2</v>
      </c>
      <c r="DT367" s="6">
        <f>IF(CJ367&gt;3,"Inválido",CJ367)</f>
        <v>1</v>
      </c>
      <c r="DU367" s="6">
        <f>IF(CK367&gt;3,"Inválido",CK367)</f>
        <v>1</v>
      </c>
      <c r="DV367" s="6">
        <f>IF(CL367&gt;3,"Inválido",CL367)</f>
        <v>1</v>
      </c>
      <c r="DW367" s="6">
        <f>IF(CM367&gt;3,"Inválido",CM367)</f>
        <v>2</v>
      </c>
      <c r="DX367" s="6">
        <f>IF(CN367&gt;3,"Inválido",CN367)</f>
        <v>3</v>
      </c>
      <c r="DY367" s="8">
        <f>IF(CO367&gt;5, "INVALIDO",CO367)</f>
        <v>1</v>
      </c>
      <c r="DZ367" s="8">
        <f>IF(CP367&gt;5, "INVALIDO",CP367)</f>
        <v>1</v>
      </c>
      <c r="EA367" s="8">
        <f>IF(CQ367&gt;5, "INVALIDO",CQ367)</f>
        <v>1</v>
      </c>
      <c r="EB367" s="8">
        <f>IF(CR367&gt;5, "INVALIDO",CR367)</f>
        <v>1</v>
      </c>
      <c r="EC367" s="7">
        <f>IF(CR367&gt;5, "INVALIDO",CR367)</f>
        <v>1</v>
      </c>
      <c r="ED36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7"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7">
        <f>IF(CC367=1,5,IF(CC367=2,4,IF(CC367=3,3,IF(CC367=4,2,IF(CC367=5,1,IF(CC367&gt;5,"Inválido",0))))))</f>
        <v>3</v>
      </c>
      <c r="EG367">
        <f>IF(CW367=1,6,IF(CW367=2,5.4,IF(CW367=3,4.2,IF(CW367=4,3.1,IF(CW367=5,2.2,IF(CW367=6,1,IF(CW367&gt;6,"Inválido",0)))))))</f>
        <v>2.2000000000000002</v>
      </c>
      <c r="EH367">
        <f>IF(AND(CX367=1,CW367=1),6,IF(AND(CX367=1,CW367&lt;7),5,IF(AND(CX367&gt;1,CW367=1),"Inválido",IF(AND(CX367=2,CW367&lt;7),4,IF(AND(CX367=3,CW367&lt;7),3,IF(AND(CX367=4,CW367&lt;7),2,IF(AND(CX367=5,CW367&lt;7),1,0)))))))</f>
        <v>3</v>
      </c>
      <c r="EI367">
        <f>IF(CV367=1,6,IF(CV367=2,5,IF(CV367=3,3,IF(CV367=4,3,IF(CV367=5,2,IF(CV367=6,1,IF(CV367&gt;6,"iNVÁLIDO",0)))))))</f>
        <v>5</v>
      </c>
      <c r="EJ367" s="7">
        <f>IF(CZ367&gt;6,"Inválido",CZ367)</f>
        <v>3</v>
      </c>
      <c r="EK367" s="7">
        <f>IF(DA367&gt;6,"Inválido",DA367)</f>
        <v>4</v>
      </c>
      <c r="EL367">
        <f>IF(DB367=1,6,IF(DB367=2,5,IF(DB367=3,3,IF(DB367=4,3,IF(DB367=5,2,IF(DB367=6,1,IF(DB367&gt;6,"iNVÁLIDO",0)))))))</f>
        <v>2</v>
      </c>
      <c r="EM367">
        <f>IF(DC367=1,6,IF(DC367=2,5,IF(DC367=3,3,IF(DC367=4,3,IF(DC367=5,2,IF(DC367=6,1,IF(DC367&gt;6,"iNVÁLIDO",0)))))))</f>
        <v>2</v>
      </c>
      <c r="EN367" s="7">
        <f>IF(DD367&gt;6,"Inválido",DD367)</f>
        <v>2</v>
      </c>
      <c r="EO367">
        <f>IF(DE367&gt;6,"Inválido",DE367)</f>
        <v>2</v>
      </c>
      <c r="EP367">
        <f>IF(DF367=1,6,IF(DF367=2,5,IF(DF367=3,3,IF(DF367=4,3,IF(DF367=5,2,IF(DF367=6,1,IF(DF367&gt;6,"iNVÁLIDO",0)))))))</f>
        <v>3</v>
      </c>
      <c r="EQ367" s="7">
        <f>IF(DG367&gt;6,"Inválido",DG367)</f>
        <v>1</v>
      </c>
      <c r="ER367">
        <f>IF(DH367&gt;5,"Inválido",DH367)</f>
        <v>4</v>
      </c>
      <c r="ES367">
        <f>IF(DI367&gt;5,"Inválido",DI367)</f>
        <v>4</v>
      </c>
      <c r="ET367">
        <f>IF(DJ367=1,5,IF(DJ367=2,4,IF(DJ367=3,3,IF(DJ367=4,2,IF(DJ367=5,1,IF(DJ367&gt;5,"Inválido",0))))))</f>
        <v>3</v>
      </c>
      <c r="EU367">
        <f>IF(DK367&gt;5,"Inválido",DK367)</f>
        <v>5</v>
      </c>
      <c r="EV367">
        <f>IF(DL367=1,5,IF(DL367=2,4,IF(DL367=3,3,IF(DL367=4,2,IF(DL367=5,1,IF(DL367&gt;5,"Inválido",0))))))</f>
        <v>1</v>
      </c>
      <c r="EW367" s="7">
        <f>SUM(DO367,DP367,DQ367,DR367,DS367,DT367,DU367,DV367,DW367,DX367)</f>
        <v>17</v>
      </c>
      <c r="EX367" s="7">
        <f>(EW367-10)/20*100</f>
        <v>35</v>
      </c>
      <c r="EY367">
        <f>SUM(DY367,DZ367,EA367,EB367)</f>
        <v>4</v>
      </c>
      <c r="EZ367">
        <f>(_2022___Atividade_física__sintomas_de_ansiedade_e_depressão_e_qualidade_de_vida_e[[#This Row],[Aspecto físico]]-4)/4*100</f>
        <v>0</v>
      </c>
      <c r="FA367">
        <f>SUM(EG367,EH367)</f>
        <v>5.2</v>
      </c>
      <c r="FB367">
        <f>(FA367-2)/10*100</f>
        <v>32</v>
      </c>
      <c r="FC367">
        <f>SUM(DM367,ES367,ET367,EU367,EV367)</f>
        <v>16.399999999999999</v>
      </c>
      <c r="FD367" s="7">
        <f>(FC367-5)/20*100</f>
        <v>56.999999999999993</v>
      </c>
      <c r="FE367">
        <f>SUM(EI367,EM367,EO367,EQ367)</f>
        <v>10</v>
      </c>
      <c r="FF367" s="7">
        <f>(FE367-4)/20*100</f>
        <v>30</v>
      </c>
      <c r="FG367">
        <f>SUM(EF367,ER367)</f>
        <v>7</v>
      </c>
      <c r="FH367">
        <f>(FG367-2)/8*100</f>
        <v>62.5</v>
      </c>
      <c r="FI367">
        <f>SUM(EC367,ED367,EE367)</f>
        <v>3</v>
      </c>
      <c r="FJ367" s="7">
        <f>(FI367-3)/3*100</f>
        <v>0</v>
      </c>
      <c r="FK367">
        <f>SUM(EJ367,EK367,EL367,EN367,EP367)</f>
        <v>14</v>
      </c>
      <c r="FL367">
        <f>(FK367-5)/25*100</f>
        <v>36</v>
      </c>
      <c r="FM367">
        <f t="shared" si="15"/>
        <v>3</v>
      </c>
      <c r="FN367" s="7">
        <f t="shared" si="16"/>
        <v>31</v>
      </c>
      <c r="FO367" s="7">
        <f t="shared" si="17"/>
        <v>32.125</v>
      </c>
    </row>
    <row r="368" spans="1:171" ht="15" thickBot="1" x14ac:dyDescent="0.35">
      <c r="A368" t="s">
        <v>1031</v>
      </c>
      <c r="B368" t="s">
        <v>1032</v>
      </c>
      <c r="C368" t="s">
        <v>68</v>
      </c>
      <c r="D368" s="5">
        <v>30719</v>
      </c>
      <c r="E368" s="5">
        <v>44682</v>
      </c>
      <c r="F368" s="1">
        <f>DATEDIF(D367,E367,"Y")</f>
        <v>39</v>
      </c>
      <c r="G368">
        <v>2</v>
      </c>
      <c r="H368">
        <v>1</v>
      </c>
      <c r="I368" t="s">
        <v>162</v>
      </c>
      <c r="J368">
        <v>7</v>
      </c>
      <c r="K368">
        <v>1</v>
      </c>
      <c r="L368" t="s">
        <v>1033</v>
      </c>
      <c r="M368" s="1">
        <v>2</v>
      </c>
      <c r="N368">
        <v>1</v>
      </c>
      <c r="O368">
        <v>1</v>
      </c>
      <c r="P368">
        <v>1</v>
      </c>
      <c r="Q368" s="16">
        <v>2</v>
      </c>
      <c r="R368">
        <v>2</v>
      </c>
      <c r="S368">
        <v>1</v>
      </c>
      <c r="T368">
        <v>1</v>
      </c>
      <c r="U368" t="s">
        <v>115</v>
      </c>
      <c r="V368">
        <v>2</v>
      </c>
      <c r="W368">
        <v>25</v>
      </c>
      <c r="X368"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50</v>
      </c>
      <c r="Y368">
        <v>2</v>
      </c>
      <c r="Z368">
        <v>39</v>
      </c>
      <c r="AA368"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78</v>
      </c>
      <c r="AB368">
        <v>3</v>
      </c>
      <c r="AC368">
        <v>29</v>
      </c>
      <c r="AD368"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87</v>
      </c>
      <c r="AE368">
        <v>6</v>
      </c>
      <c r="AF368">
        <v>8</v>
      </c>
      <c r="AG368" s="1">
        <f>AVERAGE(_2022___Atividade_física__sintomas_de_ansiedade_e_depressão_e_qualidade_de_vida_e[[#This Row],[a.	Quantas horas no total você gasta sentado durante um dia de semana? ]:[b.	Quantas horas no total você gasta sentado durante um dia de fim de semana?]])</f>
        <v>7</v>
      </c>
      <c r="AH368" s="1">
        <f>_2022___Atividade_física__sintomas_de_ansiedade_e_depressão_e_qualidade_de_vida_e[[#This Row],[AFV por semana]]+_2022___Atividade_física__sintomas_de_ansiedade_e_depressão_e_qualidade_de_vida_e[[#This Row],[Média AFM na semana]]</f>
        <v>165</v>
      </c>
      <c r="AI368">
        <v>0</v>
      </c>
      <c r="AJ368">
        <v>1</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D368"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68">
        <v>0</v>
      </c>
      <c r="BF368">
        <v>0</v>
      </c>
      <c r="BG368">
        <v>0</v>
      </c>
      <c r="BH368">
        <v>1</v>
      </c>
      <c r="BI368">
        <v>0</v>
      </c>
      <c r="BJ368">
        <v>0</v>
      </c>
      <c r="BK368">
        <v>1</v>
      </c>
      <c r="BL368">
        <v>0</v>
      </c>
      <c r="BM368">
        <v>0</v>
      </c>
      <c r="BN368">
        <v>0</v>
      </c>
      <c r="BO368">
        <v>0</v>
      </c>
      <c r="BP368">
        <v>0</v>
      </c>
      <c r="BQ368">
        <v>0</v>
      </c>
      <c r="BR368">
        <v>0</v>
      </c>
      <c r="BS368">
        <v>0</v>
      </c>
      <c r="BT368">
        <v>0</v>
      </c>
      <c r="BU368">
        <v>1</v>
      </c>
      <c r="BV368">
        <v>0</v>
      </c>
      <c r="BW368">
        <v>0</v>
      </c>
      <c r="BX368">
        <v>1</v>
      </c>
      <c r="BY368">
        <v>0</v>
      </c>
      <c r="BZ368">
        <v>0</v>
      </c>
      <c r="CA368">
        <v>0</v>
      </c>
      <c r="CB368" s="1">
        <f>SUM(BE368:BV368,_2022___Atividade_física__sintomas_de_ansiedade_e_depressão_e_qualidade_de_vida_e[[#This Row],[18 considerar essa]:[_20]])</f>
        <v>3</v>
      </c>
      <c r="CC368">
        <v>3</v>
      </c>
      <c r="CD368">
        <v>4</v>
      </c>
      <c r="CE368">
        <v>3</v>
      </c>
      <c r="CF368">
        <v>3</v>
      </c>
      <c r="CG368">
        <v>3</v>
      </c>
      <c r="CH368">
        <v>3</v>
      </c>
      <c r="CI368">
        <v>3</v>
      </c>
      <c r="CJ368">
        <v>3</v>
      </c>
      <c r="CK368">
        <v>3</v>
      </c>
      <c r="CL368">
        <v>3</v>
      </c>
      <c r="CM368">
        <v>3</v>
      </c>
      <c r="CN368">
        <v>3</v>
      </c>
      <c r="CO368">
        <v>2</v>
      </c>
      <c r="CP368">
        <v>2</v>
      </c>
      <c r="CQ368">
        <v>2</v>
      </c>
      <c r="CR368">
        <v>2</v>
      </c>
      <c r="CS368">
        <v>1</v>
      </c>
      <c r="CT368">
        <v>1</v>
      </c>
      <c r="CU368">
        <v>1</v>
      </c>
      <c r="CV368">
        <v>1</v>
      </c>
      <c r="CW368">
        <v>2</v>
      </c>
      <c r="CX368">
        <v>1</v>
      </c>
      <c r="CY368">
        <v>3</v>
      </c>
      <c r="CZ368">
        <v>5</v>
      </c>
      <c r="DA368">
        <v>6</v>
      </c>
      <c r="DB368">
        <v>5</v>
      </c>
      <c r="DC368">
        <v>5</v>
      </c>
      <c r="DD368">
        <v>6</v>
      </c>
      <c r="DE368">
        <v>6</v>
      </c>
      <c r="DF368">
        <v>3</v>
      </c>
      <c r="DG368">
        <v>5</v>
      </c>
      <c r="DH368">
        <v>4</v>
      </c>
      <c r="DI368">
        <v>5</v>
      </c>
      <c r="DJ368">
        <v>4</v>
      </c>
      <c r="DK368">
        <v>5</v>
      </c>
      <c r="DL368">
        <v>4</v>
      </c>
      <c r="DM368">
        <f>IF(CC368=1,5,IF(CC368=2,4.4,IF(CC368=3,3.4,IF(CC368=4,2,IF(CC368=5,1,IF(CC368&gt;5,"Inválido",0))))))</f>
        <v>3.4</v>
      </c>
      <c r="DN368">
        <f>IF(CD368&gt;5,"Inválido",CD368)</f>
        <v>4</v>
      </c>
      <c r="DO368" s="7">
        <f>IF(CE368&gt;3,"Inválido",CE368)</f>
        <v>3</v>
      </c>
      <c r="DP368" s="7">
        <f>IF(CF368&gt;3,"Inválido",CF368)</f>
        <v>3</v>
      </c>
      <c r="DQ368" s="6">
        <f>IF(CG368&gt;3,"Inválido",CG368)</f>
        <v>3</v>
      </c>
      <c r="DR368" s="6">
        <f>IF(CH368&gt;3,"Inválido",CH368)</f>
        <v>3</v>
      </c>
      <c r="DS368" s="6">
        <f>IF(CI368&gt;3,"Inválido",CI368)</f>
        <v>3</v>
      </c>
      <c r="DT368" s="6">
        <f>IF(CJ368&gt;3,"Inválido",CJ368)</f>
        <v>3</v>
      </c>
      <c r="DU368" s="6">
        <f>IF(CK368&gt;3,"Inválido",CK368)</f>
        <v>3</v>
      </c>
      <c r="DV368" s="6">
        <f>IF(CL368&gt;3,"Inválido",CL368)</f>
        <v>3</v>
      </c>
      <c r="DW368" s="6">
        <f>IF(CM368&gt;3,"Inválido",CM368)</f>
        <v>3</v>
      </c>
      <c r="DX368" s="6">
        <f>IF(CN368&gt;3,"Inválido",CN368)</f>
        <v>3</v>
      </c>
      <c r="DY368" s="8">
        <f>IF(CO368&gt;5, "INVALIDO",CO368)</f>
        <v>2</v>
      </c>
      <c r="DZ368" s="8">
        <f>IF(CP368&gt;5, "INVALIDO",CP368)</f>
        <v>2</v>
      </c>
      <c r="EA368" s="8">
        <f>IF(CQ368&gt;5, "INVALIDO",CQ368)</f>
        <v>2</v>
      </c>
      <c r="EB368" s="8">
        <f>IF(CR368&gt;5, "INVALIDO",CR368)</f>
        <v>2</v>
      </c>
      <c r="EC368" s="7">
        <f>IF(CR368&gt;5, "INVALIDO",CR368)</f>
        <v>2</v>
      </c>
      <c r="ED36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8"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8">
        <f>IF(CC368=1,5,IF(CC368=2,4,IF(CC368=3,3,IF(CC368=4,2,IF(CC368=5,1,IF(CC368&gt;5,"Inválido",0))))))</f>
        <v>3</v>
      </c>
      <c r="EG368">
        <f>IF(CW368=1,6,IF(CW368=2,5.4,IF(CW368=3,4.2,IF(CW368=4,3.1,IF(CW368=5,2.2,IF(CW368=6,1,IF(CW368&gt;6,"Inválido",0)))))))</f>
        <v>5.4</v>
      </c>
      <c r="EH368">
        <f>IF(AND(CX368=1,CW368=1),6,IF(AND(CX368=1,CW368&lt;7),5,IF(AND(CX368&gt;1,CW368=1),"Inválido",IF(AND(CX368=2,CW368&lt;7),4,IF(AND(CX368=3,CW368&lt;7),3,IF(AND(CX368=4,CW368&lt;7),2,IF(AND(CX368=5,CW368&lt;7),1,0)))))))</f>
        <v>5</v>
      </c>
      <c r="EI368">
        <f>IF(CV368=1,6,IF(CV368=2,5,IF(CV368=3,3,IF(CV368=4,3,IF(CV368=5,2,IF(CV368=6,1,IF(CV368&gt;6,"iNVÁLIDO",0)))))))</f>
        <v>6</v>
      </c>
      <c r="EJ368" s="7">
        <f>IF(CZ368&gt;6,"Inválido",CZ368)</f>
        <v>5</v>
      </c>
      <c r="EK368" s="7">
        <f>IF(DA368&gt;6,"Inválido",DA368)</f>
        <v>6</v>
      </c>
      <c r="EL368">
        <f>IF(DB368=1,6,IF(DB368=2,5,IF(DB368=3,3,IF(DB368=4,3,IF(DB368=5,2,IF(DB368=6,1,IF(DB368&gt;6,"iNVÁLIDO",0)))))))</f>
        <v>2</v>
      </c>
      <c r="EM368">
        <f>IF(DC368=1,6,IF(DC368=2,5,IF(DC368=3,3,IF(DC368=4,3,IF(DC368=5,2,IF(DC368=6,1,IF(DC368&gt;6,"iNVÁLIDO",0)))))))</f>
        <v>2</v>
      </c>
      <c r="EN368" s="7">
        <f>IF(DD368&gt;6,"Inválido",DD368)</f>
        <v>6</v>
      </c>
      <c r="EO368">
        <f>IF(DE368&gt;6,"Inválido",DE368)</f>
        <v>6</v>
      </c>
      <c r="EP368">
        <f>IF(DF368=1,6,IF(DF368=2,5,IF(DF368=3,3,IF(DF368=4,3,IF(DF368=5,2,IF(DF368=6,1,IF(DF368&gt;6,"iNVÁLIDO",0)))))))</f>
        <v>3</v>
      </c>
      <c r="EQ368" s="7">
        <f>IF(DG368&gt;6,"Inválido",DG368)</f>
        <v>5</v>
      </c>
      <c r="ER368">
        <f>IF(DH368&gt;5,"Inválido",DH368)</f>
        <v>4</v>
      </c>
      <c r="ES368">
        <f>IF(DI368&gt;5,"Inválido",DI368)</f>
        <v>5</v>
      </c>
      <c r="ET368">
        <f>IF(DJ368=1,5,IF(DJ368=2,4,IF(DJ368=3,3,IF(DJ368=4,2,IF(DJ368=5,1,IF(DJ368&gt;5,"Inválido",0))))))</f>
        <v>2</v>
      </c>
      <c r="EU368">
        <f>IF(DK368&gt;5,"Inválido",DK368)</f>
        <v>5</v>
      </c>
      <c r="EV368">
        <f>IF(DL368=1,5,IF(DL368=2,4,IF(DL368=3,3,IF(DL368=4,2,IF(DL368=5,1,IF(DL368&gt;5,"Inválido",0))))))</f>
        <v>2</v>
      </c>
      <c r="EW368" s="7">
        <f>SUM(DO368,DP368,DQ368,DR368,DS368,DT368,DU368,DV368,DW368,DX368)</f>
        <v>30</v>
      </c>
      <c r="EX368" s="7">
        <f>(EW368-10)/20*100</f>
        <v>100</v>
      </c>
      <c r="EY368">
        <f>SUM(DY368,DZ368,EA368,EB368)</f>
        <v>8</v>
      </c>
      <c r="EZ368">
        <f>(_2022___Atividade_física__sintomas_de_ansiedade_e_depressão_e_qualidade_de_vida_e[[#This Row],[Aspecto físico]]-4)/4*100</f>
        <v>100</v>
      </c>
      <c r="FA368">
        <f>SUM(EG368,EH368)</f>
        <v>10.4</v>
      </c>
      <c r="FB368">
        <f>(FA368-2)/10*100</f>
        <v>84.000000000000014</v>
      </c>
      <c r="FC368">
        <f>SUM(DM368,ES368,ET368,EU368,EV368)</f>
        <v>17.399999999999999</v>
      </c>
      <c r="FD368" s="7">
        <f>(FC368-5)/20*100</f>
        <v>61.999999999999986</v>
      </c>
      <c r="FE368">
        <f>SUM(EI368,EM368,EO368,EQ368)</f>
        <v>19</v>
      </c>
      <c r="FF368" s="7">
        <f>(FE368-4)/20*100</f>
        <v>75</v>
      </c>
      <c r="FG368">
        <f>SUM(EF368,ER368)</f>
        <v>7</v>
      </c>
      <c r="FH368">
        <f>(FG368-2)/8*100</f>
        <v>62.5</v>
      </c>
      <c r="FI368">
        <f>SUM(EC368,ED368,EE368)</f>
        <v>4</v>
      </c>
      <c r="FJ368" s="7">
        <f>(FI368-3)/3*100</f>
        <v>33.333333333333329</v>
      </c>
      <c r="FK368">
        <f>SUM(EJ368,EK368,EL368,EN368,EP368)</f>
        <v>22</v>
      </c>
      <c r="FL368">
        <f>(FK368-5)/25*100</f>
        <v>68</v>
      </c>
      <c r="FM368">
        <f t="shared" si="15"/>
        <v>4</v>
      </c>
      <c r="FN368" s="7">
        <f t="shared" si="16"/>
        <v>86.5</v>
      </c>
      <c r="FO368" s="7">
        <f t="shared" si="17"/>
        <v>59.708333333333329</v>
      </c>
    </row>
    <row r="369" spans="1:171" ht="15" thickBot="1" x14ac:dyDescent="0.35">
      <c r="A369" t="s">
        <v>1037</v>
      </c>
      <c r="B369" t="s">
        <v>1038</v>
      </c>
      <c r="C369" t="s">
        <v>68</v>
      </c>
      <c r="D369" s="5">
        <v>33193</v>
      </c>
      <c r="E369" s="5">
        <v>44682</v>
      </c>
      <c r="F369" s="1">
        <f>DATEDIF(D368,E368,"Y")</f>
        <v>38</v>
      </c>
      <c r="G369">
        <v>2</v>
      </c>
      <c r="H369">
        <v>3</v>
      </c>
      <c r="I369" t="s">
        <v>175</v>
      </c>
      <c r="J369">
        <v>12</v>
      </c>
      <c r="K369">
        <v>2</v>
      </c>
      <c r="L369" t="s">
        <v>1039</v>
      </c>
      <c r="M369" s="1">
        <v>2</v>
      </c>
      <c r="N369">
        <v>1</v>
      </c>
      <c r="O369">
        <v>3</v>
      </c>
      <c r="P369">
        <v>1</v>
      </c>
      <c r="Q369" s="16">
        <v>2</v>
      </c>
      <c r="R369">
        <v>2</v>
      </c>
      <c r="S369">
        <v>1</v>
      </c>
      <c r="T369">
        <v>2</v>
      </c>
      <c r="U369" t="s">
        <v>86</v>
      </c>
      <c r="V369">
        <v>3</v>
      </c>
      <c r="W369">
        <v>29</v>
      </c>
      <c r="X369"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87</v>
      </c>
      <c r="Y369">
        <v>3</v>
      </c>
      <c r="Z369">
        <v>60</v>
      </c>
      <c r="AA369"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369">
        <v>0</v>
      </c>
      <c r="AC369">
        <v>0</v>
      </c>
      <c r="AD369"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69">
        <v>10</v>
      </c>
      <c r="AF369">
        <v>4</v>
      </c>
      <c r="AG369" s="1">
        <f>AVERAGE(_2022___Atividade_física__sintomas_de_ansiedade_e_depressão_e_qualidade_de_vida_e[[#This Row],[a.	Quantas horas no total você gasta sentado durante um dia de semana? ]:[b.	Quantas horas no total você gasta sentado durante um dia de fim de semana?]])</f>
        <v>7</v>
      </c>
      <c r="AH369" s="1">
        <f>_2022___Atividade_física__sintomas_de_ansiedade_e_depressão_e_qualidade_de_vida_e[[#This Row],[AFV por semana]]+_2022___Atividade_física__sintomas_de_ansiedade_e_depressão_e_qualidade_de_vida_e[[#This Row],[Média AFM na semana]]</f>
        <v>180</v>
      </c>
      <c r="AI369">
        <v>1</v>
      </c>
      <c r="AJ369">
        <v>0</v>
      </c>
      <c r="AK369">
        <v>0</v>
      </c>
      <c r="AL369">
        <v>2</v>
      </c>
      <c r="AM369">
        <v>2</v>
      </c>
      <c r="AN369">
        <v>1</v>
      </c>
      <c r="AO369">
        <v>1</v>
      </c>
      <c r="AP369">
        <v>0</v>
      </c>
      <c r="AQ369">
        <v>0</v>
      </c>
      <c r="AR369">
        <v>1</v>
      </c>
      <c r="AS369">
        <v>2</v>
      </c>
      <c r="AT369">
        <v>0</v>
      </c>
      <c r="AU369">
        <v>0</v>
      </c>
      <c r="AV369">
        <v>2</v>
      </c>
      <c r="AW369">
        <v>3</v>
      </c>
      <c r="AX369">
        <v>1</v>
      </c>
      <c r="AY369">
        <v>0</v>
      </c>
      <c r="AZ369">
        <v>1</v>
      </c>
      <c r="BA369">
        <v>0</v>
      </c>
      <c r="BB369">
        <v>0</v>
      </c>
      <c r="BC369">
        <v>0</v>
      </c>
      <c r="BD369"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17</v>
      </c>
      <c r="BE369">
        <v>0</v>
      </c>
      <c r="BF369">
        <v>1</v>
      </c>
      <c r="BG369">
        <v>0</v>
      </c>
      <c r="BH369">
        <v>1</v>
      </c>
      <c r="BI369">
        <v>2</v>
      </c>
      <c r="BJ369">
        <v>3</v>
      </c>
      <c r="BK369">
        <v>1</v>
      </c>
      <c r="BL369">
        <v>2</v>
      </c>
      <c r="BM369">
        <v>0</v>
      </c>
      <c r="BN369">
        <v>0</v>
      </c>
      <c r="BO369">
        <v>1</v>
      </c>
      <c r="BP369">
        <v>1</v>
      </c>
      <c r="BQ369">
        <v>1</v>
      </c>
      <c r="BR369">
        <v>1</v>
      </c>
      <c r="BS369">
        <v>1</v>
      </c>
      <c r="BT369">
        <v>1</v>
      </c>
      <c r="BU369">
        <v>1</v>
      </c>
      <c r="BV369">
        <v>0</v>
      </c>
      <c r="BW369">
        <v>0</v>
      </c>
      <c r="BX369">
        <v>1</v>
      </c>
      <c r="BY369">
        <v>0</v>
      </c>
      <c r="BZ369">
        <v>1</v>
      </c>
      <c r="CA369">
        <v>0</v>
      </c>
      <c r="CB369" s="1">
        <f>SUM(BE369:BV369,_2022___Atividade_física__sintomas_de_ansiedade_e_depressão_e_qualidade_de_vida_e[[#This Row],[18 considerar essa]:[_20]])</f>
        <v>18</v>
      </c>
      <c r="CC369">
        <v>3</v>
      </c>
      <c r="CD369">
        <v>4</v>
      </c>
      <c r="CE369">
        <v>1</v>
      </c>
      <c r="CF369">
        <v>3</v>
      </c>
      <c r="CG369">
        <v>3</v>
      </c>
      <c r="CH369">
        <v>2</v>
      </c>
      <c r="CI369">
        <v>3</v>
      </c>
      <c r="CJ369">
        <v>2</v>
      </c>
      <c r="CK369">
        <v>3</v>
      </c>
      <c r="CL369">
        <v>3</v>
      </c>
      <c r="CM369">
        <v>3</v>
      </c>
      <c r="CN369">
        <v>3</v>
      </c>
      <c r="CO369">
        <v>2</v>
      </c>
      <c r="CP369">
        <v>2</v>
      </c>
      <c r="CQ369">
        <v>2</v>
      </c>
      <c r="CR369">
        <v>2</v>
      </c>
      <c r="CS369">
        <v>1</v>
      </c>
      <c r="CT369">
        <v>1</v>
      </c>
      <c r="CU369">
        <v>1</v>
      </c>
      <c r="CV369">
        <v>2</v>
      </c>
      <c r="CW369">
        <v>2</v>
      </c>
      <c r="CX369">
        <v>1</v>
      </c>
      <c r="CY369">
        <v>4</v>
      </c>
      <c r="CZ369">
        <v>4</v>
      </c>
      <c r="DA369">
        <v>5</v>
      </c>
      <c r="DB369">
        <v>6</v>
      </c>
      <c r="DC369">
        <v>5</v>
      </c>
      <c r="DD369">
        <v>3</v>
      </c>
      <c r="DE369">
        <v>3</v>
      </c>
      <c r="DF369">
        <v>3</v>
      </c>
      <c r="DG369">
        <v>2</v>
      </c>
      <c r="DH369">
        <v>4</v>
      </c>
      <c r="DI369">
        <v>5</v>
      </c>
      <c r="DJ369">
        <v>3</v>
      </c>
      <c r="DK369">
        <v>2</v>
      </c>
      <c r="DL369">
        <v>3</v>
      </c>
      <c r="DM369">
        <f>IF(CC369=1,5,IF(CC369=2,4.4,IF(CC369=3,3.4,IF(CC369=4,2,IF(CC369=5,1,IF(CC369&gt;5,"Inválido",0))))))</f>
        <v>3.4</v>
      </c>
      <c r="DN369">
        <f>IF(CD369&gt;5,"Inválido",CD369)</f>
        <v>4</v>
      </c>
      <c r="DO369" s="7">
        <f>IF(CE369&gt;3,"Inválido",CE369)</f>
        <v>1</v>
      </c>
      <c r="DP369" s="7">
        <f>IF(CF369&gt;3,"Inválido",CF369)</f>
        <v>3</v>
      </c>
      <c r="DQ369" s="6">
        <f>IF(CG369&gt;3,"Inválido",CG369)</f>
        <v>3</v>
      </c>
      <c r="DR369" s="6">
        <f>IF(CH369&gt;3,"Inválido",CH369)</f>
        <v>2</v>
      </c>
      <c r="DS369" s="6">
        <f>IF(CI369&gt;3,"Inválido",CI369)</f>
        <v>3</v>
      </c>
      <c r="DT369" s="6">
        <f>IF(CJ369&gt;3,"Inválido",CJ369)</f>
        <v>2</v>
      </c>
      <c r="DU369" s="6">
        <f>IF(CK369&gt;3,"Inválido",CK369)</f>
        <v>3</v>
      </c>
      <c r="DV369" s="6">
        <f>IF(CL369&gt;3,"Inválido",CL369)</f>
        <v>3</v>
      </c>
      <c r="DW369" s="6">
        <f>IF(CM369&gt;3,"Inválido",CM369)</f>
        <v>3</v>
      </c>
      <c r="DX369" s="6">
        <f>IF(CN369&gt;3,"Inválido",CN369)</f>
        <v>3</v>
      </c>
      <c r="DY369" s="8">
        <f>IF(CO369&gt;5, "INVALIDO",CO369)</f>
        <v>2</v>
      </c>
      <c r="DZ369" s="8">
        <f>IF(CP369&gt;5, "INVALIDO",CP369)</f>
        <v>2</v>
      </c>
      <c r="EA369" s="8">
        <f>IF(CQ369&gt;5, "INVALIDO",CQ369)</f>
        <v>2</v>
      </c>
      <c r="EB369" s="8">
        <f>IF(CR369&gt;5, "INVALIDO",CR369)</f>
        <v>2</v>
      </c>
      <c r="EC369" s="7">
        <f>IF(CR369&gt;5, "INVALIDO",CR369)</f>
        <v>2</v>
      </c>
      <c r="ED36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9"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9">
        <f>IF(CC369=1,5,IF(CC369=2,4,IF(CC369=3,3,IF(CC369=4,2,IF(CC369=5,1,IF(CC369&gt;5,"Inválido",0))))))</f>
        <v>3</v>
      </c>
      <c r="EG369">
        <f>IF(CW369=1,6,IF(CW369=2,5.4,IF(CW369=3,4.2,IF(CW369=4,3.1,IF(CW369=5,2.2,IF(CW369=6,1,IF(CW369&gt;6,"Inválido",0)))))))</f>
        <v>5.4</v>
      </c>
      <c r="EH369">
        <f>IF(AND(CX369=1,CW369=1),6,IF(AND(CX369=1,CW369&lt;7),5,IF(AND(CX369&gt;1,CW369=1),"Inválido",IF(AND(CX369=2,CW369&lt;7),4,IF(AND(CX369=3,CW369&lt;7),3,IF(AND(CX369=4,CW369&lt;7),2,IF(AND(CX369=5,CW369&lt;7),1,0)))))))</f>
        <v>5</v>
      </c>
      <c r="EI369">
        <f>IF(CV369=1,6,IF(CV369=2,5,IF(CV369=3,3,IF(CV369=4,3,IF(CV369=5,2,IF(CV369=6,1,IF(CV369&gt;6,"iNVÁLIDO",0)))))))</f>
        <v>5</v>
      </c>
      <c r="EJ369" s="7">
        <f>IF(CZ369&gt;6,"Inválido",CZ369)</f>
        <v>4</v>
      </c>
      <c r="EK369" s="7">
        <f>IF(DA369&gt;6,"Inválido",DA369)</f>
        <v>5</v>
      </c>
      <c r="EL369">
        <f>IF(DB369=1,6,IF(DB369=2,5,IF(DB369=3,3,IF(DB369=4,3,IF(DB369=5,2,IF(DB369=6,1,IF(DB369&gt;6,"iNVÁLIDO",0)))))))</f>
        <v>1</v>
      </c>
      <c r="EM369">
        <f>IF(DC369=1,6,IF(DC369=2,5,IF(DC369=3,3,IF(DC369=4,3,IF(DC369=5,2,IF(DC369=6,1,IF(DC369&gt;6,"iNVÁLIDO",0)))))))</f>
        <v>2</v>
      </c>
      <c r="EN369" s="7">
        <f>IF(DD369&gt;6,"Inválido",DD369)</f>
        <v>3</v>
      </c>
      <c r="EO369">
        <f>IF(DE369&gt;6,"Inválido",DE369)</f>
        <v>3</v>
      </c>
      <c r="EP369">
        <f>IF(DF369=1,6,IF(DF369=2,5,IF(DF369=3,3,IF(DF369=4,3,IF(DF369=5,2,IF(DF369=6,1,IF(DF369&gt;6,"iNVÁLIDO",0)))))))</f>
        <v>3</v>
      </c>
      <c r="EQ369" s="7">
        <f>IF(DG369&gt;6,"Inválido",DG369)</f>
        <v>2</v>
      </c>
      <c r="ER369">
        <f>IF(DH369&gt;5,"Inválido",DH369)</f>
        <v>4</v>
      </c>
      <c r="ES369">
        <f>IF(DI369&gt;5,"Inválido",DI369)</f>
        <v>5</v>
      </c>
      <c r="ET369">
        <f>IF(DJ369=1,5,IF(DJ369=2,4,IF(DJ369=3,3,IF(DJ369=4,2,IF(DJ369=5,1,IF(DJ369&gt;5,"Inválido",0))))))</f>
        <v>3</v>
      </c>
      <c r="EU369">
        <f>IF(DK369&gt;5,"Inválido",DK369)</f>
        <v>2</v>
      </c>
      <c r="EV369">
        <f>IF(DL369=1,5,IF(DL369=2,4,IF(DL369=3,3,IF(DL369=4,2,IF(DL369=5,1,IF(DL369&gt;5,"Inválido",0))))))</f>
        <v>3</v>
      </c>
      <c r="EW369" s="7">
        <f>SUM(DO369,DP369,DQ369,DR369,DS369,DT369,DU369,DV369,DW369,DX369)</f>
        <v>26</v>
      </c>
      <c r="EX369" s="7">
        <f>(EW369-10)/20*100</f>
        <v>80</v>
      </c>
      <c r="EY369">
        <f>SUM(DY369,DZ369,EA369,EB369)</f>
        <v>8</v>
      </c>
      <c r="EZ369">
        <f>(_2022___Atividade_física__sintomas_de_ansiedade_e_depressão_e_qualidade_de_vida_e[[#This Row],[Aspecto físico]]-4)/4*100</f>
        <v>100</v>
      </c>
      <c r="FA369">
        <f>SUM(EG369,EH369)</f>
        <v>10.4</v>
      </c>
      <c r="FB369">
        <f>(FA369-2)/10*100</f>
        <v>84.000000000000014</v>
      </c>
      <c r="FC369">
        <f>SUM(DM369,ES369,ET369,EU369,EV369)</f>
        <v>16.399999999999999</v>
      </c>
      <c r="FD369" s="7">
        <f>(FC369-5)/20*100</f>
        <v>56.999999999999993</v>
      </c>
      <c r="FE369">
        <f>SUM(EI369,EM369,EO369,EQ369)</f>
        <v>12</v>
      </c>
      <c r="FF369" s="7">
        <f>(FE369-4)/20*100</f>
        <v>40</v>
      </c>
      <c r="FG369">
        <f>SUM(EF369,ER369)</f>
        <v>7</v>
      </c>
      <c r="FH369">
        <f>(FG369-2)/8*100</f>
        <v>62.5</v>
      </c>
      <c r="FI369">
        <f>SUM(EC369,ED369,EE369)</f>
        <v>4</v>
      </c>
      <c r="FJ369" s="7">
        <f>(FI369-3)/3*100</f>
        <v>33.333333333333329</v>
      </c>
      <c r="FK369">
        <f>SUM(EJ369,EK369,EL369,EN369,EP369)</f>
        <v>16</v>
      </c>
      <c r="FL369">
        <f>(FK369-5)/25*100</f>
        <v>44</v>
      </c>
      <c r="FM369">
        <f t="shared" si="15"/>
        <v>4</v>
      </c>
      <c r="FN369" s="7">
        <f t="shared" si="16"/>
        <v>80.25</v>
      </c>
      <c r="FO369" s="7">
        <f t="shared" si="17"/>
        <v>44.958333333333329</v>
      </c>
    </row>
    <row r="370" spans="1:171" ht="15" thickBot="1" x14ac:dyDescent="0.35">
      <c r="A370" t="s">
        <v>1040</v>
      </c>
      <c r="B370" t="s">
        <v>1041</v>
      </c>
      <c r="C370" t="s">
        <v>68</v>
      </c>
      <c r="D370" s="5">
        <v>35737</v>
      </c>
      <c r="E370" s="5">
        <v>44682</v>
      </c>
      <c r="F370" s="1">
        <f>DATEDIF(D369,E369,"Y")</f>
        <v>31</v>
      </c>
      <c r="G370">
        <v>2</v>
      </c>
      <c r="H370">
        <v>4</v>
      </c>
      <c r="I370" t="s">
        <v>284</v>
      </c>
      <c r="J370">
        <v>1</v>
      </c>
      <c r="K370">
        <v>2</v>
      </c>
      <c r="L370" t="s">
        <v>1042</v>
      </c>
      <c r="M370" s="1">
        <v>2</v>
      </c>
      <c r="N370">
        <v>2</v>
      </c>
      <c r="O370">
        <v>3</v>
      </c>
      <c r="P370">
        <v>1</v>
      </c>
      <c r="Q370" s="16">
        <v>2</v>
      </c>
      <c r="R370">
        <v>2</v>
      </c>
      <c r="S370">
        <v>2</v>
      </c>
      <c r="T370">
        <v>1</v>
      </c>
      <c r="U370" t="s">
        <v>164</v>
      </c>
      <c r="V370">
        <v>7</v>
      </c>
      <c r="W370">
        <v>15</v>
      </c>
      <c r="X370"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370">
        <v>4</v>
      </c>
      <c r="Z370">
        <v>25</v>
      </c>
      <c r="AA370"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100</v>
      </c>
      <c r="AB370">
        <v>2</v>
      </c>
      <c r="AC370">
        <v>15</v>
      </c>
      <c r="AD370"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v>
      </c>
      <c r="AE370">
        <v>8</v>
      </c>
      <c r="AF370">
        <v>4</v>
      </c>
      <c r="AG370" s="1">
        <f>AVERAGE(_2022___Atividade_física__sintomas_de_ansiedade_e_depressão_e_qualidade_de_vida_e[[#This Row],[a.	Quantas horas no total você gasta sentado durante um dia de semana? ]:[b.	Quantas horas no total você gasta sentado durante um dia de fim de semana?]])</f>
        <v>6</v>
      </c>
      <c r="AH370" s="1">
        <f>_2022___Atividade_física__sintomas_de_ansiedade_e_depressão_e_qualidade_de_vida_e[[#This Row],[AFV por semana]]+_2022___Atividade_física__sintomas_de_ansiedade_e_depressão_e_qualidade_de_vida_e[[#This Row],[Média AFM na semana]]</f>
        <v>130</v>
      </c>
      <c r="AI370">
        <v>2</v>
      </c>
      <c r="AJ370">
        <v>0</v>
      </c>
      <c r="AK370">
        <v>1</v>
      </c>
      <c r="AL370">
        <v>3</v>
      </c>
      <c r="AM370">
        <v>2</v>
      </c>
      <c r="AN370">
        <v>1</v>
      </c>
      <c r="AO370">
        <v>1</v>
      </c>
      <c r="AP370">
        <v>0</v>
      </c>
      <c r="AQ370">
        <v>0</v>
      </c>
      <c r="AR370">
        <v>3</v>
      </c>
      <c r="AS370">
        <v>3</v>
      </c>
      <c r="AT370">
        <v>1</v>
      </c>
      <c r="AU370">
        <v>1</v>
      </c>
      <c r="AV370">
        <v>1</v>
      </c>
      <c r="AW370">
        <v>3</v>
      </c>
      <c r="AX370">
        <v>0</v>
      </c>
      <c r="AY370">
        <v>1</v>
      </c>
      <c r="AZ370">
        <v>3</v>
      </c>
      <c r="BA370">
        <v>3</v>
      </c>
      <c r="BB370">
        <v>3</v>
      </c>
      <c r="BC370">
        <v>3</v>
      </c>
      <c r="BD370"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370">
        <v>1</v>
      </c>
      <c r="BF370">
        <v>1</v>
      </c>
      <c r="BG370">
        <v>1</v>
      </c>
      <c r="BH370">
        <v>0</v>
      </c>
      <c r="BI370">
        <v>1</v>
      </c>
      <c r="BJ370">
        <v>0</v>
      </c>
      <c r="BK370">
        <v>0</v>
      </c>
      <c r="BL370">
        <v>2</v>
      </c>
      <c r="BM370">
        <v>0</v>
      </c>
      <c r="BN370">
        <v>1</v>
      </c>
      <c r="BO370">
        <v>1</v>
      </c>
      <c r="BP370">
        <v>0</v>
      </c>
      <c r="BQ370">
        <v>1</v>
      </c>
      <c r="BR370">
        <v>1</v>
      </c>
      <c r="BS370">
        <v>0</v>
      </c>
      <c r="BT370">
        <v>2</v>
      </c>
      <c r="BU370">
        <v>2</v>
      </c>
      <c r="BV370">
        <v>3</v>
      </c>
      <c r="BW370">
        <v>2</v>
      </c>
      <c r="BX370">
        <v>2</v>
      </c>
      <c r="BY370">
        <f>_2022___Atividade_física__sintomas_de_ansiedade_e_depressão_e_qualidade_de_vida_e[[#This Row],[_18]]</f>
        <v>2</v>
      </c>
      <c r="BZ370">
        <v>1</v>
      </c>
      <c r="CA370">
        <v>2</v>
      </c>
      <c r="CB370" s="1">
        <f>SUM(BE370:BV370,_2022___Atividade_física__sintomas_de_ansiedade_e_depressão_e_qualidade_de_vida_e[[#This Row],[18 considerar essa]:[_20]])</f>
        <v>22</v>
      </c>
      <c r="CC370">
        <v>5</v>
      </c>
      <c r="CD370">
        <v>1</v>
      </c>
      <c r="CE370">
        <v>2</v>
      </c>
      <c r="CF370">
        <v>3</v>
      </c>
      <c r="CG370">
        <v>3</v>
      </c>
      <c r="CH370">
        <v>1</v>
      </c>
      <c r="CI370">
        <v>1</v>
      </c>
      <c r="CJ370">
        <v>2</v>
      </c>
      <c r="CK370">
        <v>2</v>
      </c>
      <c r="CL370">
        <v>1</v>
      </c>
      <c r="CM370">
        <v>1</v>
      </c>
      <c r="CN370">
        <v>3</v>
      </c>
      <c r="CO370">
        <v>1</v>
      </c>
      <c r="CP370">
        <v>1</v>
      </c>
      <c r="CQ370">
        <v>1</v>
      </c>
      <c r="CR370">
        <v>1</v>
      </c>
      <c r="CS370">
        <v>1</v>
      </c>
      <c r="CT370">
        <v>1</v>
      </c>
      <c r="CU370">
        <v>2</v>
      </c>
      <c r="CV370">
        <v>3</v>
      </c>
      <c r="CW370">
        <v>3</v>
      </c>
      <c r="CX370">
        <v>2</v>
      </c>
      <c r="CY370">
        <v>5</v>
      </c>
      <c r="CZ370">
        <v>1</v>
      </c>
      <c r="DA370">
        <v>3</v>
      </c>
      <c r="DB370">
        <v>5</v>
      </c>
      <c r="DC370">
        <v>6</v>
      </c>
      <c r="DD370">
        <v>2</v>
      </c>
      <c r="DE370">
        <v>1</v>
      </c>
      <c r="DF370">
        <v>5</v>
      </c>
      <c r="DG370">
        <v>1</v>
      </c>
      <c r="DH370">
        <v>1</v>
      </c>
      <c r="DI370">
        <v>1</v>
      </c>
      <c r="DJ370">
        <v>5</v>
      </c>
      <c r="DK370">
        <v>2</v>
      </c>
      <c r="DL370">
        <v>5</v>
      </c>
      <c r="DM370">
        <f>IF(CC370=1,5,IF(CC370=2,4.4,IF(CC370=3,3.4,IF(CC370=4,2,IF(CC370=5,1,IF(CC370&gt;5,"Inválido",0))))))</f>
        <v>1</v>
      </c>
      <c r="DN370">
        <f>IF(CD370&gt;5,"Inválido",CD370)</f>
        <v>1</v>
      </c>
      <c r="DO370" s="7">
        <f>IF(CE370&gt;3,"Inválido",CE370)</f>
        <v>2</v>
      </c>
      <c r="DP370" s="7">
        <f>IF(CF370&gt;3,"Inválido",CF370)</f>
        <v>3</v>
      </c>
      <c r="DQ370" s="6">
        <f>IF(CG370&gt;3,"Inválido",CG370)</f>
        <v>3</v>
      </c>
      <c r="DR370" s="6">
        <f>IF(CH370&gt;3,"Inválido",CH370)</f>
        <v>1</v>
      </c>
      <c r="DS370" s="6">
        <f>IF(CI370&gt;3,"Inválido",CI370)</f>
        <v>1</v>
      </c>
      <c r="DT370" s="6">
        <f>IF(CJ370&gt;3,"Inválido",CJ370)</f>
        <v>2</v>
      </c>
      <c r="DU370" s="6">
        <f>IF(CK370&gt;3,"Inválido",CK370)</f>
        <v>2</v>
      </c>
      <c r="DV370" s="6">
        <f>IF(CL370&gt;3,"Inválido",CL370)</f>
        <v>1</v>
      </c>
      <c r="DW370" s="6">
        <f>IF(CM370&gt;3,"Inválido",CM370)</f>
        <v>1</v>
      </c>
      <c r="DX370" s="6">
        <f>IF(CN370&gt;3,"Inválido",CN370)</f>
        <v>3</v>
      </c>
      <c r="DY370" s="8">
        <f>IF(CO370&gt;5, "INVALIDO",CO370)</f>
        <v>1</v>
      </c>
      <c r="DZ370" s="8">
        <f>IF(CP370&gt;5, "INVALIDO",CP370)</f>
        <v>1</v>
      </c>
      <c r="EA370" s="8">
        <f>IF(CQ370&gt;5, "INVALIDO",CQ370)</f>
        <v>1</v>
      </c>
      <c r="EB370" s="8">
        <f>IF(CR370&gt;5, "INVALIDO",CR370)</f>
        <v>1</v>
      </c>
      <c r="EC370" s="7">
        <f>IF(CR370&gt;5, "INVALIDO",CR370)</f>
        <v>1</v>
      </c>
      <c r="ED37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70"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70">
        <f>IF(CC370=1,5,IF(CC370=2,4,IF(CC370=3,3,IF(CC370=4,2,IF(CC370=5,1,IF(CC370&gt;5,"Inválido",0))))))</f>
        <v>1</v>
      </c>
      <c r="EG370">
        <f>IF(CW370=1,6,IF(CW370=2,5.4,IF(CW370=3,4.2,IF(CW370=4,3.1,IF(CW370=5,2.2,IF(CW370=6,1,IF(CW370&gt;6,"Inválido",0)))))))</f>
        <v>4.2</v>
      </c>
      <c r="EH370">
        <f>IF(AND(CX370=1,CW370=1),6,IF(AND(CX370=1,CW370&lt;7),5,IF(AND(CX370&gt;1,CW370=1),"Inválido",IF(AND(CX370=2,CW370&lt;7),4,IF(AND(CX370=3,CW370&lt;7),3,IF(AND(CX370=4,CW370&lt;7),2,IF(AND(CX370=5,CW370&lt;7),1,0)))))))</f>
        <v>4</v>
      </c>
      <c r="EI370">
        <f>IF(CV370=1,6,IF(CV370=2,5,IF(CV370=3,3,IF(CV370=4,3,IF(CV370=5,2,IF(CV370=6,1,IF(CV370&gt;6,"iNVÁLIDO",0)))))))</f>
        <v>3</v>
      </c>
      <c r="EJ370" s="7">
        <f>IF(CZ370&gt;6,"Inválido",CZ370)</f>
        <v>1</v>
      </c>
      <c r="EK370" s="7">
        <f>IF(DA370&gt;6,"Inválido",DA370)</f>
        <v>3</v>
      </c>
      <c r="EL370">
        <f>IF(DB370=1,6,IF(DB370=2,5,IF(DB370=3,3,IF(DB370=4,3,IF(DB370=5,2,IF(DB370=6,1,IF(DB370&gt;6,"iNVÁLIDO",0)))))))</f>
        <v>2</v>
      </c>
      <c r="EM370">
        <f>IF(DC370=1,6,IF(DC370=2,5,IF(DC370=3,3,IF(DC370=4,3,IF(DC370=5,2,IF(DC370=6,1,IF(DC370&gt;6,"iNVÁLIDO",0)))))))</f>
        <v>1</v>
      </c>
      <c r="EN370" s="7">
        <f>IF(DD370&gt;6,"Inválido",DD370)</f>
        <v>2</v>
      </c>
      <c r="EO370">
        <f>IF(DE370&gt;6,"Inválido",DE370)</f>
        <v>1</v>
      </c>
      <c r="EP370">
        <f>IF(DF370=1,6,IF(DF370=2,5,IF(DF370=3,3,IF(DF370=4,3,IF(DF370=5,2,IF(DF370=6,1,IF(DF370&gt;6,"iNVÁLIDO",0)))))))</f>
        <v>2</v>
      </c>
      <c r="EQ370" s="7">
        <f>IF(DG370&gt;6,"Inválido",DG370)</f>
        <v>1</v>
      </c>
      <c r="ER370">
        <f>IF(DH370&gt;5,"Inválido",DH370)</f>
        <v>1</v>
      </c>
      <c r="ES370">
        <f>IF(DI370&gt;5,"Inválido",DI370)</f>
        <v>1</v>
      </c>
      <c r="ET370">
        <f>IF(DJ370=1,5,IF(DJ370=2,4,IF(DJ370=3,3,IF(DJ370=4,2,IF(DJ370=5,1,IF(DJ370&gt;5,"Inválido",0))))))</f>
        <v>1</v>
      </c>
      <c r="EU370">
        <f>IF(DK370&gt;5,"Inválido",DK370)</f>
        <v>2</v>
      </c>
      <c r="EV370">
        <f>IF(DL370=1,5,IF(DL370=2,4,IF(DL370=3,3,IF(DL370=4,2,IF(DL370=5,1,IF(DL370&gt;5,"Inválido",0))))))</f>
        <v>1</v>
      </c>
      <c r="EW370" s="7">
        <f>SUM(DO370,DP370,DQ370,DR370,DS370,DT370,DU370,DV370,DW370,DX370)</f>
        <v>19</v>
      </c>
      <c r="EX370" s="7">
        <f>(EW370-10)/20*100</f>
        <v>45</v>
      </c>
      <c r="EY370">
        <f>SUM(DY370,DZ370,EA370,EB370)</f>
        <v>4</v>
      </c>
      <c r="EZ370">
        <f>(_2022___Atividade_física__sintomas_de_ansiedade_e_depressão_e_qualidade_de_vida_e[[#This Row],[Aspecto físico]]-4)/4*100</f>
        <v>0</v>
      </c>
      <c r="FA370">
        <f>SUM(EG370,EH370)</f>
        <v>8.1999999999999993</v>
      </c>
      <c r="FB370">
        <f>(FA370-2)/10*100</f>
        <v>61.999999999999986</v>
      </c>
      <c r="FC370">
        <f>SUM(DM370,ES370,ET370,EU370,EV370)</f>
        <v>6</v>
      </c>
      <c r="FD370" s="7">
        <f>(FC370-5)/20*100</f>
        <v>5</v>
      </c>
      <c r="FE370">
        <f>SUM(EI370,EM370,EO370,EQ370)</f>
        <v>6</v>
      </c>
      <c r="FF370" s="7">
        <f>(FE370-4)/20*100</f>
        <v>10</v>
      </c>
      <c r="FG370">
        <f>SUM(EF370,ER370)</f>
        <v>2</v>
      </c>
      <c r="FH370">
        <f>(FG370-2)/8*100</f>
        <v>0</v>
      </c>
      <c r="FI370">
        <f>SUM(EC370,ED370,EE370)</f>
        <v>4</v>
      </c>
      <c r="FJ370" s="7">
        <f>(FI370-3)/3*100</f>
        <v>33.333333333333329</v>
      </c>
      <c r="FK370">
        <f>SUM(EJ370,EK370,EL370,EN370,EP370)</f>
        <v>10</v>
      </c>
      <c r="FL370">
        <f>(FK370-5)/25*100</f>
        <v>20</v>
      </c>
      <c r="FM370">
        <f t="shared" si="15"/>
        <v>1</v>
      </c>
      <c r="FN370" s="7">
        <f t="shared" si="16"/>
        <v>27.999999999999996</v>
      </c>
      <c r="FO370" s="7">
        <f t="shared" si="17"/>
        <v>15.833333333333332</v>
      </c>
    </row>
    <row r="371" spans="1:171" ht="15" thickBot="1" x14ac:dyDescent="0.35">
      <c r="A371" t="s">
        <v>1043</v>
      </c>
      <c r="B371" t="s">
        <v>1044</v>
      </c>
      <c r="C371" t="s">
        <v>68</v>
      </c>
      <c r="D371" s="5">
        <v>30894</v>
      </c>
      <c r="E371" s="5">
        <v>44682</v>
      </c>
      <c r="F371" s="1">
        <f>DATEDIF(D370,E370,"Y")</f>
        <v>24</v>
      </c>
      <c r="G371">
        <v>1</v>
      </c>
      <c r="H371">
        <v>3</v>
      </c>
      <c r="I371" t="s">
        <v>238</v>
      </c>
      <c r="J371">
        <v>7</v>
      </c>
      <c r="K371">
        <v>2</v>
      </c>
      <c r="L371" t="s">
        <v>1045</v>
      </c>
      <c r="M371" s="1">
        <v>2</v>
      </c>
      <c r="N371">
        <v>2</v>
      </c>
      <c r="O371">
        <v>2</v>
      </c>
      <c r="P371">
        <v>1</v>
      </c>
      <c r="Q371" s="16">
        <v>2</v>
      </c>
      <c r="R371">
        <v>2</v>
      </c>
      <c r="S371">
        <v>1</v>
      </c>
      <c r="T371">
        <v>2</v>
      </c>
      <c r="U371" t="s">
        <v>86</v>
      </c>
      <c r="V371">
        <v>4</v>
      </c>
      <c r="W371">
        <v>20</v>
      </c>
      <c r="X371"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80</v>
      </c>
      <c r="Y371">
        <v>2</v>
      </c>
      <c r="Z371">
        <v>20</v>
      </c>
      <c r="AA371"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371">
        <v>0</v>
      </c>
      <c r="AC371">
        <v>15</v>
      </c>
      <c r="AD371"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71">
        <v>2</v>
      </c>
      <c r="AF371">
        <v>5</v>
      </c>
      <c r="AG371" s="1">
        <f>AVERAGE(_2022___Atividade_física__sintomas_de_ansiedade_e_depressão_e_qualidade_de_vida_e[[#This Row],[a.	Quantas horas no total você gasta sentado durante um dia de semana? ]:[b.	Quantas horas no total você gasta sentado durante um dia de fim de semana?]])</f>
        <v>3.5</v>
      </c>
      <c r="AH371" s="1">
        <f>_2022___Atividade_física__sintomas_de_ansiedade_e_depressão_e_qualidade_de_vida_e[[#This Row],[AFV por semana]]+_2022___Atividade_física__sintomas_de_ansiedade_e_depressão_e_qualidade_de_vida_e[[#This Row],[Média AFM na semana]]</f>
        <v>40</v>
      </c>
      <c r="AI371">
        <v>0</v>
      </c>
      <c r="AJ371">
        <v>0</v>
      </c>
      <c r="AK371">
        <v>0</v>
      </c>
      <c r="AL371">
        <v>0</v>
      </c>
      <c r="AM371">
        <v>1</v>
      </c>
      <c r="AN371">
        <v>1</v>
      </c>
      <c r="AO371">
        <v>0</v>
      </c>
      <c r="AP371">
        <v>1</v>
      </c>
      <c r="AQ371">
        <v>1</v>
      </c>
      <c r="AR371">
        <v>1</v>
      </c>
      <c r="AS371">
        <v>0</v>
      </c>
      <c r="AT371">
        <v>0</v>
      </c>
      <c r="AU371">
        <v>0</v>
      </c>
      <c r="AV371">
        <v>1</v>
      </c>
      <c r="AW371">
        <v>0</v>
      </c>
      <c r="AX371">
        <v>0</v>
      </c>
      <c r="AY371">
        <v>1</v>
      </c>
      <c r="AZ371">
        <v>0</v>
      </c>
      <c r="BA371">
        <v>0</v>
      </c>
      <c r="BB371">
        <v>0</v>
      </c>
      <c r="BC371">
        <v>0</v>
      </c>
      <c r="BD371"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371">
        <v>0</v>
      </c>
      <c r="BF371">
        <v>1</v>
      </c>
      <c r="BG371">
        <v>2</v>
      </c>
      <c r="BH371">
        <v>1</v>
      </c>
      <c r="BI371">
        <v>2</v>
      </c>
      <c r="BJ371">
        <v>0</v>
      </c>
      <c r="BK371">
        <v>1</v>
      </c>
      <c r="BL371">
        <v>1</v>
      </c>
      <c r="BM371">
        <v>0</v>
      </c>
      <c r="BN371">
        <v>3</v>
      </c>
      <c r="BO371">
        <v>0</v>
      </c>
      <c r="BP371">
        <v>1</v>
      </c>
      <c r="BQ371">
        <v>1</v>
      </c>
      <c r="BR371">
        <v>1</v>
      </c>
      <c r="BS371">
        <v>1</v>
      </c>
      <c r="BT371">
        <v>1</v>
      </c>
      <c r="BU371">
        <v>1</v>
      </c>
      <c r="BV371">
        <v>1</v>
      </c>
      <c r="BW371">
        <v>1</v>
      </c>
      <c r="BX371">
        <v>2</v>
      </c>
      <c r="BY371">
        <f>_2022___Atividade_física__sintomas_de_ansiedade_e_depressão_e_qualidade_de_vida_e[[#This Row],[_18]]</f>
        <v>1</v>
      </c>
      <c r="BZ371">
        <v>0</v>
      </c>
      <c r="CA371">
        <v>1</v>
      </c>
      <c r="CB371" s="1">
        <f>SUM(BE371:BV371,_2022___Atividade_física__sintomas_de_ansiedade_e_depressão_e_qualidade_de_vida_e[[#This Row],[18 considerar essa]:[_20]])</f>
        <v>20</v>
      </c>
      <c r="CC371">
        <v>2</v>
      </c>
      <c r="CD371">
        <v>3</v>
      </c>
      <c r="CE371">
        <v>2</v>
      </c>
      <c r="CF371">
        <v>2</v>
      </c>
      <c r="CG371">
        <v>2</v>
      </c>
      <c r="CH371">
        <v>2</v>
      </c>
      <c r="CI371">
        <v>2</v>
      </c>
      <c r="CJ371">
        <v>2</v>
      </c>
      <c r="CK371">
        <v>2</v>
      </c>
      <c r="CL371">
        <v>2</v>
      </c>
      <c r="CM371">
        <v>2</v>
      </c>
      <c r="CN371">
        <v>2</v>
      </c>
      <c r="CO371">
        <v>2</v>
      </c>
      <c r="CP371">
        <v>2</v>
      </c>
      <c r="CQ371">
        <v>2</v>
      </c>
      <c r="CR371">
        <v>2</v>
      </c>
      <c r="CS371">
        <v>2</v>
      </c>
      <c r="CT371">
        <v>2</v>
      </c>
      <c r="CU371">
        <v>2</v>
      </c>
      <c r="CV371">
        <v>2</v>
      </c>
      <c r="CW371">
        <v>3</v>
      </c>
      <c r="CX371">
        <v>2</v>
      </c>
      <c r="CY371">
        <v>3</v>
      </c>
      <c r="CZ371">
        <v>3</v>
      </c>
      <c r="DA371">
        <v>3</v>
      </c>
      <c r="DB371">
        <v>3</v>
      </c>
      <c r="DC371">
        <v>3</v>
      </c>
      <c r="DD371">
        <v>3</v>
      </c>
      <c r="DE371">
        <v>3</v>
      </c>
      <c r="DF371">
        <v>3</v>
      </c>
      <c r="DG371">
        <v>3</v>
      </c>
      <c r="DH371">
        <v>3</v>
      </c>
      <c r="DI371">
        <v>3</v>
      </c>
      <c r="DJ371">
        <v>3</v>
      </c>
      <c r="DK371">
        <v>3</v>
      </c>
      <c r="DL371">
        <v>3</v>
      </c>
      <c r="DM371">
        <f>IF(CC371=1,5,IF(CC371=2,4.4,IF(CC371=3,3.4,IF(CC371=4,2,IF(CC371=5,1,IF(CC371&gt;5,"Inválido",0))))))</f>
        <v>4.4000000000000004</v>
      </c>
      <c r="DN371">
        <f>IF(CD371&gt;5,"Inválido",CD371)</f>
        <v>3</v>
      </c>
      <c r="DO371" s="7">
        <f>IF(CE371&gt;3,"Inválido",CE371)</f>
        <v>2</v>
      </c>
      <c r="DP371" s="7">
        <f>IF(CF371&gt;3,"Inválido",CF371)</f>
        <v>2</v>
      </c>
      <c r="DQ371" s="6">
        <f>IF(CG371&gt;3,"Inválido",CG371)</f>
        <v>2</v>
      </c>
      <c r="DR371" s="6">
        <f>IF(CH371&gt;3,"Inválido",CH371)</f>
        <v>2</v>
      </c>
      <c r="DS371" s="6">
        <f>IF(CI371&gt;3,"Inválido",CI371)</f>
        <v>2</v>
      </c>
      <c r="DT371" s="6">
        <f>IF(CJ371&gt;3,"Inválido",CJ371)</f>
        <v>2</v>
      </c>
      <c r="DU371" s="6">
        <f>IF(CK371&gt;3,"Inválido",CK371)</f>
        <v>2</v>
      </c>
      <c r="DV371" s="6">
        <f>IF(CL371&gt;3,"Inválido",CL371)</f>
        <v>2</v>
      </c>
      <c r="DW371" s="6">
        <f>IF(CM371&gt;3,"Inválido",CM371)</f>
        <v>2</v>
      </c>
      <c r="DX371" s="6">
        <f>IF(CN371&gt;3,"Inválido",CN371)</f>
        <v>2</v>
      </c>
      <c r="DY371" s="8">
        <f>IF(CO371&gt;5, "INVALIDO",CO371)</f>
        <v>2</v>
      </c>
      <c r="DZ371" s="8">
        <f>IF(CP371&gt;5, "INVALIDO",CP371)</f>
        <v>2</v>
      </c>
      <c r="EA371" s="8">
        <f>IF(CQ371&gt;5, "INVALIDO",CQ371)</f>
        <v>2</v>
      </c>
      <c r="EB371" s="8">
        <f>IF(CR371&gt;5, "INVALIDO",CR371)</f>
        <v>2</v>
      </c>
      <c r="EC371" s="7">
        <f>IF(CR371&gt;5, "INVALIDO",CR371)</f>
        <v>2</v>
      </c>
      <c r="ED37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71"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71">
        <f>IF(CC371=1,5,IF(CC371=2,4,IF(CC371=3,3,IF(CC371=4,2,IF(CC371=5,1,IF(CC371&gt;5,"Inválido",0))))))</f>
        <v>4</v>
      </c>
      <c r="EG371">
        <f>IF(CW371=1,6,IF(CW371=2,5.4,IF(CW371=3,4.2,IF(CW371=4,3.1,IF(CW371=5,2.2,IF(CW371=6,1,IF(CW371&gt;6,"Inválido",0)))))))</f>
        <v>4.2</v>
      </c>
      <c r="EH371">
        <f>IF(AND(CX371=1,CW371=1),6,IF(AND(CX371=1,CW371&lt;7),5,IF(AND(CX371&gt;1,CW371=1),"Inválido",IF(AND(CX371=2,CW371&lt;7),4,IF(AND(CX371=3,CW371&lt;7),3,IF(AND(CX371=4,CW371&lt;7),2,IF(AND(CX371=5,CW371&lt;7),1,0)))))))</f>
        <v>4</v>
      </c>
      <c r="EI371">
        <f>IF(CV371=1,6,IF(CV371=2,5,IF(CV371=3,3,IF(CV371=4,3,IF(CV371=5,2,IF(CV371=6,1,IF(CV371&gt;6,"iNVÁLIDO",0)))))))</f>
        <v>5</v>
      </c>
      <c r="EJ371" s="7">
        <f>IF(CZ371&gt;6,"Inválido",CZ371)</f>
        <v>3</v>
      </c>
      <c r="EK371" s="7">
        <f>IF(DA371&gt;6,"Inválido",DA371)</f>
        <v>3</v>
      </c>
      <c r="EL371">
        <f>IF(DB371=1,6,IF(DB371=2,5,IF(DB371=3,3,IF(DB371=4,3,IF(DB371=5,2,IF(DB371=6,1,IF(DB371&gt;6,"iNVÁLIDO",0)))))))</f>
        <v>3</v>
      </c>
      <c r="EM371">
        <f>IF(DC371=1,6,IF(DC371=2,5,IF(DC371=3,3,IF(DC371=4,3,IF(DC371=5,2,IF(DC371=6,1,IF(DC371&gt;6,"iNVÁLIDO",0)))))))</f>
        <v>3</v>
      </c>
      <c r="EN371" s="7">
        <f>IF(DD371&gt;6,"Inválido",DD371)</f>
        <v>3</v>
      </c>
      <c r="EO371">
        <f>IF(DE371&gt;6,"Inválido",DE371)</f>
        <v>3</v>
      </c>
      <c r="EP371">
        <f>IF(DF371=1,6,IF(DF371=2,5,IF(DF371=3,3,IF(DF371=4,3,IF(DF371=5,2,IF(DF371=6,1,IF(DF371&gt;6,"iNVÁLIDO",0)))))))</f>
        <v>3</v>
      </c>
      <c r="EQ371" s="7">
        <f>IF(DG371&gt;6,"Inválido",DG371)</f>
        <v>3</v>
      </c>
      <c r="ER371">
        <f>IF(DH371&gt;5,"Inválido",DH371)</f>
        <v>3</v>
      </c>
      <c r="ES371">
        <f>IF(DI371&gt;5,"Inválido",DI371)</f>
        <v>3</v>
      </c>
      <c r="ET371">
        <f>IF(DJ371=1,5,IF(DJ371=2,4,IF(DJ371=3,3,IF(DJ371=4,2,IF(DJ371=5,1,IF(DJ371&gt;5,"Inválido",0))))))</f>
        <v>3</v>
      </c>
      <c r="EU371">
        <f>IF(DK371&gt;5,"Inválido",DK371)</f>
        <v>3</v>
      </c>
      <c r="EV371">
        <f>IF(DL371=1,5,IF(DL371=2,4,IF(DL371=3,3,IF(DL371=4,2,IF(DL371=5,1,IF(DL371&gt;5,"Inválido",0))))))</f>
        <v>3</v>
      </c>
      <c r="EW371" s="7">
        <f>SUM(DO371,DP371,DQ371,DR371,DS371,DT371,DU371,DV371,DW371,DX371)</f>
        <v>20</v>
      </c>
      <c r="EX371" s="7">
        <f>(EW371-10)/20*100</f>
        <v>50</v>
      </c>
      <c r="EY371">
        <f>SUM(DY371,DZ371,EA371,EB371)</f>
        <v>8</v>
      </c>
      <c r="EZ371">
        <f>(_2022___Atividade_física__sintomas_de_ansiedade_e_depressão_e_qualidade_de_vida_e[[#This Row],[Aspecto físico]]-4)/4*100</f>
        <v>100</v>
      </c>
      <c r="FA371">
        <f>SUM(EG371,EH371)</f>
        <v>8.1999999999999993</v>
      </c>
      <c r="FB371">
        <f>(FA371-2)/10*100</f>
        <v>61.999999999999986</v>
      </c>
      <c r="FC371">
        <f>SUM(DM371,ES371,ET371,EU371,EV371)</f>
        <v>16.399999999999999</v>
      </c>
      <c r="FD371" s="7">
        <f>(FC371-5)/20*100</f>
        <v>56.999999999999993</v>
      </c>
      <c r="FE371">
        <f>SUM(EI371,EM371,EO371,EQ371)</f>
        <v>14</v>
      </c>
      <c r="FF371" s="7">
        <f>(FE371-4)/20*100</f>
        <v>50</v>
      </c>
      <c r="FG371">
        <f>SUM(EF371,ER371)</f>
        <v>7</v>
      </c>
      <c r="FH371">
        <f>(FG371-2)/8*100</f>
        <v>62.5</v>
      </c>
      <c r="FI371">
        <f>SUM(EC371,ED371,EE371)</f>
        <v>6</v>
      </c>
      <c r="FJ371" s="7">
        <f>(FI371-3)/3*100</f>
        <v>100</v>
      </c>
      <c r="FK371">
        <f>SUM(EJ371,EK371,EL371,EN371,EP371)</f>
        <v>15</v>
      </c>
      <c r="FL371">
        <f>(FK371-5)/25*100</f>
        <v>40</v>
      </c>
      <c r="FM371">
        <f t="shared" si="15"/>
        <v>3</v>
      </c>
      <c r="FN371" s="7">
        <f t="shared" si="16"/>
        <v>67.25</v>
      </c>
      <c r="FO371" s="7">
        <f t="shared" si="17"/>
        <v>63.125</v>
      </c>
    </row>
    <row r="372" spans="1:171" ht="15" thickBot="1" x14ac:dyDescent="0.35">
      <c r="A372" t="s">
        <v>1046</v>
      </c>
      <c r="B372" t="s">
        <v>1047</v>
      </c>
      <c r="C372" t="s">
        <v>68</v>
      </c>
      <c r="D372" s="5">
        <v>36923</v>
      </c>
      <c r="E372" s="5">
        <v>44682</v>
      </c>
      <c r="F372" s="1">
        <f>DATEDIF(D371,E371,"Y")</f>
        <v>37</v>
      </c>
      <c r="G372">
        <v>1</v>
      </c>
      <c r="H372">
        <v>3</v>
      </c>
      <c r="I372" t="s">
        <v>175</v>
      </c>
      <c r="J372">
        <v>1</v>
      </c>
      <c r="K372">
        <v>2</v>
      </c>
      <c r="L372" t="s">
        <v>100</v>
      </c>
      <c r="M372" s="1">
        <v>1</v>
      </c>
      <c r="N372">
        <v>2</v>
      </c>
      <c r="O372">
        <v>1</v>
      </c>
      <c r="P372">
        <v>1</v>
      </c>
      <c r="Q372" s="16">
        <v>3</v>
      </c>
      <c r="R372">
        <v>1</v>
      </c>
      <c r="S372">
        <v>1</v>
      </c>
      <c r="T372">
        <v>2</v>
      </c>
      <c r="U372" t="s">
        <v>86</v>
      </c>
      <c r="V372">
        <v>5</v>
      </c>
      <c r="W372">
        <v>49</v>
      </c>
      <c r="X372" s="1">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245</v>
      </c>
      <c r="Y372">
        <v>4</v>
      </c>
      <c r="Z372">
        <v>59</v>
      </c>
      <c r="AA372" s="1">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236</v>
      </c>
      <c r="AB372">
        <v>3</v>
      </c>
      <c r="AC372">
        <v>39</v>
      </c>
      <c r="AD372" s="1">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117</v>
      </c>
      <c r="AE372">
        <v>5</v>
      </c>
      <c r="AF372">
        <v>3</v>
      </c>
      <c r="AG372" s="1">
        <f>AVERAGE(_2022___Atividade_física__sintomas_de_ansiedade_e_depressão_e_qualidade_de_vida_e[[#This Row],[a.	Quantas horas no total você gasta sentado durante um dia de semana? ]:[b.	Quantas horas no total você gasta sentado durante um dia de fim de semana?]])</f>
        <v>4</v>
      </c>
      <c r="AH372" s="1">
        <f>_2022___Atividade_física__sintomas_de_ansiedade_e_depressão_e_qualidade_de_vida_e[[#This Row],[AFV por semana]]+_2022___Atividade_física__sintomas_de_ansiedade_e_depressão_e_qualidade_de_vida_e[[#This Row],[Média AFM na semana]]</f>
        <v>353</v>
      </c>
      <c r="AI372">
        <v>0</v>
      </c>
      <c r="AJ372">
        <v>0</v>
      </c>
      <c r="AK372">
        <v>1</v>
      </c>
      <c r="AL372">
        <v>0</v>
      </c>
      <c r="AM372">
        <v>0</v>
      </c>
      <c r="AN372">
        <v>0</v>
      </c>
      <c r="AO372">
        <v>0</v>
      </c>
      <c r="AP372">
        <v>1</v>
      </c>
      <c r="AQ372">
        <v>1</v>
      </c>
      <c r="AR372">
        <v>0</v>
      </c>
      <c r="AS372">
        <v>0</v>
      </c>
      <c r="AT372">
        <v>1</v>
      </c>
      <c r="AU372">
        <v>0</v>
      </c>
      <c r="AV372">
        <v>0</v>
      </c>
      <c r="AW372">
        <v>0</v>
      </c>
      <c r="AX372">
        <v>1</v>
      </c>
      <c r="AY372">
        <v>1</v>
      </c>
      <c r="AZ372">
        <v>1</v>
      </c>
      <c r="BA372">
        <v>1</v>
      </c>
      <c r="BB372">
        <v>1</v>
      </c>
      <c r="BC372">
        <v>0</v>
      </c>
      <c r="BD372" s="1">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372">
        <v>0</v>
      </c>
      <c r="BF372">
        <v>0</v>
      </c>
      <c r="BG372">
        <v>0</v>
      </c>
      <c r="BH372">
        <v>1</v>
      </c>
      <c r="BI372">
        <v>0</v>
      </c>
      <c r="BJ372">
        <v>0</v>
      </c>
      <c r="BK372">
        <v>0</v>
      </c>
      <c r="BL372">
        <v>0</v>
      </c>
      <c r="BM372">
        <v>0</v>
      </c>
      <c r="BN372">
        <v>0</v>
      </c>
      <c r="BO372">
        <v>1</v>
      </c>
      <c r="BP372">
        <v>1</v>
      </c>
      <c r="BQ372">
        <v>1</v>
      </c>
      <c r="BR372">
        <v>0</v>
      </c>
      <c r="BS372">
        <v>1</v>
      </c>
      <c r="BT372">
        <v>3</v>
      </c>
      <c r="BU372">
        <v>1</v>
      </c>
      <c r="BV372">
        <v>1</v>
      </c>
      <c r="BW372">
        <v>0</v>
      </c>
      <c r="BX372">
        <v>2</v>
      </c>
      <c r="BY372">
        <f>_2022___Atividade_física__sintomas_de_ansiedade_e_depressão_e_qualidade_de_vida_e[[#This Row],[_18]]</f>
        <v>0</v>
      </c>
      <c r="BZ372">
        <v>1</v>
      </c>
      <c r="CA372">
        <v>1</v>
      </c>
      <c r="CB372" s="1">
        <f>SUM(BE372:BV372,_2022___Atividade_física__sintomas_de_ansiedade_e_depressão_e_qualidade_de_vida_e[[#This Row],[18 considerar essa]:[_20]])</f>
        <v>12</v>
      </c>
      <c r="CC372">
        <v>3</v>
      </c>
      <c r="CD372">
        <v>3</v>
      </c>
      <c r="CE372">
        <v>3</v>
      </c>
      <c r="CF372">
        <v>3</v>
      </c>
      <c r="CG372">
        <v>3</v>
      </c>
      <c r="CH372">
        <v>3</v>
      </c>
      <c r="CI372">
        <v>3</v>
      </c>
      <c r="CJ372">
        <v>3</v>
      </c>
      <c r="CK372">
        <v>3</v>
      </c>
      <c r="CL372">
        <v>3</v>
      </c>
      <c r="CM372">
        <v>3</v>
      </c>
      <c r="CN372">
        <v>3</v>
      </c>
      <c r="CO372">
        <v>1</v>
      </c>
      <c r="CP372">
        <v>1</v>
      </c>
      <c r="CQ372">
        <v>2</v>
      </c>
      <c r="CR372">
        <v>2</v>
      </c>
      <c r="CS372">
        <v>1</v>
      </c>
      <c r="CT372">
        <v>1</v>
      </c>
      <c r="CU372">
        <v>2</v>
      </c>
      <c r="CV372">
        <v>3</v>
      </c>
      <c r="CW372">
        <v>3</v>
      </c>
      <c r="CX372">
        <v>1</v>
      </c>
      <c r="CY372">
        <v>4</v>
      </c>
      <c r="CZ372">
        <v>3</v>
      </c>
      <c r="DA372">
        <v>5</v>
      </c>
      <c r="DB372">
        <v>2</v>
      </c>
      <c r="DC372">
        <v>4</v>
      </c>
      <c r="DD372">
        <v>4</v>
      </c>
      <c r="DE372">
        <v>2</v>
      </c>
      <c r="DF372">
        <v>2</v>
      </c>
      <c r="DG372">
        <v>2</v>
      </c>
      <c r="DH372">
        <v>3</v>
      </c>
      <c r="DI372">
        <v>5</v>
      </c>
      <c r="DJ372">
        <v>2</v>
      </c>
      <c r="DK372">
        <v>5</v>
      </c>
      <c r="DL372">
        <v>3</v>
      </c>
      <c r="DM372">
        <f>IF(CC372=1,5,IF(CC372=2,4.4,IF(CC372=3,3.4,IF(CC372=4,2,IF(CC372=5,1,IF(CC372&gt;5,"Inválido",0))))))</f>
        <v>3.4</v>
      </c>
      <c r="DN372">
        <f>IF(CD372&gt;5,"Inválido",CD372)</f>
        <v>3</v>
      </c>
      <c r="DO372" s="7">
        <f>IF(CE372&gt;3,"Inválido",CE372)</f>
        <v>3</v>
      </c>
      <c r="DP372" s="7">
        <f>IF(CF372&gt;3,"Inválido",CF372)</f>
        <v>3</v>
      </c>
      <c r="DQ372" s="6">
        <f>IF(CG372&gt;3,"Inválido",CG372)</f>
        <v>3</v>
      </c>
      <c r="DR372" s="6">
        <f>IF(CH372&gt;3,"Inválido",CH372)</f>
        <v>3</v>
      </c>
      <c r="DS372" s="6">
        <f>IF(CI372&gt;3,"Inválido",CI372)</f>
        <v>3</v>
      </c>
      <c r="DT372" s="6">
        <f>IF(CJ372&gt;3,"Inválido",CJ372)</f>
        <v>3</v>
      </c>
      <c r="DU372" s="6">
        <f>IF(CK372&gt;3,"Inválido",CK372)</f>
        <v>3</v>
      </c>
      <c r="DV372" s="6">
        <f>IF(CL372&gt;3,"Inválido",CL372)</f>
        <v>3</v>
      </c>
      <c r="DW372" s="6">
        <f>IF(CM372&gt;3,"Inválido",CM372)</f>
        <v>3</v>
      </c>
      <c r="DX372" s="6">
        <f>IF(CN372&gt;3,"Inválido",CN372)</f>
        <v>3</v>
      </c>
      <c r="DY372" s="8">
        <f>IF(CO372&gt;5, "INVALIDO",CO372)</f>
        <v>1</v>
      </c>
      <c r="DZ372" s="8">
        <f>IF(CP372&gt;5, "INVALIDO",CP372)</f>
        <v>1</v>
      </c>
      <c r="EA372" s="8">
        <f>IF(CQ372&gt;5, "INVALIDO",CQ372)</f>
        <v>2</v>
      </c>
      <c r="EB372" s="8">
        <f>IF(CR372&gt;5, "INVALIDO",CR372)</f>
        <v>2</v>
      </c>
      <c r="EC372" s="7">
        <f>IF(CR372&gt;5, "INVALIDO",CR372)</f>
        <v>2</v>
      </c>
      <c r="ED37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72" s="15">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72">
        <f>IF(CC372=1,5,IF(CC372=2,4,IF(CC372=3,3,IF(CC372=4,2,IF(CC372=5,1,IF(CC372&gt;5,"Inválido",0))))))</f>
        <v>3</v>
      </c>
      <c r="EG372">
        <f>IF(CW372=1,6,IF(CW372=2,5.4,IF(CW372=3,4.2,IF(CW372=4,3.1,IF(CW372=5,2.2,IF(CW372=6,1,IF(CW372&gt;6,"Inválido",0)))))))</f>
        <v>4.2</v>
      </c>
      <c r="EH372">
        <f>IF(AND(CX372=1,CW372=1),6,IF(AND(CX372=1,CW372&lt;7),5,IF(AND(CX372&gt;1,CW372=1),"Inválido",IF(AND(CX372=2,CW372&lt;7),4,IF(AND(CX372=3,CW372&lt;7),3,IF(AND(CX372=4,CW372&lt;7),2,IF(AND(CX372=5,CW372&lt;7),1,0)))))))</f>
        <v>5</v>
      </c>
      <c r="EI372">
        <f>IF(CV372=1,6,IF(CV372=2,5,IF(CV372=3,3,IF(CV372=4,3,IF(CV372=5,2,IF(CV372=6,1,IF(CV372&gt;6,"iNVÁLIDO",0)))))))</f>
        <v>3</v>
      </c>
      <c r="EJ372" s="7">
        <f>IF(CZ372&gt;6,"Inválido",CZ372)</f>
        <v>3</v>
      </c>
      <c r="EK372" s="7">
        <f>IF(DA372&gt;6,"Inválido",DA372)</f>
        <v>5</v>
      </c>
      <c r="EL372">
        <f>IF(DB372=1,6,IF(DB372=2,5,IF(DB372=3,3,IF(DB372=4,3,IF(DB372=5,2,IF(DB372=6,1,IF(DB372&gt;6,"iNVÁLIDO",0)))))))</f>
        <v>5</v>
      </c>
      <c r="EM372">
        <f>IF(DC372=1,6,IF(DC372=2,5,IF(DC372=3,3,IF(DC372=4,3,IF(DC372=5,2,IF(DC372=6,1,IF(DC372&gt;6,"iNVÁLIDO",0)))))))</f>
        <v>3</v>
      </c>
      <c r="EN372" s="7">
        <f>IF(DD372&gt;6,"Inválido",DD372)</f>
        <v>4</v>
      </c>
      <c r="EO372">
        <f>IF(DE372&gt;6,"Inválido",DE372)</f>
        <v>2</v>
      </c>
      <c r="EP372">
        <f>IF(DF372=1,6,IF(DF372=2,5,IF(DF372=3,3,IF(DF372=4,3,IF(DF372=5,2,IF(DF372=6,1,IF(DF372&gt;6,"iNVÁLIDO",0)))))))</f>
        <v>5</v>
      </c>
      <c r="EQ372" s="7">
        <f>IF(DG372&gt;6,"Inválido",DG372)</f>
        <v>2</v>
      </c>
      <c r="ER372">
        <f>IF(DH372&gt;5,"Inválido",DH372)</f>
        <v>3</v>
      </c>
      <c r="ES372">
        <f>IF(DI372&gt;5,"Inválido",DI372)</f>
        <v>5</v>
      </c>
      <c r="ET372">
        <f>IF(DJ372=1,5,IF(DJ372=2,4,IF(DJ372=3,3,IF(DJ372=4,2,IF(DJ372=5,1,IF(DJ372&gt;5,"Inválido",0))))))</f>
        <v>4</v>
      </c>
      <c r="EU372">
        <f>IF(DK372&gt;5,"Inválido",DK372)</f>
        <v>5</v>
      </c>
      <c r="EV372">
        <f>IF(DL372=1,5,IF(DL372=2,4,IF(DL372=3,3,IF(DL372=4,2,IF(DL372=5,1,IF(DL372&gt;5,"Inválido",0))))))</f>
        <v>3</v>
      </c>
      <c r="EW372" s="7">
        <f>SUM(DO372,DP372,DQ372,DR372,DS372,DT372,DU372,DV372,DW372,DX372)</f>
        <v>30</v>
      </c>
      <c r="EX372" s="7">
        <f>(EW372-10)/20*100</f>
        <v>100</v>
      </c>
      <c r="EY372">
        <f>SUM(DY372,DZ372,EA372,EB372)</f>
        <v>6</v>
      </c>
      <c r="EZ372">
        <f>(_2022___Atividade_física__sintomas_de_ansiedade_e_depressão_e_qualidade_de_vida_e[[#This Row],[Aspecto físico]]-4)/4*100</f>
        <v>50</v>
      </c>
      <c r="FA372">
        <f>SUM(EG372,EH372)</f>
        <v>9.1999999999999993</v>
      </c>
      <c r="FB372">
        <f>(FA372-2)/10*100</f>
        <v>72</v>
      </c>
      <c r="FC372">
        <f>SUM(DM372,ES372,ET372,EU372,EV372)</f>
        <v>20.399999999999999</v>
      </c>
      <c r="FD372" s="7">
        <f>(FC372-5)/20*100</f>
        <v>76.999999999999986</v>
      </c>
      <c r="FE372">
        <f>SUM(EI372,EM372,EO372,EQ372)</f>
        <v>10</v>
      </c>
      <c r="FF372" s="7">
        <f>(FE372-4)/20*100</f>
        <v>30</v>
      </c>
      <c r="FG372">
        <f>SUM(EF372,ER372)</f>
        <v>6</v>
      </c>
      <c r="FH372">
        <f>(FG372-2)/8*100</f>
        <v>50</v>
      </c>
      <c r="FI372">
        <f>SUM(EC372,ED372,EE372)</f>
        <v>5</v>
      </c>
      <c r="FJ372" s="7">
        <f>(FI372-3)/3*100</f>
        <v>66.666666666666657</v>
      </c>
      <c r="FK372">
        <f>SUM(EJ372,EK372,EL372,EN372,EP372)</f>
        <v>22</v>
      </c>
      <c r="FL372">
        <f>(FK372-5)/25*100</f>
        <v>68</v>
      </c>
      <c r="FM372">
        <f t="shared" si="15"/>
        <v>3</v>
      </c>
      <c r="FN372" s="7">
        <f t="shared" si="16"/>
        <v>74.75</v>
      </c>
      <c r="FO372" s="7">
        <f t="shared" si="17"/>
        <v>53.666666666666664</v>
      </c>
    </row>
    <row r="373" spans="1:171" ht="15" thickBot="1" x14ac:dyDescent="0.35">
      <c r="Q373" s="16"/>
      <c r="DO373" s="7"/>
      <c r="DP373" s="7"/>
      <c r="DY373" s="7"/>
      <c r="EC373" s="7"/>
      <c r="EJ373" s="7"/>
      <c r="EK373" s="7"/>
      <c r="EN373" s="7"/>
      <c r="EQ373" s="7"/>
      <c r="EW373" s="7"/>
      <c r="EX373" s="7"/>
      <c r="FD373" s="7"/>
      <c r="FF373" s="7"/>
      <c r="FJ373" s="7"/>
    </row>
    <row r="374" spans="1:171" ht="15" thickBot="1" x14ac:dyDescent="0.35">
      <c r="Q374" s="16"/>
      <c r="DO374" s="7"/>
      <c r="DP374" s="7"/>
      <c r="DY374" s="7"/>
      <c r="EC374" s="7"/>
      <c r="EJ374" s="7"/>
      <c r="EK374" s="7"/>
      <c r="EN374" s="7"/>
      <c r="EQ374" s="7"/>
      <c r="EW374" s="7"/>
      <c r="EX374" s="7"/>
      <c r="FD374" s="7"/>
      <c r="FF374" s="7"/>
      <c r="FJ374" s="7"/>
    </row>
  </sheetData>
  <phoneticPr fontId="22" type="noConversion"/>
  <pageMargins left="0.511811024" right="0.511811024" top="0.78740157499999996" bottom="0.78740157499999996" header="0.31496062000000002" footer="0.31496062000000002"/>
  <pageSetup paperSize="9" orientation="portrait" verticalDpi="0"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4 P A A B Q S w M E F A A C A A g A T l O l V L 9 / B a y k A A A A 9 g A A A B I A H A B D b 2 5 m a W c v U G F j a 2 F n Z S 5 4 b W w g o h g A K K A U A A A A A A A A A A A A A A A A A A A A A A A A A A A A h Y + x D o I w G I R f h X S n L e B A y E 9 J d J X E a G J c m 1 K h A Q q h x f J u D j 6 S r y B G U T f H u / s u u b t f b 5 B N b e N d 5 G B U p 1 M U Y I o 8 q U V X K F 2 m a L R n P 0 Y Z g x 0 X N S + l N 8 P a J J N R K a q s 7 R N C n H P Y R b g b S h J S G p B T v j 2 I S r b c V 9 p Y r o V E n 1 b x v 4 U Y H F 9 j W I g D u s J R P G 8 C s p i Q K / 0 F w j l 7 p j 8 m b M b G j o N k v f X X e y C L B P L + w B 5 Q S w M E F A A C A A g A T l O l 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5 T p V R 9 P 1 y M i A w A A E V O A A A T A B w A R m 9 y b X V s Y X M v U 2 V j d G l v b j E u b S C i G A A o o B Q A A A A A A A A A A A A A A A A A A A A A A A A A A A D t X F 9 v F E c S f 0 f i O 7 S c F 1 t a N l 4 H H E i E L M s m F 0 u H D d j h B S L U O 9 O 7 b j Q z v f S f P Y c o U j 7 I n R Q r D w g k n k h e 8 j r f J J / k f l U 9 s 7 v 2 j D m z J D n J G Z T A b G 9 P d d W v q 6 q r u q v X q c R r U 4 j D + O / g y + v X r l 9 z x 9 K q V H y y s r G + s S F u i G 2 v p z q V q R K j 8 q 3 T i e w J p w t v c u k E G m X h t O K v F T 5 O r H K u / N n g w 4 s g s / g e / i M K Q q 2 I u y J T / v o 1 g T 9 f m c I r N O y 4 a X / X J C F X h V / 9 S m e q v 0 P f F N 6 t r u x 8 8 f Q b p 6 x 7 m o V E u q e 7 5 l 9 F Z m T q n v 7 x v O U i F H q K s b Q v T 6 0 2 T s h J + c 6 J j Z s i V 0 4 x v Y k s U p V r S c 8 7 B 4 / 3 d m 8 M 7 t w Q I Z c Y q T z N t G N 6 m 7 d E E q w z / M r Y y j T I 8 h X G / f 3 H / / T 7 i Z u u r P W e 7 K p M 5 9 o r e 3 e l t 9 I T O y Y L e e H u D t Z v 9 c S 9 I j G p L s Z 3 N 2 + t r w 9 6 4 m E w X h 3 6 7 z J 1 d / 7 Y 3 z e F + n a t F 7 H 8 Z G V H D l X 5 S m b H G P a B N b m B V M Y R 4 E d y i O 7 c 5 t X X C k J b t 8 r g 9 8 S T q n k 7 y w 4 T m U n r 7 n o b F u k e 6 Y k R 2 x k 4 l a m Z k z u y w H Z k b B 4 5 P / p u o t z q h V z 0 v v 8 e X 1 m d D w 1 h k k o v P z 0 2 V k J y j z e F V y f + h 5 7 4 f m X f 5 A x h c I E n o d E B q p E Y m x q a r 4 m 0 X i c a / 4 C i o N l V p F H g 5 E X Q T m 4 1 X t 7 F u E S 9 k C 7 R p G 5 N + o f q x H z R a D 0 Q T o U 4 q a J 8 T S R I g Q R Y V C B o R G K K Y 1 W R b A 7 7 k P r O C F z 4 P b T M W 2 i q A 5 P U E 7 r W 5 O + B s u V b 0 / L F o R L 3 t n f B S W Y S A H K / f J e G j F T 9 Q f k u a 3 a / l w u r s q i X o v w J K l 6 4 y i R 6 Y m q S 8 k 0 T h R 1 j P 7 V 4 p T l t j + k F 4 r w 8 F S P 5 U o F z I b N x y I W 3 w P w C X O J b 6 I / p Z r 1 I 9 F h a a 9 w l u s L a E m O y Z s + v 1 E u h T p R N y r c J G X H 0 C 3 h w 2 n m V S 6 9 f Q p G d K P B / + V v m d Y 6 H z W j i W 2 J 1 z 4 G + L p I s a G i U g f V W r i Q P L g k V Y D 1 o k K 8 f U 5 j + K y l M Y J 1 4 E Z T F s 7 d G e L I c c k K 1 j 3 I 9 M V L a Y 7 w E l s H q S 7 Y g X J D C G q 8 L 2 V + 7 Q H K v p n O P 0 + j z N W D H 4 A W R j r 5 q e o m 3 Z P + T V S + H a 1 C F + u V U k 7 C y A k a S U s p C V t R 2 t u / v 7 X 9 9 8 I 2 Y G A s j g 3 J h X v H S Y F 3 k u g h R r s K X b 4 u A R 9 g n P D b j U h h S g y F 5 h V 4 U n R w H W 6 I n N w J 6 Z L b S S q E t W 3 8 u s g B V i G 0 m 4 t n j c T N o l 4 2 P E 0 v P N M B Z m v P Z 3 x I N o Y e V 0 P u 1 t I q k V 5 W I i Y Q k x 6 B 4 K R E j a q C d Y 6 J J S O N h y J H S W D p P n D F B s m Q m i R G 3 x D P 8 q c n 1 l 5 + V y k x h x r D b l x h r r m f i / s H u v U f b u 9 u H l x K k m h T q C u z y C X p P s G p i N c B i P S V 3 K Y b w s w l W b k m q n 0 p b q z 0 e R j w L Y 4 0 F 0 M E d Y y m E i 3 o 3 p C d 6 u y e e G 5 r K a f l L p j S 4 T c A w O C V V g L E r n m Z F i y X 1 d j U 9 L P p T X b 4 i 6 U 1 e v i b K Z L S S l a p H a M P H F 4 R 3 V L D n 0 q Y 6 j 4 J M i S 4 4 k 2 6 i L b G Y B O B i y V H H b r 0 z 1 j r D j R W B f I z k W A R v 5 C a l d Y 8 d m I p 2 q p h o 9 J u g M s T b 7 N 5 c X A f q r 1 Y J z Z G c 4 u + C P r N L k b U + p H K t O f P v V 8 0 R + T X n 0 L w w z z V / 7 p L z f A m N r d 1 3 Y 6 y / U n 8 f 7 / 3 j 4 N H B 4 f L 6 i 4 l g F b h Y O W u 9 H A W v h i b r z V T e l q c T B C 3 n t D 5 2 H k q E F o o C p / d p K d S Z l 5 j K B Z 7 X 1 g R a E W i N L u b 6 e M 4 U F G y B S b x H T 9 W C n t 7 / Z u / o 4 E P 0 8 4 M 9 Y 6 v 6 f e g 0 / Y X q 9 5 C G A g W K M l 3 b W K S G 6 I G h 0 o B F y P O q k 8 b Q P i o o Y 7 R X + M 2 b f Q p v z 4 D 0 U e R H c F T z U Z q D b A + l P j F V O E X J B R K L G L j O c h s o f C j O p j h 9 8 a B 2 O T 3 4 U i 2 j 2 4 M W V e 4 r g a M Q S D l y s k U m 2 R d 7 K b 7 S I 0 0 T b e r 5 q Y O H H O O l 7 L p g X k S J J 4 H J V I z M h G s a d 4 y h a C q P z X P V q w J T + g w g f v / x 3 y f I h g g 4 6 C t U s r J Y h A I F c a R o m a F Q h o W H w + T o c G H g v n g y 6 I t d L P n l m y L R H G Z Q A I A A k r W 9 / 2 1 D M z p U L 4 P q R l 8 c U i o Q H Q h / n x n b w b k k n J / 1 x Z F V u c F b l H X C R 1 r 8 0 8 G 5 J J w 3 w X 2 R y A l i N H x J C e y J 7 J R z W T R v 9 c V 9 l R p e 5 S W t 0 4 o T W T H R n c U v D e p m X 2 x 7 2 q E i x r A q e d M t R 8 u j + T k E l t l E + 3 l E K x N E x 3 W E u x j T d i A v C f J t W v N z o Z C j Z O X b o d U d l M t C e Y e s X 1 l r L G 8 z d j g u G 9 y v 9 8 U + k m v j O g y X x n B w P p Z 3 Y Y Q h O m f 5 U a h u n A v p c 6 D Z R f R L w 8 k Z U v k m D 1 m n k 0 u D e L O K 5 O m I W t m U T k V 4 4 8 2 a T H W o L o s q 8 q N d s J 6 E r K 4 U q H Z X u + x o a U w 3 5 5 q a 8 x 5 9 B + W y U C I 3 2 n Y u O N 8 F m h + B 4 m 3 a U k r 1 m H C K C W a q H H z n y F j P h x R y m J a / Q P Y O 4 m U h v n M + D k 2 p f 5 d l L r 9 J j + z o k X H g V 4 7 M O K j O A X w E l p Q l B T C 0 W k T t p I o 1 I U 0 8 + F h r w b X R 8 G z Q b N p o N n 3 W b L r Z b L r V b N p s N n 3 e b L r d b G r W / D w b r L e 0 t f A / a B F g 0 C L B o E W E Q Y s M g x Y h B i 1 S D J p i 7 J j F W j V J E e 4 4 F J 5 q L r 2 y m v Q 0 6 j j V j M Z S m x g D 0 1 k 6 h 8 T W U C W n 9 q Q e O R 8 v 8 z F 1 s 3 j s W U u Z 1 L O N J m S D e Z H D W F m Z 1 b U M q b Y w G L I C O o u H x / u N S t V e N 0 v p N i o C k I 1 q n K C R x 2 y k k A k i e l u e 1 l U N V W F S J p 2 j W F T S A A v E V c W B k G N j Z c u x / m f V S A c O N j W m K g T k r T B f m D 3 X w j o z t I s 1 a g t n / h O q L s F w s d Z B + i C z 6 A L O H W m T F 8 k R K 0 f T K X 9 a 4 K + 3 4 A X S e S z t Y m V X J E w F j 4 t H / V t i H 0 1 k q M 7 U N Q N b 4 s n 2 n M W p h r C G C g S I W X W C 1 T s X e a A J V l S U C k c A G K S u C u 3 q Y h A q q u B y C T N 8 r v y 8 U K N 3 p p K U K j C 5 I s 1 R f W c a j G u 6 g K s I 6 q y W q D d H L j d T 0 K K 1 A 0 5 U E k 7 O A a N Y W J U a R g u m N S u P M R m V 9 X D 5 F Z e + X G H k / j l T p j C v 3 s G a V Z f b X G H R D 8 N Q U 0 F f r J L P Z J H E 6 n j E z d C f K y 8 4 V a e S z H O R r / J k 7 w Q L g 7 7 h Q F M + N y o 7 5 g + c J 0 E E / n C F p d 8 u U j Z r 7 a q 6 Z D 4 j Q z r o r b n y Y t c W j m Y s h 9 q W v 6 q r r O l R a J 7 j S t 6 f r / I c H y H / o Y r W 4 p h 3 P a b o o 9 u t + W Y l 8 m 6 d p d U 3 J z g A k 3 T X I a Z r b s 7 e V F U X Q K i K d Q 4 U Q v F h p q r U U x i + F V P f D a g q + e N 7 c q H c N d W k i F T b O g 4 Z 1 3 P H q K 5 w 6 k W o 6 v / S M y F 3 d R l s S 4 g n j 6 v A n C p G d R A y A j C 7 + x V r U V O V o v t U U t 5 3 n i X J 1 w / O I n r F M H p U l 2 D H 6 l 1 E N W o k u W C Y l H d s o F C g f d W k v u e Y G b 6 H R 7 s S R T V o d W 1 n c X B Y 2 5 V X g i N i Z c G n L L q U 8 6 M 3 w I j 3 H a r q + 5 4 o F E J C S r h D t W z W a R m 6 4 M 2 1 F u x u / Z + x q z C r M b w I u z h e P Q I U w y T a F M i / V 7 k / F X 2 z F + X r p t C s W A R G u 2 v G m b W t S / o j 3 k F Q f 4 B b + r u g u r Q H + 7 s A t E + x S c 1 N 4 E t T 1 E L X O m Y X T N K z J k 3 8 e t 7 J r X a A I 2 + 8 3 R T j F j i H F k g 3 P w D S 6 j I L P i H e k i 2 e i T i d A 1 v L j X C c M L c j x F N W 5 l y H g X f P s O / Q l T o W d C 9 Q Y y x 1 7 s r r S O b l 2 4 w w n + q X d O 0 P f W S u x / H a D W 2 s 2 T B p u b b 6 + Z k 7 I I K 2 Q Q r e Z J q Y R R V J / 6 f 4 L b t 1 t z 8 A u 2 q b P X I w g y O 0 a R 9 j A G W Z 7 6 b H i Z 1 1 g H e W 8 e y L i g b i N r m D n 2 4 w e K f e + e Q g E 3 P n P K U F i 7 H v w r a l U y L e y a 5 a f U j 5 + k 9 V b p z o q F T 1 7 m k l 9 H u k p n J Q K + M e f h z 8 5 + p i a L x r l 4 I M G R i f A d B p R 9 Q u T X Y q J B T p R O d 8 5 7 b W u B Z m + + L J w 8 W L S g v n G L E H c 3 2 s t I k / H j C m H e j 5 Z 0 P X f t R C C 6 9 8 b b 6 n w z J i S Y N M E C 8 Y W W 3 i F l z 5 1 0 F 2 M W Q + n l X V v p 6 G o X u 5 n G L C 7 e u 8 P L 2 R m Q 7 A i + 0 X a 1 i s z w f P t K n T g f U e s E w 8 X k H g A d M c t w Z S H V Y R K 4 Q e Z H 8 U L o E w X b 9 N O 9 W 6 G C 7 l x o a y 7 w 6 i y y y P I 4 U s p 4 P q P V 6 9 c O 3 K N F j / 8 M g 6 r a J o H m / 5 5 I R Y v C A 3 i d n b V D t N J 4 k x + e D T a J K Y U h a f 9 N e 2 V h N t k 5 D R R o p s / k D M o C 5 G O J g V 3 i h L w 2 j L C 9 x I Z v F X i 3 h 6 a B o o z 5 u n r X K k k R w g K / q 1 3 k Z m a J E z 3 q N c w v k A F g G q S v g o G N M a E h N n b y Q T X a W C f I f Q 1 X s S U V 1 b D g v + V G Y d L e e s 8 T K k 5 e l U Z f U g s x S 3 s i P i l n + z q X z V s s X / p z I p k + P q x q X g n w K p V W o q N V + 8 l P a v Z O j + I g s g o E 7 o d h 1 e O s v E D 2 v X r + m i / S f B v v w v U E s B A i 0 A F A A C A A g A T l O l V L 9 / B a y k A A A A 9 g A A A B I A A A A A A A A A A A A A A A A A A A A A A E N v b m Z p Z y 9 Q Y W N r Y W d l L n h t b F B L A Q I t A B Q A A g A I A E 5 T p V Q P y u m r p A A A A O k A A A A T A A A A A A A A A A A A A A A A A P A A A A B b Q 2 9 u d G V u d F 9 U e X B l c 1 0 u e G 1 s U E s B A i 0 A F A A C A A g A T l O l V H 0 / X I y I D A A A R U 4 A A B M A A A A A A A A A A A A A A A A A 4 Q E A A E Z v c m 1 1 b G F z L 1 N l Y 3 R p b 2 4 x L m 1 Q S w U G A A A A A A M A A w D C A A A A t g 4 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E Y B A A A A A A B 2 R g E 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z I w M j I l M j A t J T I w Q X R p d m l k Y W R l J T I w Z i V D M y V B R H N p Y 2 E l M k M l M j B z a W 5 0 b 2 1 h c y U y M G R l J T I w Y W 5 z a W V k Y W R l J T I w Z S U y M G R l c H J l c 3 M l Q z M l Q T N v J T I w Z S U y M H F 1 Y W x p Z G F k Z S U y M G R l J T I w d m l k Y S U y M 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f M j A y M l 9 f X 0 F 0 a X Z p Z G F k Z V 9 m w 6 1 z a W N h X 1 9 z a W 5 0 b 2 1 h c 1 9 k Z V 9 h b n N p Z W R h Z G V f Z V 9 k Z X B y Z X N z w 6 N v X 2 V f c X V h b G l k Y W R l X 2 R l X 3 Z p Z G F f Z S I g L z 4 8 R W 5 0 c n k g V H l w Z T 0 i R m l s b G V k Q 2 9 t c G x l d G V S Z X N 1 b H R U b 1 d v c m t z a G V l d C I g V m F s d W U 9 I m w x I i A v P j x F b n R y e S B U e X B l P S J B Z G R l Z F R v R G F 0 Y U 1 v Z G V s I i B W Y W x 1 Z T 0 i b D A i I C 8 + P E V u d H J 5 I F R 5 c G U 9 I k Z p b G x D b 3 V u d C I g V m F s d W U 9 I m w z N z E i I C 8 + P E V u d H J 5 I F R 5 c G U 9 I k Z p b G x F c n J v c k N v Z G U i I F Z h b H V l P S J z V W 5 r b m 9 3 b i I g L z 4 8 R W 5 0 c n k g V H l w Z T 0 i R m l s b E V y c m 9 y Q 2 9 1 b n Q i I F Z h b H V l P S J s M C I g L z 4 8 R W 5 0 c n k g V H l w Z T 0 i R m l s b E x h c 3 R V c G R h d G V k I i B W Y W x 1 Z T 0 i Z D I w M j I t M D U t M D V U M T M 6 M j Y 6 M j g u M j A 2 N j k x O V o i I C 8 + P E V u d H J 5 I F R 5 c G U 9 I k Z p b G x D b 2 x 1 b W 5 U e X B l c y I g V m F s d W U 9 I n N C Z 1 l H Q m d Z R 0 J n W U d C Z 1 l H Q m d Z R 0 J n W U d C Z 1 l H Q m d Z R 0 F 3 T U d C Z 1 l H Q m d Z R 0 J n W U d C Z 1 l H Q m d Z R 0 J n W U d C Z 1 l H Q m d Z R 0 J n W U d C Z 1 l H Q m d Z R 0 J n W U d C Z 1 l H Q m d Z R 0 J n W U d C Z 1 l H Q m d Z R 0 J n W U d C Z 1 l H Q m d Z R 0 J n W U d C Z 1 l H Q m d Z R 0 J n W U d C Z 1 l H Q m d Z R y I g L z 4 8 R W 5 0 c n k g V H l w Z T 0 i R m l s b E N v b H V t b k 5 h b W V z I i B W Y W x 1 Z T 0 i c 1 s m c X V v d D t D Y X J p b W J v I G R l I G R h d G E v a G 9 y Y S Z x d W 9 0 O y w m c X V v d D t O b 2 1 l I G R l I H V z d c O h c m l v J n F 1 b 3 Q 7 L C Z x d W 9 0 O 0 N v b m N v c m R v I G V t I H B h c n R p Y 2 l w Y X I g Z G E g c H J l c 2 V u d G U g c G V z c X V p c 2 E / J n F 1 b 3 Q 7 L C Z x d W 9 0 O 0 R h d G E g Z G U g b m F z Y 2 l t Z W 5 0 b y Z x d W 9 0 O y w m c X V v d D t T Z X h v O i Z x d W 9 0 O y w m c X V v d D t P I H N l d S B j d X J z b y D D q S B k Z S B x d W F s I M O h c m V h I G R v I G N v b m h l Y 2 l t Z W 5 0 b z 8 m c X V v d D s s J n F 1 b 3 Q 7 U X V h b C B z Z X U g Y 3 V y c 2 8 / J n F 1 b 3 Q 7 L C Z x d W 9 0 O 1 F 1 Y W w g c 2 V t Z X N 0 c m U g Z X N 0 Y S B j d X J z Y W 5 k b y Z x d W 9 0 O y w m c X V v d D t Q Z X L D r W 9 k b y Z x d W 9 0 O y w m c X V v d D t T Z S B F Q U Q g Y 2 9 s b 2 N h c i B N w 7 N k d W x v I G U g U M O z b G 8 m c X V v d D s s J n F 1 b 3 Q 7 R W 0 g c m V s Y c O n w 6 N v I M O g I G 1 l b n N h b G l k Y W R l L C B 2 b 2 P D q j o m c X V v d D s s J n F 1 b 3 Q 7 Q 2 9 y L 3 J h w 6 d h J n F 1 b 3 Q 7 L C Z x d W 9 0 O 1 Z v Y 8 O q I G V z d M O h I G Z h e m V u Z G 8 g Y W x n d W 0 g d H J h d G F t Z W 5 0 b z 8 m c X V v d D s s J n F 1 b 3 Q 7 V m 9 j w 6 o g Z m F 6 I H V z b y B k Z S B j a W d h c n J v c z 8 m c X V v d D s s J n F 1 b 3 Q 7 V m 9 j w 6 o g Z m F 6 I H V z b y B k Z S D D o W x j b 2 9 s P y Z x d W 9 0 O y w m c X V v d D t G Z X o g Z X h l c m P D r W N p b 3 M g Z s O t c 2 l j b 3 M g c 2 l z d G V t Y X R p e m F k b 3 M g b m 9 z I M O 6 b H R p b W 9 z I D Y g b W V z Z X M / I C h J c 3 N v I G l u Y 2 x 1 a S B w c m 9 n c m F t Y X M g Z G U g b X V z Y 3 V s Y c O n w 6 N v L C B u Y X R h w 6 f D o 2 8 s I G R h b s O n Y S B v d S B x d W F s c X V l c i B v d X R y b y B 0 a X B v I G R l I G F 0 a X Z p Z G F k Z X M s I G Z l a X R v c y B j b 2 1 v I H B h c n R l I G R h I H N 1 Y S B y b 3 R p b m E u K S Z x d W 9 0 O y w m c X V v d D t W b 2 P D q i B 0 Z X Z l I E N P V k l E L T E 5 J n F 1 b 3 Q 7 L C Z x d W 9 0 O 0 j D o S B x d W F u d G 9 z I G 1 l c 2 V z I H Z v Y 8 O q I H R l d m U g Q 0 9 W S U Q t M T k m c X V v d D s s J n F 1 b 3 Q 7 Y S 5 c d E V t I H F 1 Y W 5 0 b 3 M g Z G l h c y B k Y S D D u m x 0 a W 1 h I H N l b W F u Y S B 2 b 2 P D q i B D Q U 1 J T k h P V S B w b 3 I g c G V s b y B t Z W 5 v c y A x M C B t a W 5 1 d G 9 z I G N v b n T D r W 5 1 b 3 M g Z W 0 g Y 2 F z Y S B v d S B u b y B 0 c m F i Y W x o b y w g Y 2 9 t b y B m b 3 J t Y S B k Z S B 0 c m F u c 3 B v c n R l I H B h c m E g a X I g Z G U g d W 0 g b H V n Y X I g c G F y Y S B v I G 9 1 d H J v L C B w b 3 I g b G F 6 Z X I s I H B v c i B w c m F 6 Z X I g b 3 U g Y 2 9 t b y B m b 3 J t Y S B k Z S B l e G V y Y 8 O t Y 2 l v P y A m c X V v d D s s J n F 1 b 3 Q 7 Y i 5 c d E 5 v c y B k a W F z I G V t I H F 1 Z S B 2 b 2 P D q i B j Y W 1 p b m h v d S B w b 3 I g c G V s b y B t Z W 5 v c y A x M C B t a W 5 1 d G 9 z I G N v b n T D r W 5 1 b 3 M g c X V h b n R v I H R l b X B v I G 5 v I H R v d G F s I H Z v Y 8 O q I G d h c 3 R v d S B j Y W 1 p b m h h b m R v I H B v c i B k a W E / I F 9 f X 1 8 g b W l u d X R v c y 4 m c X V v d D s s J n F 1 b 3 Q 7 Y S 5 c d E V t I H F 1 Y W 5 0 b 3 M g Z G l h c y B k Y S D D u m x 0 a W 1 h I H N l b W F u Y S w g d m 9 j w 6 o g c m V h b G l 6 b 3 U g Y X R p d m l k Y W R l c y B N T 0 R F U k F E Q V M g c G 9 y I H B l b G 8 g b W V u b 3 M g M T A g b W l u d X R v c y B j b 2 5 0 w 6 1 u d W 9 z L C B j b 2 1 v I H B v c i B l e G V t c G x v I H B l Z G F s Y X I g b G V 2 Z S B u Y S B i a W N p Y 2 x l d G E s I G 5 h Z G F y L C B k Y W 7 D p 2 F y L C B m Y X p l c i B n a W 7 D o X N 0 a W N h I G F l c s O z Y m l j Y S B s Z X Z l L C B q b 2 d h c i B 2 w 7 R s Z W k g c m V j c m V h d G l 2 b y w g Y 2 F y c m V n Y X I g c G V z b 3 M g b G V 2 Z X M s I G Z h e m V y I H N l c n Z p w 6 d v c y B k b 2 3 D q X N 0 a W N v c y B u Y S B j Y X N h L C B u b y B x d W l u d G F s I G 9 1 I G 5 v I G p h c m R p b S B j b 2 1 v I H Z h c n J l c i w g Y X N w a X J h c i w g Y 3 V p Z G F y I G R v I G p h c m R p b S w g b 3 U g c X V h b H F 1 Z X I g Y X R p d m l k Y W R l I H F 1 Z S B m Y X o g Y X V t Z W 5 0 Y X I g b W 9 k Z X J h Z G F t Z W 5 0 Z S B z d W E g c m V z c G l y Y c O n w 6 N v I G 9 1 I G J h d G l t Z W 5 0 b 3 M g Z G 8 g Y 2 9 y Y c O n w 6 N v I C h w b 3 I g Z m F 2 b 3 I g b s O j b y B p b m N s d W E g Y 2 F t a W 5 o Y W R h K S 4 m c X V v d D s s J n F 1 b 3 Q 7 Y i 5 c d E 5 v c y B k a W F z I G V t I H F 1 Z S B 2 b 2 P D q i B m Z X o g Z X N z Y X M g Y X R p d m l k Y W R l c y B t b 2 R l c m F k Y X M g c G 9 y I H B l b G 8 g b W V u b 3 M g M T A g b W l u d X R v c y B j b 2 5 0 w 6 1 u d W 9 z L C B x d W F u d G 8 g d G V t c G 8 g b m 8 g d G 9 0 Y W w g d m 9 j w 6 o g Z 2 F z d G 9 1 I G Z h e m V u Z G 8 g Z X N z Y X M g Y X R p d m l k Y W R l c y B w b 3 I g Z G l h P y B f X 1 9 f I G 1 p b n V 0 b 3 M u J n F 1 b 3 Q 7 L C Z x d W 9 0 O 2 E u X H R F b S B x d W F u d G 9 z I G R p Y X M g Z G E g w 7 p s d G l t Y S B z Z W 1 h b m E s I H Z v Y 8 O q I H J l Y W x p e m 9 1 I G F 0 a X Z p Z G F k Z X M g V k l H T 1 J P U 0 F T I H B v c i B w Z W x v I G 1 l b m 9 z I D E w I G 1 p b n V 0 b 3 M g Y 2 9 u d M O t b n V v c y w g Y 2 9 t b y B w b 3 I g Z X h l b X B s b y B j b 3 J y Z X I s I G Z h e m V y I G d p b s O h c 3 R p Y 2 E g Y W V y w 7 N i a W N h L C B q b 2 d h c i B m d X R l Y m 9 s L C B w Z W R h b G F y I H L D o X B p Z G 8 g b m E g Y m l j a W N s Z X R h L C B q b 2 d h c i B i Y X N x d W V 0 Z S w g Z m F 6 Z X I g c 2 V y d m n D p 2 9 z I G R v b c O p c 3 R p Y 2 9 z I H B l c 2 F k b 3 M g Z W 0 g Y 2 F z Y S w g b m 8 g c X V p b n R h b C B v d S B j Y X Z v d W N h c i B u b y B q Y X J k a W 0 s I G N h c n J l Z 2 F y I H B l c 2 9 z I G V s Z X Z h Z G 9 z I G 9 1 I H F 1 Y W x x d W V y I G F 0 a X Z p Z G F k Z S B x d W U g Z m V 6 I G F 1 b W V u d G F y I E 1 V S V R P I H N 1 Y S B y Z X N w a X J h w 6 f D o 2 8 g b 3 U g Y m F 0 a W 1 l b n R v c y B k b y B j b 3 J h w 6 f D o 2 8 / I C Z x d W 9 0 O y w m c X V v d D t i L l x 0 T m 9 z I G R p Y X M g Z W 0 g c X V l I H Z v Y 8 O q I G Z l e i B l c 3 N h c y B h d G l 2 a W R h Z G V z I F Z J R 0 9 S T 1 N B U y B w b 3 I g c G V s b y B t Z W 5 v c y A x M C B t a W 5 1 d G 9 z I G N v b n T D r W 5 1 b 3 M s I H F 1 Y W 5 0 b y B 0 Z W 1 w b y B u b y B 0 b 3 R h b C B 2 b 2 P D q i B n Y X N 0 b 3 U g Z m F 6 Z W 5 k b y B l c 3 N h c y B h d G l 2 a W R h Z G V z I H B v c i B k a W E / I F 9 f X 1 8 g b W l u d X R v c y 4 m c X V v d D s s J n F 1 b 3 Q 7 Y S 5 c d F F 1 Y W 5 0 Y X M g a G 9 y Y X M g b m 8 g d G 9 0 Y W w g d m 9 j w 6 o g Z 2 F z d G E g c 2 V u d G F k b y B k d X J h b n R l I H V t I G R p Y S B k Z S B z Z W 1 h b m E / I C Z x d W 9 0 O y w m c X V v d D t i L l x 0 U X V h b n R h c y B o b 3 J h c y B u b y B 0 b 3 R h b C B 2 b 2 P D q i B n Y X N 0 Y S B z Z W 5 0 Y W R v I G R 1 c m F u d G U g d W 0 g Z G l h I G R l I G Z p b S B k Z S B z Z W 1 h b m E / 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u I E R v c m 3 D q m 5 j a W E g b 3 U g Z m 9 y b W l n Y W 1 l b n R v 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i 4 g U 2 V u c 2 H D p 8 O j b y B k Z S B j Y W x v c i 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M u I F R y Z W 1 v c m V z I G 5 h c y B w Z X J u Y X M 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0 L i B J b m N h c G F 6 I G R l I H J l b G F 4 Y X I 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1 L i B N Z W R v I H F 1 Z S B h Y 2 9 u d G X D p 2 E g b y B w a W 9 y 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N i 4 g Q X R v c m R v Y W R v I G 9 1 I H R v b n R v 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N y 4 g U G F s c G l 0 Y c O n w 6 N v I G 9 1 I G F j Z W x l c m H D p 8 O j b y B k b y B j b 3 J h w 6 f D o 2 8 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4 L i B T Z W 0 g Z X F 1 a W z D r W J y a W 8 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5 L i B B d G V y c m 9 y a X p h Z G 8 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M C 4 g T m V y d m 9 z b y 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x L i B T Z W 5 z Y c O n w 6 N v I G R l I H N 1 Z m 9 j Y c O n w 6 N v 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I u I F R y Z W 1 v c m V z I G 5 h c y B t w 6 N v c y 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z L i B U c s O q b X V s b y 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0 L i B N Z W R v I G R l I H B l c m R l c i B v I G N v b n R y b 2 x l 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U u I E R p Z m l j d W x k Y W R l I G R l I H J l c 3 B p c m F y 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Y u I E 1 l Z G 8 g Z G U g b W 9 y c m V y 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c u I E F z c 3 V z d G F k b y 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4 L i B J b m R p Z 2 V z d M O j b y B v d S B k Z X N j b 2 5 m b 3 J 0 b y B u b y B h Y m T D t G 1 l b i 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5 L i B T Z W 5 z Y c O n w 6 N v I G R l I G R l c 2 1 h a W 8 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y M C 4 g U m 9 z d G 8 g Y W Z v Z 3 V l Y W R v 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j E u I F N 1 b 3 I g K G 7 D o 2 8 g Z G V 2 a W R v I G F v I G N h b G 9 y K S 5 d J n F 1 b 3 Q 7 L C Z x d W 9 0 O 0 N v b H V t b j E m c X V v d D s s J n F 1 b 3 Q 7 X z E m c X V v d D s s J n F 1 b 3 Q 7 X z I m c X V v d D s s J n F 1 b 3 Q 7 X z M m c X V v d D s s J n F 1 b 3 Q 7 X z Q m c X V v d D s s J n F 1 b 3 Q 7 X z U m c X V v d D s s J n F 1 b 3 Q 7 X z Y m c X V v d D s s J n F 1 b 3 Q 7 X z c m c X V v d D s s J n F 1 b 3 Q 7 X z g m c X V v d D s s J n F 1 b 3 Q 7 X z k m c X V v d D s s J n F 1 b 3 Q 7 X z E w J n F 1 b 3 Q 7 L C Z x d W 9 0 O 1 8 x M S Z x d W 9 0 O y w m c X V v d D t f M T I m c X V v d D s s J n F 1 b 3 Q 7 X z E z J n F 1 b 3 Q 7 L C Z x d W 9 0 O 1 8 x N C Z x d W 9 0 O y w m c X V v d D t f M T U m c X V v d D s s J n F 1 b 3 Q 7 X z E 2 J n F 1 b 3 Q 7 L C Z x d W 9 0 O 1 8 x N y Z x d W 9 0 O y w m c X V v d D t f M T g m c X V v d D s s J n F 1 b 3 Q 7 Q 2 9 t I H J l b G H D p 8 O j b y B h I H B l c m d 1 b n R h I G F u d G V y a W 9 y L C B l c 3 T D o S B 0 Z W 5 0 Y W 5 k b y B w Z X J k Z X I g c G V z b y B k Z S B w c m 9 w w 7 N z a X R v I G N v b W V u Z G 8 g b W V u b 3 M / J n F 1 b 3 Q 7 L C Z x d W 9 0 O 1 8 x O S Z x d W 9 0 O y w m c X V v d D t f M j A m c X V v d D s s J n F 1 b 3 Q 7 M S 5 c d E V t I G d l c m F s L C B 2 b 2 P D q i B k a X J p Y S B x d W U g c 3 V h I H N h w 7 p k Z S D D q T o m c X V v d D s s J n F 1 b 3 Q 7 M i 5 c d E N v b X B h c m F k Y S B o w 6 E g d W 0 g Y W 5 v I G F 0 c s O h c y w g Y 2 9 t b y B 2 b 2 P D q i B j b G F z c 2 l m a W N h c m l h I H N 1 Y S B z Y c O 6 Z G U g Z W 0 g Z 2 V y Y W w g Y W d v c m E / I C Z x d W 9 0 O y w m c X V v d D s z L l x 0 T 3 M g c 2 V n d W l u d G V z I G l 0 Z W 5 z I H P D o 2 8 g c 2 9 i c m U g Y X R p d m l k Y W R l c y B x d W U g d m 9 j w 6 o g c G 9 k Z X J p Y S B m Y X p l c i B h d H V h b G 1 l b n R l I G R 1 c m F u d G U g d W 0 g Z G l h I G N v b X V t L i B E Z X Z p Z G 8 g w 6 A g c 3 V h I H N h w 7 p k Z S w g d m 9 j w 6 o g d G V t I G R p Z m l j d W x k Y W R l c y B w Y X J h I G Z h e m V y I G V z d G F z I G F 0 a X Z p Z G F k Z X M / I E 5 l c 3 R l I G N h c 2 8 s I H F 1 Y W 5 0 b z 8 g W 0 F 0 a X Z p Z G F k Z X M g d m l n b 3 J v c 2 F z I H F 1 Z S B l e G l n Z W 0 g b X V p d G 8 g Z X N m b 3 L D p 2 8 s I H R h a X M g Y 2 9 t b y B j b 3 J y Z X I s I G x l d m F u d G F y I G 9 i a m V 0 b 3 M g c G V z Y W R v c y w g c G F y d G l j a X B h c i B k Z S B l c 3 B v c n R l c y D D o X J k d W 9 z X S Z x d W 9 0 O y w m c X V v d D s z L l x 0 T 3 M g c 2 V n d W l u d G V z I G l 0 Z W 5 z I H P D o 2 8 g c 2 9 i c m U g Y X R p d m l k Y W R l c y B x d W U g d m 9 j w 6 o g c G 9 k Z X J p Y S B m Y X p l c i B h d H V h b G 1 l b n R l I G R 1 c m F u d G U g d W 0 g Z G l h I G N v b X V t L i B E Z X Z p Z G 8 g w 6 A g c 3 V h I H N h w 7 p k Z S w g d m 9 j w 6 o g d G V t I G R p Z m l j d W x k Y W R l c y B w Y X J h I G Z h e m V y I G V z d G F z I G F 0 a X Z p Z G F k Z X M / I E 5 l c 3 R l I G N h c 2 8 s I H F 1 Y W 5 0 b z 8 g W 0 F 0 a X Z p Z G F k Z X M g b W 9 k Z X J h Z G F z L H R h a X M g Y 2 9 t b y B t b 3 Z l c i B 1 b W E g b W V z Y S w g c G F z c 2 F y I G F z c G l y Y W R v c i B k Z S B w w 7 M s I G p v Z 2 F y I G J v b G E s I H Z h c n J l c i B j Y X N h X S Z x d W 9 0 O y w m c X V v d D s z L l x 0 T 3 M g c 2 V n d W l u d G V z I G l 0 Z W 5 z I H P D o 2 8 g c 2 9 i c m U g Y X R p d m l k Y W R l c y B x d W U g d m 9 j w 6 o g c G 9 k Z X J p Y S B m Y X p l c i B h d H V h b G 1 l b n R l I G R 1 c m F u d G U g d W 0 g Z G l h I G N v b X V t L i B E Z X Z p Z G 8 g w 6 A g c 3 V h I H N h w 7 p k Z S w g d m 9 j w 6 o g d G V t I G R p Z m l j d W x k Y W R l c y B w Y X J h I G Z h e m V y I G V z d G F z I G F 0 a X Z p Z G F k Z X M / I E 5 l c 3 R l I G N h c 2 8 s I H F 1 Y W 5 0 b z 8 g W 0 x l d m F u d G F y I G 9 1 I G N h c n J l Z 2 F y I G 1 h b n R p b W V u d G 9 z X S Z x d W 9 0 O y w m c X V v d D s z L l x 0 T 3 M g c 2 V n d W l u d G V z I G l 0 Z W 5 z I H P D o 2 8 g c 2 9 i c m U g Y X R p d m l k Y W R l c y B x d W U g d m 9 j w 6 o g c G 9 k Z X J p Y S B m Y X p l c i B h d H V h b G 1 l b n R l I G R 1 c m F u d G U g d W 0 g Z G l h I G N v b X V t L i B E Z X Z p Z G 8 g w 6 A g c 3 V h I H N h w 7 p k Z S w g d m 9 j w 6 o g d G V t I G R p Z m l j d W x k Y W R l c y B w Y X J h I G Z h e m V y I G V z d G F z I G F 0 a X Z p Z G F k Z X M / I E 5 l c 3 R l I G N h c 2 8 s I H F 1 Y W 5 0 b z 8 g W 1 N 1 Y m l y I H b D o X J p b 3 M g b G F u Y 2 V z I G R l I G V z Y 2 F k Y V 0 m c X V v d D s s J n F 1 b 3 Q 7 M y 5 c d E 9 z I H N l Z 3 V p b n R l c y B p d G V u c y B z w 6 N v I H N v Y n J l I G F 0 a X Z p Z G F k Z X M g c X V l I H Z v Y 8 O q I H B v Z G V y a W E g Z m F 6 Z X I g Y X R 1 Y W x t Z W 5 0 Z S B k d X J h b n R l I H V t I G R p Y S B j b 2 1 1 b S 4 g R G V 2 a W R v I M O g I H N 1 Y S B z Y c O 6 Z G U s I H Z v Y 8 O q I H R l b S B k a W Z p Y 3 V s Z G F k Z X M g c G F y Y S B m Y X p l c i B l c 3 R h c y B h d G l 2 a W R h Z G V z P y B O Z X N 0 Z S B j Y X N v L C B x d W F u d G 8 / I F t T d W J p c i B 1 b S B s Y W 5 j Z S B k Z S B l c 2 N h Z G F z X S Z x d W 9 0 O y w m c X V v d D s z L l x 0 T 3 M g c 2 V n d W l u d G V z I G l 0 Z W 5 z I H P D o 2 8 g c 2 9 i c m U g Y X R p d m l k Y W R l c y B x d W U g d m 9 j w 6 o g c G 9 k Z X J p Y S B m Y X p l c i B h d H V h b G 1 l b n R l I G R 1 c m F u d G U g d W 0 g Z G l h I G N v b X V t L i B E Z X Z p Z G 8 g w 6 A g c 3 V h I H N h w 7 p k Z S w g d m 9 j w 6 o g d G V t I G R p Z m l j d W x k Y W R l c y B w Y X J h I G Z h e m V y I G V z d G F z I G F 0 a X Z p Z G F k Z X M / I E 5 l c 3 R l I G N h c 2 8 s I H F 1 Y W 5 0 b z 8 g W 0 N 1 c n Z h c i 1 z Z S w g Y W p v Z W x o Y X I t c 2 U g b 3 U g Z G 9 i c m F y L X N l X S Z x d W 9 0 O y w m c X V v d D s z L l x 0 T 3 M g c 2 V n d W l u d G V z I G l 0 Z W 5 z I H P D o 2 8 g c 2 9 i c m U g Y X R p d m l k Y W R l c y B x d W U g d m 9 j w 6 o g c G 9 k Z X J p Y S B m Y X p l c i B h d H V h b G 1 l b n R l I G R 1 c m F u d G U g d W 0 g Z G l h I G N v b X V t L i B E Z X Z p Z G 8 g w 6 A g c 3 V h I H N h w 7 p k Z S w g d m 9 j w 6 o g d G V t I G R p Z m l j d W x k Y W R l c y B w Y X J h I G Z h e m V y I G V z d G F z I G F 0 a X Z p Z G F k Z X M / I E 5 l c 3 R l I G N h c 2 8 s I H F 1 Y W 5 0 b z 8 g W 0 F u Z G F y I G 1 h a X M g Z G U g d W 0 g c X V p b M O 0 b W V 0 c m 9 d J n F 1 b 3 Q 7 L C Z x d W 9 0 O z M u X H R P c y B z Z W d 1 a W 5 0 Z X M g a X R l b n M g c 8 O j b y B z b 2 J y Z S B h d G l 2 a W R h Z G V z I H F 1 Z S B 2 b 2 P D q i B w b 2 R l c m l h I G Z h e m V y I G F 0 d W F s b W V u d G U g Z H V y Y W 5 0 Z S B 1 b S B k a W E g Y 2 9 t d W 0 u I E R l d m l k b y D D o C B z d W E g c 2 H D u m R l L C B 2 b 2 P D q i B 0 Z W 0 g Z G l m a W N 1 b G R h Z G V z I H B h c m E g Z m F 6 Z X I g Z X N 0 Y X M g Y X R p d m l k Y W R l c z 8 g T m V z d G U g Y 2 F z b y w g c X V h b n R v P y B b Q W 5 k Y X I g d s O h c m l v c y B x d W F y d G V p c s O 1 Z X N d J n F 1 b 3 Q 7 L C Z x d W 9 0 O z M u X H R P c y B z Z W d 1 a W 5 0 Z X M g a X R l b n M g c 8 O j b y B z b 2 J y Z S B h d G l 2 a W R h Z G V z I H F 1 Z S B 2 b 2 P D q i B w b 2 R l c m l h I G Z h e m V y I G F 0 d W F s b W V u d G U g Z H V y Y W 5 0 Z S B 1 b S B k a W E g Y 2 9 t d W 0 u I E R l d m l k b y D D o C B z d W E g c 2 H D u m R l L C B 2 b 2 P D q i B 0 Z W 0 g Z G l m a W N 1 b G R h Z G V z I H B h c m E g Z m F 6 Z X I g Z X N 0 Y X M g Y X R p d m l k Y W R l c z 8 g T m V z d G U g Y 2 F z b y w g c X V h b n R v P y B b Q W 5 k Y X I g d W 0 g c X V h c n R l a X L D o 2 9 d J n F 1 b 3 Q 7 L C Z x d W 9 0 O z M u X H R P c y B z Z W d 1 a W 5 0 Z X M g a X R l b n M g c 8 O j b y B z b 2 J y Z S B h d G l 2 a W R h Z G V z I H F 1 Z S B 2 b 2 P D q i B w b 2 R l c m l h I G Z h e m V y I G F 0 d W F s b W V u d G U g Z H V y Y W 5 0 Z S B 1 b S B k a W E g Y 2 9 t d W 0 u I E R l d m l k b y D D o C B z d W E g c 2 H D u m R l L C B 2 b 2 P D q i B 0 Z W 0 g Z G l m a W N 1 b G R h Z G V z I H B h c m E g Z m F 6 Z X I g Z X N 0 Y X M g Y X R p d m l k Y W R l c z 8 g T m V z d G U g Y 2 F z b y w g c X V h b n R v P y B b V G 9 t Y X I g Y m F u a G 8 g b 3 U g d m V z d G l y L X N l X S Z x d W 9 0 O y w m c X V v d D s 0 L l x 0 R H V y Y W 5 0 Z S B h c y D D u m x 0 a W 1 h c y B x d W F 0 c m 8 g c 2 V t Y W 5 h c y w g d m 9 j w 6 o g d G V 2 Z S B h b G d 1 b S B k b 3 M g c 2 V n d W l u d G V z I H B y b 2 J s Z W 1 h c y B j b 2 0 g b y B z Z X U g d H J h Y m F s a G 8 g b 3 U g Y 2 9 t I G F s Z 3 V t Y S B h d G l 2 a W R h Z G U g Z G n D o X J p Y S B y Z W d 1 b G F y L C B j b 2 1 v I G N v b n N l c X X D q m 5 j a W E g Z G U g c 3 V h I H N h w 7 p k Z S B m w 6 1 z a W N h P y A g W 1 Z v Y 8 O q I G R p b W l u d W l 1 I G E g c X V h b n R p Z G F k Z S B k Z S B 0 Z W 1 w b y B k Z W R p Y 2 F 2 Y S B h b y B z Z X U g d H J h Y m F s a G 8 g b 3 U g Y S B v d X R y Y X M g Y X R p d m l k Y W R l c z 9 d J n F 1 b 3 Q 7 L C Z x d W 9 0 O z Q u X H R E d X J h b n R l I G F z I M O 6 b H R p b W F z I H F 1 Y X R y b y B z Z W 1 h b m F z L C B 2 b 2 P D q i B 0 Z X Z l I G F s Z 3 V t I G R v c y B z Z W d 1 a W 5 0 Z X M g c H J v Y m x l b W F z I G N v b S B v I H N l d S B 0 c m F i Y W x o b y B v d S B j b 2 0 g Y W x n d W 1 h I G F 0 a X Z p Z G F k Z S B k a c O h c m l h I H J l Z 3 V s Y X I s I G N v b W 8 g Y 2 9 u c 2 V x d c O q b m N p Y S B k Z S B z d W E g c 2 H D u m R l I G b D r X N p Y 2 E / I C B b U m V h b G l 6 b 3 U g b W V u b 3 M g d G F y Z W Z h c y B k b y B x d W U g Z 2 9 z d G F y a W E / X S Z x d W 9 0 O y w m c X V v d D s 0 L l x 0 R H V y Y W 5 0 Z S B h c y D D u m x 0 a W 1 h c y B x d W F 0 c m 8 g c 2 V t Y W 5 h c y w g d m 9 j w 6 o g d G V 2 Z S B h b G d 1 b S B k b 3 M g c 2 V n d W l u d G V z I H B y b 2 J s Z W 1 h c y B j b 2 0 g b y B z Z X U g d H J h Y m F s a G 8 g b 3 U g Y 2 9 t I G F s Z 3 V t Y S B h d G l 2 a W R h Z G U g Z G n D o X J p Y S B y Z W d 1 b G F y L C B j b 2 1 v I G N v b n N l c X X D q m 5 j a W E g Z G U g c 3 V h I H N h w 7 p k Z S B m w 6 1 z a W N h P y A g W 0 V z d G V 2 Z S B s a W 1 p d G F k b y B u b y B z Z X U g d G l w b y B k Z S B 0 c m F i Y W x o b y B v d S B l b S B v d X R y Y X M g Y X R p d m l k Y W R l c z 9 d J n F 1 b 3 Q 7 L C Z x d W 9 0 O z Q u X H R E d X J h b n R l I G F z I M O 6 b H R p b W F z I H F 1 Y X R y b y B z Z W 1 h b m F z L C B 2 b 2 P D q i B 0 Z X Z l I G F s Z 3 V t I G R v c y B z Z W d 1 a W 5 0 Z X M g c H J v Y m x l b W F z I G N v b S B v I H N l d S B 0 c m F i Y W x o b y B v d S B j b 2 0 g Y W x n d W 1 h I G F 0 a X Z p Z G F k Z S B k a c O h c m l h I H J l Z 3 V s Y X I s I G N v b W 8 g Y 2 9 u c 2 V x d c O q b m N p Y S B k Z S B z d W E g c 2 H D u m R l I G b D r X N p Y 2 E / I C B b V G V 2 Z S B k a W Z p Y 3 V s Z G F k Z S B w Y X J h I G Z h e m V y I H N l d S B 0 c m F i Y W x o b y B v d S B v d X R y Y X M g Y X R p d m l k Y W R l c y A o c G 9 y I G V 4 Z W 1 w b G 8 s I G 5 l Y 2 V z c 2 l 0 b 3 U g Z G U g d W 0 g Z X N m b 3 L D p 2 8 g Z X h 0 c m E p P 1 0 m c X V v d D s s J n F 1 b 3 Q 7 N S 5 c d E R 1 c m F u d G U g Y X M g w 7 p s d G l t Y X M g c X V h d H J v I H N l b W F u Y X M s I H Z v Y 8 O q I H R l d m U g Y W x n d W 0 g Z G 9 z I H N l Z 3 V p b n R l c y B w c m 9 i b G V t Y X M g Y 2 9 t I G 8 g c 2 V 1 I H R y Y W J h b G h v I G 9 1 I G N v b S B h b G d 1 b W E g Y X R p d m l k Y W R l I H J l Z 3 V s Y X I g Z G n D o X J p Y S w g Y 2 9 t b y B j b 2 5 z Z X F 1 w 6 p u Y 2 l h I G R l I G F s Z 3 V t I H B y b 2 J s Z W 1 h I G V t b 2 N p b 2 5 h b C A o Y 2 9 t b y B z Z W 5 0 a X I t c 2 U g Z G V w c m l t a W R v I G 9 1 I G F u c 2 l v c 2 8 p P y B b V m 9 j w 6 o g Z G l t a W 5 1 a X U g Y S B x d W F u d G l k Y W R l I G R l I H R l b X B v I H F 1 Z S B z Z S B k Z W R p Y 2 F 2 Y S B h b y B z Z X U g d H J h Y m F s a G 8 g b 3 U g Y S B v d X R y Y X M g Y X R p d m l k Y W R l c z 9 d J n F 1 b 3 Q 7 L C Z x d W 9 0 O z U u X H R E d X J h b n R l I G F z I M O 6 b H R p b W F z I H F 1 Y X R y b y B z Z W 1 h b m F z L C B 2 b 2 P D q i B 0 Z X Z l I G F s Z 3 V t I G R v c y B z Z W d 1 a W 5 0 Z X M g c H J v Y m x l b W F z I G N v b S B v I H N l d S B 0 c m F i Y W x o b y B v d S B j b 2 0 g Y W x n d W 1 h I G F 0 a X Z p Z G F k Z S B y Z W d 1 b G F y I G R p w 6 F y a W E s I G N v b W 8 g Y 2 9 u c 2 V x d c O q b m N p Y S B k Z S B h b G d 1 b S B w c m 9 i b G V t Y S B l b W 9 j a W 9 u Y W w g K G N v b W 8 g c 2 V u d G l y L X N l I G R l c H J p b W l k b y B v d S B h b n N p b 3 N v K T 8 g W 1 J l Y W x p e m 9 1 I G 1 l b m 9 z I H R h c m V m Y X M g Z G 8 g c X V l I G d v c 3 R h c m l h P 1 0 m c X V v d D s s J n F 1 b 3 Q 7 N S 5 c d E R 1 c m F u d G U g Y X M g w 7 p s d G l t Y X M g c X V h d H J v I H N l b W F u Y X M s I H Z v Y 8 O q I H R l d m U g Y W x n d W 0 g Z G 9 z I H N l Z 3 V p b n R l c y B w c m 9 i b G V t Y X M g Y 2 9 t I G 8 g c 2 V 1 I H R y Y W J h b G h v I G 9 1 I G N v b S B h b G d 1 b W E g Y X R p d m l k Y W R l I H J l Z 3 V s Y X I g Z G n D o X J p Y S w g Y 2 9 t b y B j b 2 5 z Z X F 1 w 6 p u Y 2 l h I G R l I G F s Z 3 V t I H B y b 2 J s Z W 1 h I G V t b 2 N p b 2 5 h b C A o Y 2 9 t b y B z Z W 5 0 a X I t c 2 U g Z G V w c m l t a W R v I G 9 1 I G F u c 2 l v c 2 8 p P y B b T s O j b y B 0 c m F i Y W x o b 3 U g b 3 U g b s O j b y B m Z X o g c X V h b H F 1 Z X I g Z G F z I G F 0 a X Z p Z G F k Z X M g Y 2 9 t I H R h b n R v I G N 1 a W R h Z G 8 g Y 2 9 t b y B n Z X J h b G 1 l b n R l I G Z h e j 9 d J n F 1 b 3 Q 7 L C Z x d W 9 0 O z Y u X H R E d X J h b n R l I G F z I M O 6 b H R p b W F z I H F 1 Y X R y b y B z Z W 1 h b m F z L C B k Z S B x d W U g b W F u Z W l y Y S B z d W E g c 2 H D u m R l I G b D r X N p Y 2 E g b 3 U g c H J v Y m x l b W F z I G V t b 2 N p b 2 5 h a X M g a W 5 0 Z X J m Z X J p c m F t I G 5 h c y B z d W F z I G F 0 a X Z p Z G F k Z X M g c 2 9 j a W F p c y B u b 3 J t Y W l z L C B l b S B y Z W x h w 6 f D o 2 8 g w 6 A g Z m F t w 6 1 s a W E s I H Z p e m l u a G 9 z L C B h b W l n b 3 M g b 3 U g Z W 0 g Z 3 J 1 c G 8 / J n F 1 b 3 Q 7 L C Z x d W 9 0 O z c u X H R R d W F u d G E g Z G 9 y I G 5 v I G N v c n B v I H Z v Y 8 O q I H R l d m U g Z H V y Y W 5 0 Z S B h c y D D u m x 0 a W 1 h c y B x d W F 0 c m 8 g c 2 V t Y W 5 h c z 8 g J n F 1 b 3 Q 7 L C Z x d W 9 0 O z g u X H R E d X J h b n R l I G F z I M O 6 b H R p b W F z I H F 1 Y X R y b y B z Z W 1 h b m F z L C B x d W F u d G 8 g Y S B k b 3 I g a W 5 0 Z X J m Z X J p d S B j b 2 0 g b y B z Z X U g d H J h Y m F s a G 8 g b m 9 y b W F s I C h p b m N s d W l u Z G 8 g d G F u d G 8 g d H J h Y m F s a G 8 g Z m 9 y Y S B v d S B k Z W 5 0 c m 8 g Z G U g Y 2 F z Y S k / J n F 1 b 3 Q 7 L C Z x d W 9 0 O 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Y 2 h l a W 8 g Z G U g d m l n b 3 I s I G N o Z W l v I G R l I H Z v b n R h Z G U s I G N o Z W l v I G R l I G Z v c s O n Y T 9 d J n F 1 b 3 Q 7 L C Z x d W 9 0 O 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d W 1 h I H B l c 3 N v Y S B t d W l 0 b y B u Z X J 2 b 3 N h P 1 0 m c X V v d D s s J n F 1 b 3 Q 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0 w 6 N v I G R l c H J p b W l k b y B x d W U g b m F k Y S B w b 2 R l I G F u a W 3 D o S 1 s b z 9 d J n F 1 b 3 Q 7 L C Z x d W 9 0 O 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Y 2 F s b W 8 g b 3 U g d H J h b n F 1 a W x v P 1 0 m c X V v d D s s J n F 1 b 3 Q 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b 2 0 g b X V p d G E g Z W 5 l c m d p Y T 9 d J n F 1 b 3 Q 7 L C Z x d W 9 0 O 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Z G V z Y W 5 p b W F k b y B l I G F i Y X R p Z G 8 / X S Z x d W 9 0 O y w m c X V v d D 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G V z Z 2 9 0 Y W R v P 1 0 m c X V v d D s s J n F 1 b 3 Q 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1 b W E g c G V z c 2 9 h I G Z l b G l 6 P 1 0 m c X V v d D s s J n F 1 b 3 Q 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Y W 5 z Y W R v P 1 0 m c X V v d D s s J n F 1 b 3 Q 7 M T A u X H R E d X J h b n R l I G F z I M O 6 b H R p b W F z I H F 1 Y X R y b y B z Z W 1 h b m F z L C B x d W F u d G 8 g Z G 8 g c 2 V 1 I H R l b X B v I G E g c 3 V h I H N h w 7 p k Z S B m w 6 1 z a W N h I G 9 1 I H B y b 2 J s Z W 1 h c y B l b W 9 j a W 9 u Y W l z I G l u d G V y Z m V y a X J h b S B l b S B z d W F z I G F 0 a X Z p Z G F k Z X M g c 2 9 j a W F p c y A o Y 2 9 t b y B 2 a X N p d G F y I G F t a W d v c y w g c G F y Z W 5 0 Z X M s I G V 0 Y y 4 p P y h j a X J j d W x l I H V t Y S k m c X V v d D s s J n F 1 b 3 Q 7 M T E u X H R P I H F 1 Y W 5 0 b y B 2 Z X J k Y W R l a X J v I G 9 1 I G Z h b H N v I M O p I G N h Z G E g d W 1 h I G R h c y B z Z W d 1 a W 5 0 Z X M g Y W Z p c m 1 h w 6 f D t W V z I H B h c m E g d m 9 j w 6 o / I F t F d S B j b 3 N 0 d W 1 v I G F k b 2 V j Z X I g d W 0 g c G 9 1 Y 2 8 g b W F p c y B m Y W N p b G 1 l b n R l I H F 1 Z S B h c y B v d X R y Y X M g c G V z c 2 9 h c 1 0 m c X V v d D s s J n F 1 b 3 Q 7 M T E u X H R P I H F 1 Y W 5 0 b y B 2 Z X J k Y W R l a X J v I G 9 1 I G Z h b H N v I M O p I G N h Z G E g d W 1 h I G R h c y B z Z W d 1 a W 5 0 Z X M g Y W Z p c m 1 h w 6 f D t W V z I H B h c m E g d m 9 j w 6 o / I F t F d S B z b 3 U g d M O j b y B z Y X V k w 6 F 2 Z W w g c X V h b n R v I H F 1 Y W x x d W V y I H B l c 3 N v Y S B x d W U g Y 2 9 u a G X D p 2 9 d J n F 1 b 3 Q 7 L C Z x d W 9 0 O z E x L l x 0 T y B x d W F u d G 8 g d m V y Z G F k Z W l y b y B v d S B m Y W x z b y D D q S B j Y W R h I H V t Y S B k Y X M g c 2 V n d W l u d G V z I G F m a X J t Y c O n w 7 V l c y B w Y X J h I H Z v Y 8 O q P y B b R X U g Y W N o b y B x d W U g Y S B t a W 5 o Y S B z Y c O 6 Z G U g d m F p I H B p b 3 J h c l 0 m c X V v d D s s J n F 1 b 3 Q 7 M T E u X H R P I H F 1 Y W 5 0 b y B 2 Z X J k Y W R l a X J v I G 9 1 I G Z h b H N v I M O p I G N h Z G E g d W 1 h I G R h c y B z Z W d 1 a W 5 0 Z X M g Y W Z p c m 1 h w 6 f D t W V z I H B h c m E g d m 9 j w 6 o / I F t N a W 5 o Y S B z Y c O 6 Z G U g w 6 k g Z X h j Z W x l b n R l X S Z x d W 9 0 O 1 0 i I C 8 + P E V u d H J 5 I F R 5 c G U 9 I k Z p b G x T d G F 0 d X M i I F Z h b H V l P S J z Q 2 9 t c G x l d G U i I C 8 + P E V u d H J 5 I F R 5 c G U 9 I l J l b G F 0 a W 9 u c 2 h p c E l u Z m 9 D b 2 5 0 Y W l u Z X I i I F Z h b H V l P S J z e y Z x d W 9 0 O 2 N v b H V t b k N v d W 5 0 J n F 1 b 3 Q 7 O j E w N S w m c X V v d D t r Z X l D b 2 x 1 b W 5 O Y W 1 l c y Z x d W 9 0 O z p b X S w m c X V v d D t x d W V y e V J l b G F 0 a W 9 u c 2 h p c H M m c X V v d D s 6 W 1 0 s J n F 1 b 3 Q 7 Y 2 9 s d W 1 u S W R l b n R p d G l l c y Z x d W 9 0 O z p b J n F 1 b 3 Q 7 U 2 V j d G l v b j E v M j A y M i A t I E F 0 a X Z p Z G F k Z S B m w 6 1 z a W N h L C B z a W 5 0 b 2 1 h c y B k Z S B h b n N p Z W R h Z G U g Z S B k Z X B y Z X N z w 6 N v I G U g c X V h b G l k Y W R l I G R l I H Z p Z G E g Z S 9 B d X R v U m V t b 3 Z l Z E N v b H V t b n M x L n t D Y X J p b W J v I G R l I G R h d G E v a G 9 y Y S w w f S Z x d W 9 0 O y w m c X V v d D t T Z W N 0 a W 9 u M S 8 y M D I y I C 0 g Q X R p d m l k Y W R l I G b D r X N p Y 2 E s I H N p b n R v b W F z I G R l I G F u c 2 l l Z G F k Z S B l I G R l c H J l c 3 P D o 2 8 g Z S B x d W F s a W R h Z G U g Z G U g d m l k Y S B l L 0 F 1 d G 9 S Z W 1 v d m V k Q 2 9 s d W 1 u c z E u e 0 5 v b W U g Z G U g d X N 1 w 6 F y a W 8 s M X 0 m c X V v d D s s J n F 1 b 3 Q 7 U 2 V j d G l v b j E v M j A y M i A t I E F 0 a X Z p Z G F k Z S B m w 6 1 z a W N h L C B z a W 5 0 b 2 1 h c y B k Z S B h b n N p Z W R h Z G U g Z S B k Z X B y Z X N z w 6 N v I G U g c X V h b G l k Y W R l I G R l I H Z p Z G E g Z S 9 B d X R v U m V t b 3 Z l Z E N v b H V t b n M x L n t D b 2 5 j b 3 J k b y B l b S B w Y X J 0 a W N p c G F y I G R h I H B y Z X N l b n R l I H B l c 3 F 1 a X N h P y w y f S Z x d W 9 0 O y w m c X V v d D t T Z W N 0 a W 9 u M S 8 y M D I y I C 0 g Q X R p d m l k Y W R l I G b D r X N p Y 2 E s I H N p b n R v b W F z I G R l I G F u c 2 l l Z G F k Z S B l I G R l c H J l c 3 P D o 2 8 g Z S B x d W F s a W R h Z G U g Z G U g d m l k Y S B l L 0 F 1 d G 9 S Z W 1 v d m V k Q 2 9 s d W 1 u c z E u e 0 R h d G E g Z G U g b m F z Y 2 l t Z W 5 0 b y w z f S Z x d W 9 0 O y w m c X V v d D t T Z W N 0 a W 9 u M S 8 y M D I y I C 0 g Q X R p d m l k Y W R l I G b D r X N p Y 2 E s I H N p b n R v b W F z I G R l I G F u c 2 l l Z G F k Z S B l I G R l c H J l c 3 P D o 2 8 g Z S B x d W F s a W R h Z G U g Z G U g d m l k Y S B l L 0 F 1 d G 9 S Z W 1 v d m V k Q 2 9 s d W 1 u c z E u e 1 N l e G 8 6 L D R 9 J n F 1 b 3 Q 7 L C Z x d W 9 0 O 1 N l Y 3 R p b 2 4 x L z I w M j I g L S B B d G l 2 a W R h Z G U g Z s O t c 2 l j Y S w g c 2 l u d G 9 t Y X M g Z G U g Y W 5 z a W V k Y W R l I G U g Z G V w c m V z c 8 O j b y B l I H F 1 Y W x p Z G F k Z S B k Z S B 2 a W R h I G U v Q X V 0 b 1 J l b W 9 2 Z W R D b 2 x 1 b W 5 z M S 5 7 T y B z Z X U g Y 3 V y c 2 8 g w 6 k g Z G U g c X V h b C D D o X J l Y S B k b y B j b 2 5 o Z W N p b W V u d G 8 / L D V 9 J n F 1 b 3 Q 7 L C Z x d W 9 0 O 1 N l Y 3 R p b 2 4 x L z I w M j I g L S B B d G l 2 a W R h Z G U g Z s O t c 2 l j Y S w g c 2 l u d G 9 t Y X M g Z G U g Y W 5 z a W V k Y W R l I G U g Z G V w c m V z c 8 O j b y B l I H F 1 Y W x p Z G F k Z S B k Z S B 2 a W R h I G U v Q X V 0 b 1 J l b W 9 2 Z W R D b 2 x 1 b W 5 z M S 5 7 U X V h b C B z Z X U g Y 3 V y c 2 8 / L D Z 9 J n F 1 b 3 Q 7 L C Z x d W 9 0 O 1 N l Y 3 R p b 2 4 x L z I w M j I g L S B B d G l 2 a W R h Z G U g Z s O t c 2 l j Y S w g c 2 l u d G 9 t Y X M g Z G U g Y W 5 z a W V k Y W R l I G U g Z G V w c m V z c 8 O j b y B l I H F 1 Y W x p Z G F k Z S B k Z S B 2 a W R h I G U v Q X V 0 b 1 J l b W 9 2 Z W R D b 2 x 1 b W 5 z M S 5 7 U X V h b C B z Z W 1 l c 3 R y Z S B l c 3 R h I G N 1 c n N h b m R v L D d 9 J n F 1 b 3 Q 7 L C Z x d W 9 0 O 1 N l Y 3 R p b 2 4 x L z I w M j I g L S B B d G l 2 a W R h Z G U g Z s O t c 2 l j Y S w g c 2 l u d G 9 t Y X M g Z G U g Y W 5 z a W V k Y W R l I G U g Z G V w c m V z c 8 O j b y B l I H F 1 Y W x p Z G F k Z S B k Z S B 2 a W R h I G U v Q X V 0 b 1 J l b W 9 2 Z W R D b 2 x 1 b W 5 z M S 5 7 U G V y w 6 1 v Z G 8 s O H 0 m c X V v d D s s J n F 1 b 3 Q 7 U 2 V j d G l v b j E v M j A y M i A t I E F 0 a X Z p Z G F k Z S B m w 6 1 z a W N h L C B z a W 5 0 b 2 1 h c y B k Z S B h b n N p Z W R h Z G U g Z S B k Z X B y Z X N z w 6 N v I G U g c X V h b G l k Y W R l I G R l I H Z p Z G E g Z S 9 B d X R v U m V t b 3 Z l Z E N v b H V t b n M x L n t T Z S B F Q U Q g Y 2 9 s b 2 N h c i B N w 7 N k d W x v I G U g U M O z b G 8 s O X 0 m c X V v d D s s J n F 1 b 3 Q 7 U 2 V j d G l v b j E v M j A y M i A t I E F 0 a X Z p Z G F k Z S B m w 6 1 z a W N h L C B z a W 5 0 b 2 1 h c y B k Z S B h b n N p Z W R h Z G U g Z S B k Z X B y Z X N z w 6 N v I G U g c X V h b G l k Y W R l I G R l I H Z p Z G E g Z S 9 B d X R v U m V t b 3 Z l Z E N v b H V t b n M x L n t F b S B y Z W x h w 6 f D o 2 8 g w 6 A g b W V u c 2 F s a W R h Z G U s I H Z v Y 8 O q O i w x M H 0 m c X V v d D s s J n F 1 b 3 Q 7 U 2 V j d G l v b j E v M j A y M i A t I E F 0 a X Z p Z G F k Z S B m w 6 1 z a W N h L C B z a W 5 0 b 2 1 h c y B k Z S B h b n N p Z W R h Z G U g Z S B k Z X B y Z X N z w 6 N v I G U g c X V h b G l k Y W R l I G R l I H Z p Z G E g Z S 9 B d X R v U m V t b 3 Z l Z E N v b H V t b n M x L n t D b 3 I v c m H D p 2 E s M T F 9 J n F 1 b 3 Q 7 L C Z x d W 9 0 O 1 N l Y 3 R p b 2 4 x L z I w M j I g L S B B d G l 2 a W R h Z G U g Z s O t c 2 l j Y S w g c 2 l u d G 9 t Y X M g Z G U g Y W 5 z a W V k Y W R l I G U g Z G V w c m V z c 8 O j b y B l I H F 1 Y W x p Z G F k Z S B k Z S B 2 a W R h I G U v Q X V 0 b 1 J l b W 9 2 Z W R D b 2 x 1 b W 5 z M S 5 7 V m 9 j w 6 o g Z X N 0 w 6 E g Z m F 6 Z W 5 k b y B h b G d 1 b S B 0 c m F 0 Y W 1 l b n R v P y w x M n 0 m c X V v d D s s J n F 1 b 3 Q 7 U 2 V j d G l v b j E v M j A y M i A t I E F 0 a X Z p Z G F k Z S B m w 6 1 z a W N h L C B z a W 5 0 b 2 1 h c y B k Z S B h b n N p Z W R h Z G U g Z S B k Z X B y Z X N z w 6 N v I G U g c X V h b G l k Y W R l I G R l I H Z p Z G E g Z S 9 B d X R v U m V t b 3 Z l Z E N v b H V t b n M x L n t W b 2 P D q i B m Y X o g d X N v I G R l I G N p Z 2 F y c m 9 z P y w x M 3 0 m c X V v d D s s J n F 1 b 3 Q 7 U 2 V j d G l v b j E v M j A y M i A t I E F 0 a X Z p Z G F k Z S B m w 6 1 z a W N h L C B z a W 5 0 b 2 1 h c y B k Z S B h b n N p Z W R h Z G U g Z S B k Z X B y Z X N z w 6 N v I G U g c X V h b G l k Y W R l I G R l I H Z p Z G E g Z S 9 B d X R v U m V t b 3 Z l Z E N v b H V t b n M x L n t W b 2 P D q i B m Y X o g d X N v I G R l I M O h b G N v b 2 w / L D E 0 f S Z x d W 9 0 O y w m c X V v d D t T Z W N 0 a W 9 u M S 8 y M D I y I C 0 g Q X R p d m l k Y W R l I G b D r X N p Y 2 E s I H N p b n R v b W F z I G R l I G F u c 2 l l Z G F k Z S B l I G R l c H J l c 3 P D o 2 8 g Z S B x d W F s a W R h Z G U g Z G U g d m l k Y S B l L 0 F 1 d G 9 S Z W 1 v d m V k Q 2 9 s d W 1 u c z E u e 0 Z l e i B l e G V y Y 8 O t Y 2 l v c y B m w 6 1 z a W N v c y B z a X N 0 Z W 1 h d G l 6 Y W R v c y B u b 3 M g w 7 p s d G l t b 3 M g N i B t Z X N l c z 8 g K E l z c 2 8 g a W 5 j b H V p I H B y b 2 d y Y W 1 h c y B k Z S B t d X N j d W x h w 6 f D o 2 8 s I G 5 h d G H D p 8 O j b y w g Z G F u w 6 d h I G 9 1 I H F 1 Y W x x d W V y I G 9 1 d H J v I H R p c G 8 g Z G U g Y X R p d m l k Y W R l c y w g Z m V p d G 9 z I G N v b W 8 g c G F y d G U g Z G E g c 3 V h I H J v d G l u Y S 4 p L D E 1 f S Z x d W 9 0 O y w m c X V v d D t T Z W N 0 a W 9 u M S 8 y M D I y I C 0 g Q X R p d m l k Y W R l I G b D r X N p Y 2 E s I H N p b n R v b W F z I G R l I G F u c 2 l l Z G F k Z S B l I G R l c H J l c 3 P D o 2 8 g Z S B x d W F s a W R h Z G U g Z G U g d m l k Y S B l L 0 F 1 d G 9 S Z W 1 v d m V k Q 2 9 s d W 1 u c z E u e 1 Z v Y 8 O q I H R l d m U g Q 0 9 W S U Q t M T k s M T Z 9 J n F 1 b 3 Q 7 L C Z x d W 9 0 O 1 N l Y 3 R p b 2 4 x L z I w M j I g L S B B d G l 2 a W R h Z G U g Z s O t c 2 l j Y S w g c 2 l u d G 9 t Y X M g Z G U g Y W 5 z a W V k Y W R l I G U g Z G V w c m V z c 8 O j b y B l I H F 1 Y W x p Z G F k Z S B k Z S B 2 a W R h I G U v Q X V 0 b 1 J l b W 9 2 Z W R D b 2 x 1 b W 5 z M S 5 7 S M O h I H F 1 Y W 5 0 b 3 M g b W V z Z X M g d m 9 j w 6 o g d G V 2 Z S B D T 1 Z J R C 0 x O S w x N 3 0 m c X V v d D s s J n F 1 b 3 Q 7 U 2 V j d G l v b j E v M j A y M i A t I E F 0 a X Z p Z G F k Z S B m w 6 1 z a W N h L C B z a W 5 0 b 2 1 h c y B k Z S B h b n N p Z W R h Z G U g Z S B k Z X B y Z X N z w 6 N v I G U g c X V h b G l k Y W R l I G R l I H Z p Z G E g Z S 9 B d X R v U m V t b 3 Z l Z E N v b H V t b n M x L n t h L l x 0 R W 0 g c X V h b n R v c y B k a W F z I G R h I M O 6 b H R p b W E g c 2 V t Y W 5 h I H Z v Y 8 O q I E N B T U l O S E 9 V I H B v c i B w Z W x v I G 1 l b m 9 z I D E w I G 1 p b n V 0 b 3 M g Y 2 9 u d M O t b n V v c y B l b S B j Y X N h I G 9 1 I G 5 v I H R y Y W J h b G h v L C B j b 2 1 v I G Z v c m 1 h I G R l I H R y Y W 5 z c G 9 y d G U g c G F y Y S B p c i B k Z S B 1 b S B s d W d h c i B w Y X J h I G 8 g b 3 V 0 c m 8 s I H B v c i B s Y X p l c i w g c G 9 y I H B y Y X p l c i B v d S B j b 2 1 v I G Z v c m 1 h I G R l I G V 4 Z X J j w 6 1 j a W 8 / I C w x O H 0 m c X V v d D s s J n F 1 b 3 Q 7 U 2 V j d G l v b j E v M j A y M i A t I E F 0 a X Z p Z G F k Z S B m w 6 1 z a W N h L C B z a W 5 0 b 2 1 h c y B k Z S B h b n N p Z W R h Z G U g Z S B k Z X B y Z X N z w 6 N v I G U g c X V h b G l k Y W R l I G R l I H Z p Z G E g Z S 9 B d X R v U m V t b 3 Z l Z E N v b H V t b n M x L n t i L l x 0 T m 9 z I G R p Y X M g Z W 0 g c X V l I H Z v Y 8 O q I G N h b W l u a G 9 1 I H B v c i B w Z W x v I G 1 l b m 9 z I D E w I G 1 p b n V 0 b 3 M g Y 2 9 u d M O t b n V v c y B x d W F u d G 8 g d G V t c G 8 g b m 8 g d G 9 0 Y W w g d m 9 j w 6 o g Z 2 F z d G 9 1 I G N h b W l u a G F u Z G 8 g c G 9 y I G R p Y T 8 g X 1 9 f X y B t a W 5 1 d G 9 z L i w x O X 0 m c X V v d D s s J n F 1 b 3 Q 7 U 2 V j d G l v b j E v M j A y M i A t I E F 0 a X Z p Z G F k Z S B m w 6 1 z a W N h L C B z a W 5 0 b 2 1 h c y B k Z S B h b n N p Z W R h Z G U g Z S B k Z X B y Z X N z w 6 N v I G U g c X V h b G l k Y W R l I G R l I H Z p Z G E g Z S 9 B d X R v U m V t b 3 Z l Z E N v b H V t b n M x L n t h L l x 0 R W 0 g c X V h b n R v c y B k a W F z I G R h I M O 6 b H R p b W E g c 2 V t Y W 5 h L C B 2 b 2 P D q i B y Z W F s a X p v d S B h d G l 2 a W R h Z G V z I E 1 P R E V S Q U R B U y B w b 3 I g c G V s b y B t Z W 5 v c y A x M C B t a W 5 1 d G 9 z I G N v b n T D r W 5 1 b 3 M s I G N v b W 8 g c G 9 y I G V 4 Z W 1 w b G 8 g c G V k Y W x h c i B s Z X Z l I G 5 h I G J p Y 2 l j b G V 0 Y S w g b m F k Y X I s I G R h b s O n Y X I s I G Z h e m V y I G d p b s O h c 3 R p Y 2 E g Y W V y w 7 N i a W N h I G x l d m U s I G p v Z 2 F y I H b D t G x l a S B y Z W N y Z W F 0 a X Z v L C B j Y X J y Z W d h c i B w Z X N v c y B s Z X Z l c y w g Z m F 6 Z X I g c 2 V y d m n D p 2 9 z I G R v b c O p c 3 R p Y 2 9 z I G 5 h I G N h c 2 E s I G 5 v I H F 1 a W 5 0 Y W w g b 3 U g b m 8 g a m F y Z G l t I G N v b W 8 g d m F y c m V y L C B h c 3 B p c m F y L C B j d W l k Y X I g Z G 8 g a m F y Z G l t L C B v d S B x d W F s c X V l c i B h d G l 2 a W R h Z G U g c X V l I G Z h e i B h d W 1 l b n R h c i B t b 2 R l c m F k Y W 1 l b n R l I H N 1 Y S B y Z X N w a X J h w 6 f D o 2 8 g b 3 U g Y m F 0 a W 1 l b n R v c y B k b y B j b 3 J h w 6 f D o 2 8 g K H B v c i B m Y X Z v c i B u w 6 N v I G l u Y 2 x 1 Y S B j Y W 1 p b m h h Z G E p L i w y M H 0 m c X V v d D s s J n F 1 b 3 Q 7 U 2 V j d G l v b j E v M j A y M i A t I E F 0 a X Z p Z G F k Z S B m w 6 1 z a W N h L C B z a W 5 0 b 2 1 h c y B k Z S B h b n N p Z W R h Z G U g Z S B k Z X B y Z X N z w 6 N v I G U g c X V h b G l k Y W R l I G R l I H Z p Z G E g Z S 9 B d X R v U m V t b 3 Z l Z E N v b H V t b n M x L n t i L l x 0 T m 9 z I G R p Y X M g Z W 0 g c X V l I H Z v Y 8 O q I G Z l e i B l c 3 N h c y B h d G l 2 a W R h Z G V z I G 1 v Z G V y Y W R h c y B w b 3 I g c G V s b y B t Z W 5 v c y A x M C B t a W 5 1 d G 9 z I G N v b n T D r W 5 1 b 3 M s I H F 1 Y W 5 0 b y B 0 Z W 1 w b y B u b y B 0 b 3 R h b C B 2 b 2 P D q i B n Y X N 0 b 3 U g Z m F 6 Z W 5 k b y B l c 3 N h c y B h d G l 2 a W R h Z G V z I H B v c i B k a W E / I F 9 f X 1 8 g b W l u d X R v c y 4 s M j F 9 J n F 1 b 3 Q 7 L C Z x d W 9 0 O 1 N l Y 3 R p b 2 4 x L z I w M j I g L S B B d G l 2 a W R h Z G U g Z s O t c 2 l j Y S w g c 2 l u d G 9 t Y X M g Z G U g Y W 5 z a W V k Y W R l I G U g Z G V w c m V z c 8 O j b y B l I H F 1 Y W x p Z G F k Z S B k Z S B 2 a W R h I G U v Q X V 0 b 1 J l b W 9 2 Z W R D b 2 x 1 b W 5 z M S 5 7 Y S 5 c d E V t I H F 1 Y W 5 0 b 3 M g Z G l h c y B k Y S D D u m x 0 a W 1 h I H N l b W F u Y S w g d m 9 j w 6 o g c m V h b G l 6 b 3 U g Y X R p d m l k Y W R l c y B W S U d P U k 9 T Q V M g c G 9 y I H B l b G 8 g b W V u b 3 M g M T A g b W l u d X R v c y B j b 2 5 0 w 6 1 u d W 9 z L C B j b 2 1 v I H B v c i B l e G V t c G x v I G N v c n J l c i w g Z m F 6 Z X I g Z 2 l u w 6 F z d G l j Y S B h Z X L D s 2 J p Y 2 E s I G p v Z 2 F y I G Z 1 d G V i b 2 w s I H B l Z G F s Y X I g c s O h c G l k b y B u Y S B i a W N p Y 2 x l d G E s I G p v Z 2 F y I G J h c 3 F 1 Z X R l L C B m Y X p l c i B z Z X J 2 a c O n b 3 M g Z G 9 t w 6 l z d G l j b 3 M g c G V z Y W R v c y B l b S B j Y X N h L C B u b y B x d W l u d G F s I G 9 1 I G N h d m 9 1 Y 2 F y I G 5 v I G p h c m R p b S w g Y 2 F y c m V n Y X I g c G V z b 3 M g Z W x l d m F k b 3 M g b 3 U g c X V h b H F 1 Z X I g Y X R p d m l k Y W R l I H F 1 Z S B m Z X o g Y X V t Z W 5 0 Y X I g T V V J V E 8 g c 3 V h I H J l c 3 B p c m H D p 8 O j b y B v d S B i Y X R p b W V u d G 9 z I G R v I G N v c m H D p 8 O j b z 8 g L D I y f S Z x d W 9 0 O y w m c X V v d D t T Z W N 0 a W 9 u M S 8 y M D I y I C 0 g Q X R p d m l k Y W R l I G b D r X N p Y 2 E s I H N p b n R v b W F z I G R l I G F u c 2 l l Z G F k Z S B l I G R l c H J l c 3 P D o 2 8 g Z S B x d W F s a W R h Z G U g Z G U g d m l k Y S B l L 0 F 1 d G 9 S Z W 1 v d m V k Q 2 9 s d W 1 u c z E u e 2 I u X H R O b 3 M g Z G l h c y B l b S B x d W U g d m 9 j w 6 o g Z m V 6 I G V z c 2 F z I G F 0 a X Z p Z G F k Z X M g V k l H T 1 J P U 0 F T I H B v c i B w Z W x v I G 1 l b m 9 z I D E w I G 1 p b n V 0 b 3 M g Y 2 9 u d M O t b n V v c y w g c X V h b n R v I H R l b X B v I G 5 v I H R v d G F s I H Z v Y 8 O q I G d h c 3 R v d S B m Y X p l b m R v I G V z c 2 F z I G F 0 a X Z p Z G F k Z X M g c G 9 y I G R p Y T 8 g X 1 9 f X y B t a W 5 1 d G 9 z L i w y M 3 0 m c X V v d D s s J n F 1 b 3 Q 7 U 2 V j d G l v b j E v M j A y M i A t I E F 0 a X Z p Z G F k Z S B m w 6 1 z a W N h L C B z a W 5 0 b 2 1 h c y B k Z S B h b n N p Z W R h Z G U g Z S B k Z X B y Z X N z w 6 N v I G U g c X V h b G l k Y W R l I G R l I H Z p Z G E g Z S 9 B d X R v U m V t b 3 Z l Z E N v b H V t b n M x L n t h L l x 0 U X V h b n R h c y B o b 3 J h c y B u b y B 0 b 3 R h b C B 2 b 2 P D q i B n Y X N 0 Y S B z Z W 5 0 Y W R v I G R 1 c m F u d G U g d W 0 g Z G l h I G R l I H N l b W F u Y T 8 g L D I 0 f S Z x d W 9 0 O y w m c X V v d D t T Z W N 0 a W 9 u M S 8 y M D I y I C 0 g Q X R p d m l k Y W R l I G b D r X N p Y 2 E s I H N p b n R v b W F z I G R l I G F u c 2 l l Z G F k Z S B l I G R l c H J l c 3 P D o 2 8 g Z S B x d W F s a W R h Z G U g Z G U g d m l k Y S B l L 0 F 1 d G 9 S Z W 1 v d m V k Q 2 9 s d W 1 u c z E u e 2 I u X H R R d W F u d G F z I G h v c m F z I G 5 v I H R v d G F s I H Z v Y 8 O q I G d h c 3 R h I H N l b n R h Z G 8 g Z H V y Y W 5 0 Z S B 1 b S B k a W E g Z G U g Z m l t I G R l I H N l b W F u Y T 8 s M j V 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S 4 g R G 9 y b c O q b m N p Y S B v d S B m b 3 J t a W d h b W V u d G 8 u X S w y N n 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y L i B T Z W 5 z Y c O n w 6 N v I G R l I G N h b G 9 y L l 0 s M j d 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y 4 g V H J l b W 9 y Z X M g b m F z I H B l c m 5 h c y 5 d L D I 4 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Q u I E l u Y 2 F w Y X o g Z G U g c m V s Y X h h c i 5 d L D I 5 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U u I E 1 l Z G 8 g c X V l I G F j b 2 5 0 Z c O n Y S B v I H B p b 3 I u X S w z M H 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2 L i B B d G 9 y Z G 9 h Z G 8 g b 3 U g d G 9 u d G 8 u X S w z M 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3 L i B Q Y W x w a X R h w 6 f D o 2 8 g b 3 U g Y W N l b G V y Y c O n w 6 N v I G R v I G N v c m H D p 8 O j b y 5 d L D M y 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g u I F N l b S B l c X V p b M O t Y n J p b y 5 d L D M z 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k u I E F 0 Z X J y b 3 J p e m F k b y 5 d L D M 0 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w L i B O Z X J 2 b 3 N v L l 0 s M z V 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E u I F N l b n N h w 6 f D o 2 8 g Z G U g c 3 V m b 2 N h w 6 f D o 2 8 u X S w z N n 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M i 4 g V H J l b W 9 y Z X M g b m F z I G 3 D o 2 9 z L l 0 s M z d 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M u I F R y w 6 p t d W x v L l 0 s M z h 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Q u I E 1 l Z G 8 g Z G U g c G V y Z G V y I G 8 g Y 2 9 u d H J v b G U u X S w z O 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S 4 g R G l m a W N 1 b G R h Z G U g Z G U g c m V z c G l y Y X I u X S w 0 M H 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i 4 g T W V k b y B k Z S B t b 3 J y Z X I u X S w 0 M 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y 4 g Q X N z d X N 0 Y W R v L l 0 s N D J 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g u I E l u Z G l n Z X N 0 w 6 N v I G 9 1 I G R l c 2 N v b m Z v c n R v I G 5 v I G F i Z M O 0 b W V u L l 0 s N D N 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k u I F N l b n N h w 6 f D o 2 8 g Z G U g Z G V z b W F p b y 5 d L D Q 0 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I w L i B S b 3 N 0 b y B h Z m 9 n d W V h Z G 8 u X S w 0 N 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y M S 4 g U 3 V v c i A o b s O j b y B k Z X Z p Z G 8 g Y W 8 g Y 2 F s b 3 I p L l 0 s N D Z 9 J n F 1 b 3 Q 7 L C Z x d W 9 0 O 1 N l Y 3 R p b 2 4 x L z I w M j I g L S B B d G l 2 a W R h Z G U g Z s O t c 2 l j Y S w g c 2 l u d G 9 t Y X M g Z G U g Y W 5 z a W V k Y W R l I G U g Z G V w c m V z c 8 O j b y B l I H F 1 Y W x p Z G F k Z S B k Z S B 2 a W R h I G U v Q X V 0 b 1 J l b W 9 2 Z W R D b 2 x 1 b W 5 z M S 5 7 Q 2 9 s d W 1 u M S w 0 N 3 0 m c X V v d D s s J n F 1 b 3 Q 7 U 2 V j d G l v b j E v M j A y M i A t I E F 0 a X Z p Z G F k Z S B m w 6 1 z a W N h L C B z a W 5 0 b 2 1 h c y B k Z S B h b n N p Z W R h Z G U g Z S B k Z X B y Z X N z w 6 N v I G U g c X V h b G l k Y W R l I G R l I H Z p Z G E g Z S 9 B d X R v U m V t b 3 Z l Z E N v b H V t b n M x L n t f M S w 0 O H 0 m c X V v d D s s J n F 1 b 3 Q 7 U 2 V j d G l v b j E v M j A y M i A t I E F 0 a X Z p Z G F k Z S B m w 6 1 z a W N h L C B z a W 5 0 b 2 1 h c y B k Z S B h b n N p Z W R h Z G U g Z S B k Z X B y Z X N z w 6 N v I G U g c X V h b G l k Y W R l I G R l I H Z p Z G E g Z S 9 B d X R v U m V t b 3 Z l Z E N v b H V t b n M x L n t f M i w 0 O X 0 m c X V v d D s s J n F 1 b 3 Q 7 U 2 V j d G l v b j E v M j A y M i A t I E F 0 a X Z p Z G F k Z S B m w 6 1 z a W N h L C B z a W 5 0 b 2 1 h c y B k Z S B h b n N p Z W R h Z G U g Z S B k Z X B y Z X N z w 6 N v I G U g c X V h b G l k Y W R l I G R l I H Z p Z G E g Z S 9 B d X R v U m V t b 3 Z l Z E N v b H V t b n M x L n t f M y w 1 M H 0 m c X V v d D s s J n F 1 b 3 Q 7 U 2 V j d G l v b j E v M j A y M i A t I E F 0 a X Z p Z G F k Z S B m w 6 1 z a W N h L C B z a W 5 0 b 2 1 h c y B k Z S B h b n N p Z W R h Z G U g Z S B k Z X B y Z X N z w 6 N v I G U g c X V h b G l k Y W R l I G R l I H Z p Z G E g Z S 9 B d X R v U m V t b 3 Z l Z E N v b H V t b n M x L n t f N C w 1 M X 0 m c X V v d D s s J n F 1 b 3 Q 7 U 2 V j d G l v b j E v M j A y M i A t I E F 0 a X Z p Z G F k Z S B m w 6 1 z a W N h L C B z a W 5 0 b 2 1 h c y B k Z S B h b n N p Z W R h Z G U g Z S B k Z X B y Z X N z w 6 N v I G U g c X V h b G l k Y W R l I G R l I H Z p Z G E g Z S 9 B d X R v U m V t b 3 Z l Z E N v b H V t b n M x L n t f N S w 1 M n 0 m c X V v d D s s J n F 1 b 3 Q 7 U 2 V j d G l v b j E v M j A y M i A t I E F 0 a X Z p Z G F k Z S B m w 6 1 z a W N h L C B z a W 5 0 b 2 1 h c y B k Z S B h b n N p Z W R h Z G U g Z S B k Z X B y Z X N z w 6 N v I G U g c X V h b G l k Y W R l I G R l I H Z p Z G E g Z S 9 B d X R v U m V t b 3 Z l Z E N v b H V t b n M x L n t f N i w 1 M 3 0 m c X V v d D s s J n F 1 b 3 Q 7 U 2 V j d G l v b j E v M j A y M i A t I E F 0 a X Z p Z G F k Z S B m w 6 1 z a W N h L C B z a W 5 0 b 2 1 h c y B k Z S B h b n N p Z W R h Z G U g Z S B k Z X B y Z X N z w 6 N v I G U g c X V h b G l k Y W R l I G R l I H Z p Z G E g Z S 9 B d X R v U m V t b 3 Z l Z E N v b H V t b n M x L n t f N y w 1 N H 0 m c X V v d D s s J n F 1 b 3 Q 7 U 2 V j d G l v b j E v M j A y M i A t I E F 0 a X Z p Z G F k Z S B m w 6 1 z a W N h L C B z a W 5 0 b 2 1 h c y B k Z S B h b n N p Z W R h Z G U g Z S B k Z X B y Z X N z w 6 N v I G U g c X V h b G l k Y W R l I G R l I H Z p Z G E g Z S 9 B d X R v U m V t b 3 Z l Z E N v b H V t b n M x L n t f O C w 1 N X 0 m c X V v d D s s J n F 1 b 3 Q 7 U 2 V j d G l v b j E v M j A y M i A t I E F 0 a X Z p Z G F k Z S B m w 6 1 z a W N h L C B z a W 5 0 b 2 1 h c y B k Z S B h b n N p Z W R h Z G U g Z S B k Z X B y Z X N z w 6 N v I G U g c X V h b G l k Y W R l I G R l I H Z p Z G E g Z S 9 B d X R v U m V t b 3 Z l Z E N v b H V t b n M x L n t f O S w 1 N n 0 m c X V v d D s s J n F 1 b 3 Q 7 U 2 V j d G l v b j E v M j A y M i A t I E F 0 a X Z p Z G F k Z S B m w 6 1 z a W N h L C B z a W 5 0 b 2 1 h c y B k Z S B h b n N p Z W R h Z G U g Z S B k Z X B y Z X N z w 6 N v I G U g c X V h b G l k Y W R l I G R l I H Z p Z G E g Z S 9 B d X R v U m V t b 3 Z l Z E N v b H V t b n M x L n t f M T A s N T d 9 J n F 1 b 3 Q 7 L C Z x d W 9 0 O 1 N l Y 3 R p b 2 4 x L z I w M j I g L S B B d G l 2 a W R h Z G U g Z s O t c 2 l j Y S w g c 2 l u d G 9 t Y X M g Z G U g Y W 5 z a W V k Y W R l I G U g Z G V w c m V z c 8 O j b y B l I H F 1 Y W x p Z G F k Z S B k Z S B 2 a W R h I G U v Q X V 0 b 1 J l b W 9 2 Z W R D b 2 x 1 b W 5 z M S 5 7 X z E x L D U 4 f S Z x d W 9 0 O y w m c X V v d D t T Z W N 0 a W 9 u M S 8 y M D I y I C 0 g Q X R p d m l k Y W R l I G b D r X N p Y 2 E s I H N p b n R v b W F z I G R l I G F u c 2 l l Z G F k Z S B l I G R l c H J l c 3 P D o 2 8 g Z S B x d W F s a W R h Z G U g Z G U g d m l k Y S B l L 0 F 1 d G 9 S Z W 1 v d m V k Q 2 9 s d W 1 u c z E u e 1 8 x M i w 1 O X 0 m c X V v d D s s J n F 1 b 3 Q 7 U 2 V j d G l v b j E v M j A y M i A t I E F 0 a X Z p Z G F k Z S B m w 6 1 z a W N h L C B z a W 5 0 b 2 1 h c y B k Z S B h b n N p Z W R h Z G U g Z S B k Z X B y Z X N z w 6 N v I G U g c X V h b G l k Y W R l I G R l I H Z p Z G E g Z S 9 B d X R v U m V t b 3 Z l Z E N v b H V t b n M x L n t f M T M s N j B 9 J n F 1 b 3 Q 7 L C Z x d W 9 0 O 1 N l Y 3 R p b 2 4 x L z I w M j I g L S B B d G l 2 a W R h Z G U g Z s O t c 2 l j Y S w g c 2 l u d G 9 t Y X M g Z G U g Y W 5 z a W V k Y W R l I G U g Z G V w c m V z c 8 O j b y B l I H F 1 Y W x p Z G F k Z S B k Z S B 2 a W R h I G U v Q X V 0 b 1 J l b W 9 2 Z W R D b 2 x 1 b W 5 z M S 5 7 X z E 0 L D Y x f S Z x d W 9 0 O y w m c X V v d D t T Z W N 0 a W 9 u M S 8 y M D I y I C 0 g Q X R p d m l k Y W R l I G b D r X N p Y 2 E s I H N p b n R v b W F z I G R l I G F u c 2 l l Z G F k Z S B l I G R l c H J l c 3 P D o 2 8 g Z S B x d W F s a W R h Z G U g Z G U g d m l k Y S B l L 0 F 1 d G 9 S Z W 1 v d m V k Q 2 9 s d W 1 u c z E u e 1 8 x N S w 2 M n 0 m c X V v d D s s J n F 1 b 3 Q 7 U 2 V j d G l v b j E v M j A y M i A t I E F 0 a X Z p Z G F k Z S B m w 6 1 z a W N h L C B z a W 5 0 b 2 1 h c y B k Z S B h b n N p Z W R h Z G U g Z S B k Z X B y Z X N z w 6 N v I G U g c X V h b G l k Y W R l I G R l I H Z p Z G E g Z S 9 B d X R v U m V t b 3 Z l Z E N v b H V t b n M x L n t f M T Y s N j N 9 J n F 1 b 3 Q 7 L C Z x d W 9 0 O 1 N l Y 3 R p b 2 4 x L z I w M j I g L S B B d G l 2 a W R h Z G U g Z s O t c 2 l j Y S w g c 2 l u d G 9 t Y X M g Z G U g Y W 5 z a W V k Y W R l I G U g Z G V w c m V z c 8 O j b y B l I H F 1 Y W x p Z G F k Z S B k Z S B 2 a W R h I G U v Q X V 0 b 1 J l b W 9 2 Z W R D b 2 x 1 b W 5 z M S 5 7 X z E 3 L D Y 0 f S Z x d W 9 0 O y w m c X V v d D t T Z W N 0 a W 9 u M S 8 y M D I y I C 0 g Q X R p d m l k Y W R l I G b D r X N p Y 2 E s I H N p b n R v b W F z I G R l I G F u c 2 l l Z G F k Z S B l I G R l c H J l c 3 P D o 2 8 g Z S B x d W F s a W R h Z G U g Z G U g d m l k Y S B l L 0 F 1 d G 9 S Z W 1 v d m V k Q 2 9 s d W 1 u c z E u e 1 8 x O C w 2 N X 0 m c X V v d D s s J n F 1 b 3 Q 7 U 2 V j d G l v b j E v M j A y M i A t I E F 0 a X Z p Z G F k Z S B m w 6 1 z a W N h L C B z a W 5 0 b 2 1 h c y B k Z S B h b n N p Z W R h Z G U g Z S B k Z X B y Z X N z w 6 N v I G U g c X V h b G l k Y W R l I G R l I H Z p Z G E g Z S 9 B d X R v U m V t b 3 Z l Z E N v b H V t b n M x L n t D b 2 0 g c m V s Y c O n w 6 N v I G E g c G V y Z 3 V u d G E g Y W 5 0 Z X J p b 3 I s I G V z d M O h I H R l b n R h b m R v I H B l c m R l c i B w Z X N v I G R l I H B y b 3 D D s 3 N p d G 8 g Y 2 9 t Z W 5 k b y B t Z W 5 v c z 8 s N j Z 9 J n F 1 b 3 Q 7 L C Z x d W 9 0 O 1 N l Y 3 R p b 2 4 x L z I w M j I g L S B B d G l 2 a W R h Z G U g Z s O t c 2 l j Y S w g c 2 l u d G 9 t Y X M g Z G U g Y W 5 z a W V k Y W R l I G U g Z G V w c m V z c 8 O j b y B l I H F 1 Y W x p Z G F k Z S B k Z S B 2 a W R h I G U v Q X V 0 b 1 J l b W 9 2 Z W R D b 2 x 1 b W 5 z M S 5 7 X z E 5 L D Y 3 f S Z x d W 9 0 O y w m c X V v d D t T Z W N 0 a W 9 u M S 8 y M D I y I C 0 g Q X R p d m l k Y W R l I G b D r X N p Y 2 E s I H N p b n R v b W F z I G R l I G F u c 2 l l Z G F k Z S B l I G R l c H J l c 3 P D o 2 8 g Z S B x d W F s a W R h Z G U g Z G U g d m l k Y S B l L 0 F 1 d G 9 S Z W 1 v d m V k Q 2 9 s d W 1 u c z E u e 1 8 y M C w 2 O H 0 m c X V v d D s s J n F 1 b 3 Q 7 U 2 V j d G l v b j E v M j A y M i A t I E F 0 a X Z p Z G F k Z S B m w 6 1 z a W N h L C B z a W 5 0 b 2 1 h c y B k Z S B h b n N p Z W R h Z G U g Z S B k Z X B y Z X N z w 6 N v I G U g c X V h b G l k Y W R l I G R l I H Z p Z G E g Z S 9 B d X R v U m V t b 3 Z l Z E N v b H V t b n M x L n s x L l x 0 R W 0 g Z 2 V y Y W w s I H Z v Y 8 O q I G R p c m l h I H F 1 Z S B z d W E g c 2 H D u m R l I M O p O i w 2 O X 0 m c X V v d D s s J n F 1 b 3 Q 7 U 2 V j d G l v b j E v M j A y M i A t I E F 0 a X Z p Z G F k Z S B m w 6 1 z a W N h L C B z a W 5 0 b 2 1 h c y B k Z S B h b n N p Z W R h Z G U g Z S B k Z X B y Z X N z w 6 N v I G U g c X V h b G l k Y W R l I G R l I H Z p Z G E g Z S 9 B d X R v U m V t b 3 Z l Z E N v b H V t b n M x L n s y L l x 0 Q 2 9 t c G F y Y W R h I G j D o S B 1 b S B h b m 8 g Y X R y w 6 F z L C B j b 2 1 v I H Z v Y 8 O q I G N s Y X N z a W Z p Y 2 F y a W E g c 3 V h I H N h w 7 p k Z S B l b S B n Z X J h b C B h Z 2 9 y Y T 8 g L D c w 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X R p d m l k Y W R l c y B 2 a W d v c m 9 z Y X M g c X V l I G V 4 a W d l b S B t d W l 0 b y B l c 2 Z v c s O n b y w g d G F p c y B j b 2 1 v I G N v c n J l c i w g b G V 2 Y W 5 0 Y X I g b 2 J q Z X R v c y B w Z X N h Z G 9 z L C B w Y X J 0 a W N p c G F y I G R l I G V z c G 9 y d G V z I M O h c m R 1 b 3 N d L D c x 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X R p d m l k Y W R l c y B t b 2 R l c m F k Y X M s d G F p c y B j b 2 1 v I G 1 v d m V y I H V t Y S B t Z X N h L C B w Y X N z Y X I g Y X N w a X J h Z G 9 y I G R l I H D D s y w g a m 9 n Y X I g Y m 9 s Y S w g d m F y c m V y I G N h c 2 F d L D c y 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T G V 2 Y W 5 0 Y X I g b 3 U g Y 2 F y c m V n Y X I g b W F u d G l t Z W 5 0 b 3 N d L D c z 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U 3 V i a X I g d s O h c m l v c y B s Y W 5 j Z X M g Z G U g Z X N j Y W R h X S w 3 N H 0 m c X V v d D s s J n F 1 b 3 Q 7 U 2 V j d G l v b j E v M j A y M i A t I E F 0 a X Z p Z G F k Z S B m w 6 1 z a W N h L C B z a W 5 0 b 2 1 h c y B k Z S B h b n N p Z W R h Z G U g Z S B k Z X B y Z X N z w 6 N v I G U g c X V h b G l k Y W R l I G R l I H Z p Z G E g Z S 9 B d X R v U m V t b 3 Z l Z E N v b H V t b n M x L n s z L l x 0 T 3 M g c 2 V n d W l u d G V z I G l 0 Z W 5 z I H P D o 2 8 g c 2 9 i c m U g Y X R p d m l k Y W R l c y B x d W U g d m 9 j w 6 o g c G 9 k Z X J p Y S B m Y X p l c i B h d H V h b G 1 l b n R l I G R 1 c m F u d G U g d W 0 g Z G l h I G N v b X V t L i B E Z X Z p Z G 8 g w 6 A g c 3 V h I H N h w 7 p k Z S w g d m 9 j w 6 o g d G V t I G R p Z m l j d W x k Y W R l c y B w Y X J h I G Z h e m V y I G V z d G F z I G F 0 a X Z p Z G F k Z X M / I E 5 l c 3 R l I G N h c 2 8 s I H F 1 Y W 5 0 b z 8 g W 1 N 1 Y m l y I H V t I G x h b m N l I G R l I G V z Y 2 F k Y X N d L D c 1 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3 V y d m F y L X N l L C B h a m 9 l b G h h c i 1 z Z S B v d S B k b 2 J y Y X I t c 2 V d L D c 2 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W 5 k Y X I g b W F p c y B k Z S B 1 b S B x d W l s w 7 R t Z X R y b 1 0 s N z d 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B b m R h c i B 2 w 6 F y a W 9 z I H F 1 Y X J 0 Z W l y w 7 V l c 1 0 s N z h 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B b m R h c i B 1 b S B x d W F y d G V p c s O j b 1 0 s N z l 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U b 2 1 h c i B i Y W 5 o b y B v d S B 2 Z X N 0 a X I t c 2 V d L D g w f S Z x d W 9 0 O y w m c X V v d D t T Z W N 0 a W 9 u M S 8 y M D I y I C 0 g Q X R p d m l k Y W R l I G b D r X N p Y 2 E s I H N p b n R v b W F z I G R l I G F u c 2 l l Z G F k Z S B l I G R l c H J l c 3 P D o 2 8 g Z S B x d W F s a W R h Z G U g Z G U g d m l k Y S B l L 0 F 1 d G 9 S Z W 1 v d m V k Q 2 9 s d W 1 u c z E u e z Q u X H R E d X J h b n R l I G F z I M O 6 b H R p b W F z I H F 1 Y X R y b y B z Z W 1 h b m F z L C B 2 b 2 P D q i B 0 Z X Z l I G F s Z 3 V t I G R v c y B z Z W d 1 a W 5 0 Z X M g c H J v Y m x l b W F z I G N v b S B v I H N l d S B 0 c m F i Y W x o b y B v d S B j b 2 0 g Y W x n d W 1 h I G F 0 a X Z p Z G F k Z S B k a c O h c m l h I H J l Z 3 V s Y X I s I G N v b W 8 g Y 2 9 u c 2 V x d c O q b m N p Y S B k Z S B z d W E g c 2 H D u m R l I G b D r X N p Y 2 E / I C B b V m 9 j w 6 o g Z G l t a W 5 1 a X U g Y S B x d W F u d G l k Y W R l I G R l I H R l b X B v I G R l Z G l j Y X Z h I G F v I H N l d S B 0 c m F i Y W x o b y B v d S B h I G 9 1 d H J h c y B h d G l 2 a W R h Z G V z P 1 0 s O D F 9 J n F 1 b 3 Q 7 L C Z x d W 9 0 O 1 N l Y 3 R p b 2 4 x L z I w M j I g L S B B d G l 2 a W R h Z G U g Z s O t c 2 l j Y S w g c 2 l u d G 9 t Y X M g Z G U g Y W 5 z a W V k Y W R l I G U g Z G V w c m V z c 8 O j b y B l I H F 1 Y W x p Z G F k Z S B k Z S B 2 a W R h I G U v Q X V 0 b 1 J l b W 9 2 Z W R D b 2 x 1 b W 5 z M S 5 7 N C 5 c d E R 1 c m F u d G U g Y X M g w 7 p s d G l t Y X M g c X V h d H J v I H N l b W F u Y X M s I H Z v Y 8 O q I H R l d m U g Y W x n d W 0 g Z G 9 z I H N l Z 3 V p b n R l c y B w c m 9 i b G V t Y X M g Y 2 9 t I G 8 g c 2 V 1 I H R y Y W J h b G h v I G 9 1 I G N v b S B h b G d 1 b W E g Y X R p d m l k Y W R l I G R p w 6 F y a W E g c m V n d W x h c i w g Y 2 9 t b y B j b 2 5 z Z X F 1 w 6 p u Y 2 l h I G R l I H N 1 Y S B z Y c O 6 Z G U g Z s O t c 2 l j Y T 8 g I F t S Z W F s a X p v d S B t Z W 5 v c y B 0 Y X J l Z m F z I G R v I H F 1 Z S B n b 3 N 0 Y X J p Y T 9 d L D g y f S Z x d W 9 0 O y w m c X V v d D t T Z W N 0 a W 9 u M S 8 y M D I y I C 0 g Q X R p d m l k Y W R l I G b D r X N p Y 2 E s I H N p b n R v b W F z I G R l I G F u c 2 l l Z G F k Z S B l I G R l c H J l c 3 P D o 2 8 g Z S B x d W F s a W R h Z G U g Z G U g d m l k Y S B l L 0 F 1 d G 9 S Z W 1 v d m V k Q 2 9 s d W 1 u c z E u e z Q u X H R E d X J h b n R l I G F z I M O 6 b H R p b W F z I H F 1 Y X R y b y B z Z W 1 h b m F z L C B 2 b 2 P D q i B 0 Z X Z l I G F s Z 3 V t I G R v c y B z Z W d 1 a W 5 0 Z X M g c H J v Y m x l b W F z I G N v b S B v I H N l d S B 0 c m F i Y W x o b y B v d S B j b 2 0 g Y W x n d W 1 h I G F 0 a X Z p Z G F k Z S B k a c O h c m l h I H J l Z 3 V s Y X I s I G N v b W 8 g Y 2 9 u c 2 V x d c O q b m N p Y S B k Z S B z d W E g c 2 H D u m R l I G b D r X N p Y 2 E / I C B b R X N 0 Z X Z l I G x p b W l 0 Y W R v I G 5 v I H N l d S B 0 a X B v I G R l I H R y Y W J h b G h v I G 9 1 I G V t I G 9 1 d H J h c y B h d G l 2 a W R h Z G V z P 1 0 s O D N 9 J n F 1 b 3 Q 7 L C Z x d W 9 0 O 1 N l Y 3 R p b 2 4 x L z I w M j I g L S B B d G l 2 a W R h Z G U g Z s O t c 2 l j Y S w g c 2 l u d G 9 t Y X M g Z G U g Y W 5 z a W V k Y W R l I G U g Z G V w c m V z c 8 O j b y B l I H F 1 Y W x p Z G F k Z S B k Z S B 2 a W R h I G U v Q X V 0 b 1 J l b W 9 2 Z W R D b 2 x 1 b W 5 z M S 5 7 N C 5 c d E R 1 c m F u d G U g Y X M g w 7 p s d G l t Y X M g c X V h d H J v I H N l b W F u Y X M s I H Z v Y 8 O q I H R l d m U g Y W x n d W 0 g Z G 9 z I H N l Z 3 V p b n R l c y B w c m 9 i b G V t Y X M g Y 2 9 t I G 8 g c 2 V 1 I H R y Y W J h b G h v I G 9 1 I G N v b S B h b G d 1 b W E g Y X R p d m l k Y W R l I G R p w 6 F y a W E g c m V n d W x h c i w g Y 2 9 t b y B j b 2 5 z Z X F 1 w 6 p u Y 2 l h I G R l I H N 1 Y S B z Y c O 6 Z G U g Z s O t c 2 l j Y T 8 g I F t U Z X Z l I G R p Z m l j d W x k Y W R l I H B h c m E g Z m F 6 Z X I g c 2 V 1 I H R y Y W J h b G h v I G 9 1 I G 9 1 d H J h c y B h d G l 2 a W R h Z G V z I C h w b 3 I g Z X h l b X B s b y w g b m V j Z X N z a X R v d S B k Z S B 1 b S B l c 2 Z v c s O n b y B l e H R y Y S k / X S w 4 N H 0 m c X V v d D s s J n F 1 b 3 Q 7 U 2 V j d G l v b j E v M j A y M i A t I E F 0 a X Z p Z G F k Z S B m w 6 1 z a W N h L C B z a W 5 0 b 2 1 h c y B k Z S B h b n N p Z W R h Z G U g Z S B k Z X B y Z X N z w 6 N v I G U g c X V h b G l k Y W R l I G R l I H Z p Z G E g Z S 9 B d X R v U m V t b 3 Z l Z E N v b H V t b n M x L n s 1 L l x 0 R H V y Y W 5 0 Z S B h c y D D u m x 0 a W 1 h c y B x d W F 0 c m 8 g c 2 V t Y W 5 h c y w g d m 9 j w 6 o g d G V 2 Z S B h b G d 1 b S B k b 3 M g c 2 V n d W l u d G V z I H B y b 2 J s Z W 1 h c y B j b 2 0 g b y B z Z X U g d H J h Y m F s a G 8 g b 3 U g Y 2 9 t I G F s Z 3 V t Y S B h d G l 2 a W R h Z G U g c m V n d W x h c i B k a c O h c m l h L C B j b 2 1 v I G N v b n N l c X X D q m 5 j a W E g Z G U g Y W x n d W 0 g c H J v Y m x l b W E g Z W 1 v Y 2 l v b m F s I C h j b 2 1 v I H N l b n R p c i 1 z Z S B k Z X B y a W 1 p Z G 8 g b 3 U g Y W 5 z a W 9 z b y k / I F t W b 2 P D q i B k a W 1 p b n V p d S B h I H F 1 Y W 5 0 a W R h Z G U g Z G U g d G V t c G 8 g c X V l I H N l I G R l Z G l j Y X Z h I G F v I H N l d S B 0 c m F i Y W x o b y B v d S B h I G 9 1 d H J h c y B h d G l 2 a W R h Z G V z P 1 0 s O D V 9 J n F 1 b 3 Q 7 L C Z x d W 9 0 O 1 N l Y 3 R p b 2 4 x L z I w M j I g L S B B d G l 2 a W R h Z G U g Z s O t c 2 l j Y S w g c 2 l u d G 9 t Y X M g Z G U g Y W 5 z a W V k Y W R l I G U g Z G V w c m V z c 8 O j b y B l I H F 1 Y W x p Z G F k Z S B k Z S B 2 a W R h I G U v Q X V 0 b 1 J l b W 9 2 Z W R D b 2 x 1 b W 5 z M S 5 7 N S 5 c d E R 1 c m F u d G U g Y X M g w 7 p s d G l t Y X M g c X V h d H J v I H N l b W F u Y X M s I H Z v Y 8 O q I H R l d m U g Y W x n d W 0 g Z G 9 z I H N l Z 3 V p b n R l c y B w c m 9 i b G V t Y X M g Y 2 9 t I G 8 g c 2 V 1 I H R y Y W J h b G h v I G 9 1 I G N v b S B h b G d 1 b W E g Y X R p d m l k Y W R l I H J l Z 3 V s Y X I g Z G n D o X J p Y S w g Y 2 9 t b y B j b 2 5 z Z X F 1 w 6 p u Y 2 l h I G R l I G F s Z 3 V t I H B y b 2 J s Z W 1 h I G V t b 2 N p b 2 5 h b C A o Y 2 9 t b y B z Z W 5 0 a X I t c 2 U g Z G V w c m l t a W R v I G 9 1 I G F u c 2 l v c 2 8 p P y B b U m V h b G l 6 b 3 U g b W V u b 3 M g d G F y Z W Z h c y B k b y B x d W U g Z 2 9 z d G F y a W E / X S w 4 N n 0 m c X V v d D s s J n F 1 b 3 Q 7 U 2 V j d G l v b j E v M j A y M i A t I E F 0 a X Z p Z G F k Z S B m w 6 1 z a W N h L C B z a W 5 0 b 2 1 h c y B k Z S B h b n N p Z W R h Z G U g Z S B k Z X B y Z X N z w 6 N v I G U g c X V h b G l k Y W R l I G R l I H Z p Z G E g Z S 9 B d X R v U m V t b 3 Z l Z E N v b H V t b n M x L n s 1 L l x 0 R H V y Y W 5 0 Z S B h c y D D u m x 0 a W 1 h c y B x d W F 0 c m 8 g c 2 V t Y W 5 h c y w g d m 9 j w 6 o g d G V 2 Z S B h b G d 1 b S B k b 3 M g c 2 V n d W l u d G V z I H B y b 2 J s Z W 1 h c y B j b 2 0 g b y B z Z X U g d H J h Y m F s a G 8 g b 3 U g Y 2 9 t I G F s Z 3 V t Y S B h d G l 2 a W R h Z G U g c m V n d W x h c i B k a c O h c m l h L C B j b 2 1 v I G N v b n N l c X X D q m 5 j a W E g Z G U g Y W x n d W 0 g c H J v Y m x l b W E g Z W 1 v Y 2 l v b m F s I C h j b 2 1 v I H N l b n R p c i 1 z Z S B k Z X B y a W 1 p Z G 8 g b 3 U g Y W 5 z a W 9 z b y k / I F t O w 6 N v I H R y Y W J h b G h v d S B v d S B u w 6 N v I G Z l e i B x d W F s c X V l c i B k Y X M g Y X R p d m l k Y W R l c y B j b 2 0 g d G F u d G 8 g Y 3 V p Z G F k b y B j b 2 1 v I G d l c m F s b W V u d G U g Z m F 6 P 1 0 s O D d 9 J n F 1 b 3 Q 7 L C Z x d W 9 0 O 1 N l Y 3 R p b 2 4 x L z I w M j I g L S B B d G l 2 a W R h Z G U g Z s O t c 2 l j Y S w g c 2 l u d G 9 t Y X M g Z G U g Y W 5 z a W V k Y W R l I G U g Z G V w c m V z c 8 O j b y B l I H F 1 Y W x p Z G F k Z S B k Z S B 2 a W R h I G U v Q X V 0 b 1 J l b W 9 2 Z W R D b 2 x 1 b W 5 z M S 5 7 N i 5 c d E R 1 c m F u d G U g Y X M g w 7 p s d G l t Y X M g c X V h d H J v I H N l b W F u Y X M s I G R l I H F 1 Z S B t Y W 5 l a X J h I H N 1 Y S B z Y c O 6 Z G U g Z s O t c 2 l j Y S B v d S B w c m 9 i b G V t Y X M g Z W 1 v Y 2 l v b m F p c y B p b n R l c m Z l c m l y Y W 0 g b m F z I H N 1 Y X M g Y X R p d m l k Y W R l c y B z b 2 N p Y W l z I G 5 v c m 1 h a X M s I G V t I H J l b G H D p 8 O j b y D D o C B m Y W 3 D r W x p Y S w g d m l 6 a W 5 o b 3 M s I G F t a W d v c y B v d S B l b S B n c n V w b z 8 s O D h 9 J n F 1 b 3 Q 7 L C Z x d W 9 0 O 1 N l Y 3 R p b 2 4 x L z I w M j I g L S B B d G l 2 a W R h Z G U g Z s O t c 2 l j Y S w g c 2 l u d G 9 t Y X M g Z G U g Y W 5 z a W V k Y W R l I G U g Z G V w c m V z c 8 O j b y B l I H F 1 Y W x p Z G F k Z S B k Z S B 2 a W R h I G U v Q X V 0 b 1 J l b W 9 2 Z W R D b 2 x 1 b W 5 z M S 5 7 N y 5 c d F F 1 Y W 5 0 Y S B k b 3 I g b m 8 g Y 2 9 y c G 8 g d m 9 j w 6 o g d G V 2 Z S B k d X J h b n R l I G F z I M O 6 b H R p b W F z I H F 1 Y X R y b y B z Z W 1 h b m F z P y A s O D l 9 J n F 1 b 3 Q 7 L C Z x d W 9 0 O 1 N l Y 3 R p b 2 4 x L z I w M j I g L S B B d G l 2 a W R h Z G U g Z s O t c 2 l j Y S w g c 2 l u d G 9 t Y X M g Z G U g Y W 5 z a W V k Y W R l I G U g Z G V w c m V z c 8 O j b y B l I H F 1 Y W x p Z G F k Z S B k Z S B 2 a W R h I G U v Q X V 0 b 1 J l b W 9 2 Z W R D b 2 x 1 b W 5 z M S 5 7 O C 5 c d E R 1 c m F u d G U g Y X M g w 7 p s d G l t Y X M g c X V h d H J v I H N l b W F u Y X M s I H F 1 Y W 5 0 b y B h I G R v c i B p b n R l c m Z l c m l 1 I G N v b S B v I H N l d S B 0 c m F i Y W x o b y B u b 3 J t Y W w g K G l u Y 2 x 1 a W 5 k b y B 0 Y W 5 0 b y B 0 c m F i Y W x o b y B m b 3 J h I G 9 1 I G R l b n R y b y B k Z S B j Y X N h K T 8 s O T B 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a G V p b y B k Z S B 2 a W d v c i w g Y 2 h l a W 8 g Z G U g d m 9 u d G F k Z S w g Y 2 h l a W 8 g Z G U g Z m 9 y w 6 d h P 1 0 s O T F 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1 b W E g c G V z c 2 9 h I G 1 1 a X R v I G 5 l c n Z v c 2 E / X S w 5 M n 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H T D o 2 8 g Z G V w c m l t a W R v I H F 1 Z S B u Y W R h I H B v Z G U g Y W 5 p b c O h L W x v P 1 0 s O T N 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Y W x t b y B v d S B 0 c m F u c X V p b G 8 / X S w 5 N H 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G N v b S B t d W l 0 Y S B l b m V y Z 2 l h P 1 0 s O T V 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k Z X N h b m l t Y W R v I G U g Y W J h d G l k b z 9 d L D k 2 f S Z x d W 9 0 O y w m c X V v d D t T Z W N 0 a W 9 u M S 8 y M D I y I C 0 g Q X R p d m l k Y W R l I G b D r X N p Y 2 E s I H N p b n R v b W F z I G R l I G F u c 2 l l Z G F k Z S B l I G R l c H J l c 3 P D o 2 8 g Z S B x d W F s a W R h Z G U g Z G U g d m l k Y S B l L 0 F 1 d G 9 S Z W 1 v d m V k Q 2 9 s d W 1 u c z E u e 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Z X N n b 3 R h Z G 8 / X S w 5 N 3 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H V t Y S B w Z X N z b 2 E g Z m V s a X o / X S w 5 O H 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G N h b n N h Z G 8 / X S w 5 O X 0 m c X V v d D s s J n F 1 b 3 Q 7 U 2 V j d G l v b j E v M j A y M i A t I E F 0 a X Z p Z G F k Z S B m w 6 1 z a W N h L C B z a W 5 0 b 2 1 h c y B k Z S B h b n N p Z W R h Z G U g Z S B k Z X B y Z X N z w 6 N v I G U g c X V h b G l k Y W R l I G R l I H Z p Z G E g Z S 9 B d X R v U m V t b 3 Z l Z E N v b H V t b n M x L n s x M C 5 c d E R 1 c m F u d G U g Y X M g w 7 p s d G l t Y X M g c X V h d H J v I H N l b W F u Y X M s I H F 1 Y W 5 0 b y B k b y B z Z X U g d G V t c G 8 g Y S B z d W E g c 2 H D u m R l I G b D r X N p Y 2 E g b 3 U g c H J v Y m x l b W F z I G V t b 2 N p b 2 5 h a X M g a W 5 0 Z X J m Z X J p c m F t I G V t I H N 1 Y X M g Y X R p d m l k Y W R l c y B z b 2 N p Y W l z I C h j b 2 1 v I H Z p c 2 l 0 Y X I g Y W 1 p Z 2 9 z L C B w Y X J l b n R l c y w g Z X R j L i k / K G N p c m N 1 b G U g d W 1 h K S w x M D B 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F d S B j b 3 N 0 d W 1 v I G F k b 2 V j Z X I g d W 0 g c G 9 1 Y 2 8 g b W F p c y B m Y W N p b G 1 l b n R l I H F 1 Z S B h c y B v d X R y Y X M g c G V z c 2 9 h c 1 0 s M T A x f S Z x d W 9 0 O y w m c X V v d D t T Z W N 0 a W 9 u M S 8 y M D I y I C 0 g Q X R p d m l k Y W R l I G b D r X N p Y 2 E s I H N p b n R v b W F z I G R l I G F u c 2 l l Z G F k Z S B l I G R l c H J l c 3 P D o 2 8 g Z S B x d W F s a W R h Z G U g Z G U g d m l k Y S B l L 0 F 1 d G 9 S Z W 1 v d m V k Q 2 9 s d W 1 u c z E u e z E x L l x 0 T y B x d W F u d G 8 g d m V y Z G F k Z W l y b y B v d S B m Y W x z b y D D q S B j Y W R h I H V t Y S B k Y X M g c 2 V n d W l u d G V z I G F m a X J t Y c O n w 7 V l c y B w Y X J h I H Z v Y 8 O q P y B b R X U g c 2 9 1 I H T D o 2 8 g c 2 F 1 Z M O h d m V s I H F 1 Y W 5 0 b y B x d W F s c X V l c i B w Z X N z b 2 E g c X V l I G N v b m h l w 6 d v X S w x M D J 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F d S B h Y 2 h v I H F 1 Z S B h I G 1 p b m h h I H N h w 7 p k Z S B 2 Y W k g c G l v c m F y X S w x M D N 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N a W 5 o Y S B z Y c O 6 Z G U g w 6 k g Z X h j Z W x l b n R l X S w x M D R 9 J n F 1 b 3 Q 7 X S w m c X V v d D t D b 2 x 1 b W 5 D b 3 V u d C Z x d W 9 0 O z o x M D U s J n F 1 b 3 Q 7 S 2 V 5 Q 2 9 s d W 1 u T m F t Z X M m c X V v d D s 6 W 1 0 s J n F 1 b 3 Q 7 Q 2 9 s d W 1 u S W R l b n R p d G l l c y Z x d W 9 0 O z p b J n F 1 b 3 Q 7 U 2 V j d G l v b j E v M j A y M i A t I E F 0 a X Z p Z G F k Z S B m w 6 1 z a W N h L C B z a W 5 0 b 2 1 h c y B k Z S B h b n N p Z W R h Z G U g Z S B k Z X B y Z X N z w 6 N v I G U g c X V h b G l k Y W R l I G R l I H Z p Z G E g Z S 9 B d X R v U m V t b 3 Z l Z E N v b H V t b n M x L n t D Y X J p b W J v I G R l I G R h d G E v a G 9 y Y S w w f S Z x d W 9 0 O y w m c X V v d D t T Z W N 0 a W 9 u M S 8 y M D I y I C 0 g Q X R p d m l k Y W R l I G b D r X N p Y 2 E s I H N p b n R v b W F z I G R l I G F u c 2 l l Z G F k Z S B l I G R l c H J l c 3 P D o 2 8 g Z S B x d W F s a W R h Z G U g Z G U g d m l k Y S B l L 0 F 1 d G 9 S Z W 1 v d m V k Q 2 9 s d W 1 u c z E u e 0 5 v b W U g Z G U g d X N 1 w 6 F y a W 8 s M X 0 m c X V v d D s s J n F 1 b 3 Q 7 U 2 V j d G l v b j E v M j A y M i A t I E F 0 a X Z p Z G F k Z S B m w 6 1 z a W N h L C B z a W 5 0 b 2 1 h c y B k Z S B h b n N p Z W R h Z G U g Z S B k Z X B y Z X N z w 6 N v I G U g c X V h b G l k Y W R l I G R l I H Z p Z G E g Z S 9 B d X R v U m V t b 3 Z l Z E N v b H V t b n M x L n t D b 2 5 j b 3 J k b y B l b S B w Y X J 0 a W N p c G F y I G R h I H B y Z X N l b n R l I H B l c 3 F 1 a X N h P y w y f S Z x d W 9 0 O y w m c X V v d D t T Z W N 0 a W 9 u M S 8 y M D I y I C 0 g Q X R p d m l k Y W R l I G b D r X N p Y 2 E s I H N p b n R v b W F z I G R l I G F u c 2 l l Z G F k Z S B l I G R l c H J l c 3 P D o 2 8 g Z S B x d W F s a W R h Z G U g Z G U g d m l k Y S B l L 0 F 1 d G 9 S Z W 1 v d m V k Q 2 9 s d W 1 u c z E u e 0 R h d G E g Z G U g b m F z Y 2 l t Z W 5 0 b y w z f S Z x d W 9 0 O y w m c X V v d D t T Z W N 0 a W 9 u M S 8 y M D I y I C 0 g Q X R p d m l k Y W R l I G b D r X N p Y 2 E s I H N p b n R v b W F z I G R l I G F u c 2 l l Z G F k Z S B l I G R l c H J l c 3 P D o 2 8 g Z S B x d W F s a W R h Z G U g Z G U g d m l k Y S B l L 0 F 1 d G 9 S Z W 1 v d m V k Q 2 9 s d W 1 u c z E u e 1 N l e G 8 6 L D R 9 J n F 1 b 3 Q 7 L C Z x d W 9 0 O 1 N l Y 3 R p b 2 4 x L z I w M j I g L S B B d G l 2 a W R h Z G U g Z s O t c 2 l j Y S w g c 2 l u d G 9 t Y X M g Z G U g Y W 5 z a W V k Y W R l I G U g Z G V w c m V z c 8 O j b y B l I H F 1 Y W x p Z G F k Z S B k Z S B 2 a W R h I G U v Q X V 0 b 1 J l b W 9 2 Z W R D b 2 x 1 b W 5 z M S 5 7 T y B z Z X U g Y 3 V y c 2 8 g w 6 k g Z G U g c X V h b C D D o X J l Y S B k b y B j b 2 5 o Z W N p b W V u d G 8 / L D V 9 J n F 1 b 3 Q 7 L C Z x d W 9 0 O 1 N l Y 3 R p b 2 4 x L z I w M j I g L S B B d G l 2 a W R h Z G U g Z s O t c 2 l j Y S w g c 2 l u d G 9 t Y X M g Z G U g Y W 5 z a W V k Y W R l I G U g Z G V w c m V z c 8 O j b y B l I H F 1 Y W x p Z G F k Z S B k Z S B 2 a W R h I G U v Q X V 0 b 1 J l b W 9 2 Z W R D b 2 x 1 b W 5 z M S 5 7 U X V h b C B z Z X U g Y 3 V y c 2 8 / L D Z 9 J n F 1 b 3 Q 7 L C Z x d W 9 0 O 1 N l Y 3 R p b 2 4 x L z I w M j I g L S B B d G l 2 a W R h Z G U g Z s O t c 2 l j Y S w g c 2 l u d G 9 t Y X M g Z G U g Y W 5 z a W V k Y W R l I G U g Z G V w c m V z c 8 O j b y B l I H F 1 Y W x p Z G F k Z S B k Z S B 2 a W R h I G U v Q X V 0 b 1 J l b W 9 2 Z W R D b 2 x 1 b W 5 z M S 5 7 U X V h b C B z Z W 1 l c 3 R y Z S B l c 3 R h I G N 1 c n N h b m R v L D d 9 J n F 1 b 3 Q 7 L C Z x d W 9 0 O 1 N l Y 3 R p b 2 4 x L z I w M j I g L S B B d G l 2 a W R h Z G U g Z s O t c 2 l j Y S w g c 2 l u d G 9 t Y X M g Z G U g Y W 5 z a W V k Y W R l I G U g Z G V w c m V z c 8 O j b y B l I H F 1 Y W x p Z G F k Z S B k Z S B 2 a W R h I G U v Q X V 0 b 1 J l b W 9 2 Z W R D b 2 x 1 b W 5 z M S 5 7 U G V y w 6 1 v Z G 8 s O H 0 m c X V v d D s s J n F 1 b 3 Q 7 U 2 V j d G l v b j E v M j A y M i A t I E F 0 a X Z p Z G F k Z S B m w 6 1 z a W N h L C B z a W 5 0 b 2 1 h c y B k Z S B h b n N p Z W R h Z G U g Z S B k Z X B y Z X N z w 6 N v I G U g c X V h b G l k Y W R l I G R l I H Z p Z G E g Z S 9 B d X R v U m V t b 3 Z l Z E N v b H V t b n M x L n t T Z S B F Q U Q g Y 2 9 s b 2 N h c i B N w 7 N k d W x v I G U g U M O z b G 8 s O X 0 m c X V v d D s s J n F 1 b 3 Q 7 U 2 V j d G l v b j E v M j A y M i A t I E F 0 a X Z p Z G F k Z S B m w 6 1 z a W N h L C B z a W 5 0 b 2 1 h c y B k Z S B h b n N p Z W R h Z G U g Z S B k Z X B y Z X N z w 6 N v I G U g c X V h b G l k Y W R l I G R l I H Z p Z G E g Z S 9 B d X R v U m V t b 3 Z l Z E N v b H V t b n M x L n t F b S B y Z W x h w 6 f D o 2 8 g w 6 A g b W V u c 2 F s a W R h Z G U s I H Z v Y 8 O q O i w x M H 0 m c X V v d D s s J n F 1 b 3 Q 7 U 2 V j d G l v b j E v M j A y M i A t I E F 0 a X Z p Z G F k Z S B m w 6 1 z a W N h L C B z a W 5 0 b 2 1 h c y B k Z S B h b n N p Z W R h Z G U g Z S B k Z X B y Z X N z w 6 N v I G U g c X V h b G l k Y W R l I G R l I H Z p Z G E g Z S 9 B d X R v U m V t b 3 Z l Z E N v b H V t b n M x L n t D b 3 I v c m H D p 2 E s M T F 9 J n F 1 b 3 Q 7 L C Z x d W 9 0 O 1 N l Y 3 R p b 2 4 x L z I w M j I g L S B B d G l 2 a W R h Z G U g Z s O t c 2 l j Y S w g c 2 l u d G 9 t Y X M g Z G U g Y W 5 z a W V k Y W R l I G U g Z G V w c m V z c 8 O j b y B l I H F 1 Y W x p Z G F k Z S B k Z S B 2 a W R h I G U v Q X V 0 b 1 J l b W 9 2 Z W R D b 2 x 1 b W 5 z M S 5 7 V m 9 j w 6 o g Z X N 0 w 6 E g Z m F 6 Z W 5 k b y B h b G d 1 b S B 0 c m F 0 Y W 1 l b n R v P y w x M n 0 m c X V v d D s s J n F 1 b 3 Q 7 U 2 V j d G l v b j E v M j A y M i A t I E F 0 a X Z p Z G F k Z S B m w 6 1 z a W N h L C B z a W 5 0 b 2 1 h c y B k Z S B h b n N p Z W R h Z G U g Z S B k Z X B y Z X N z w 6 N v I G U g c X V h b G l k Y W R l I G R l I H Z p Z G E g Z S 9 B d X R v U m V t b 3 Z l Z E N v b H V t b n M x L n t W b 2 P D q i B m Y X o g d X N v I G R l I G N p Z 2 F y c m 9 z P y w x M 3 0 m c X V v d D s s J n F 1 b 3 Q 7 U 2 V j d G l v b j E v M j A y M i A t I E F 0 a X Z p Z G F k Z S B m w 6 1 z a W N h L C B z a W 5 0 b 2 1 h c y B k Z S B h b n N p Z W R h Z G U g Z S B k Z X B y Z X N z w 6 N v I G U g c X V h b G l k Y W R l I G R l I H Z p Z G E g Z S 9 B d X R v U m V t b 3 Z l Z E N v b H V t b n M x L n t W b 2 P D q i B m Y X o g d X N v I G R l I M O h b G N v b 2 w / L D E 0 f S Z x d W 9 0 O y w m c X V v d D t T Z W N 0 a W 9 u M S 8 y M D I y I C 0 g Q X R p d m l k Y W R l I G b D r X N p Y 2 E s I H N p b n R v b W F z I G R l I G F u c 2 l l Z G F k Z S B l I G R l c H J l c 3 P D o 2 8 g Z S B x d W F s a W R h Z G U g Z G U g d m l k Y S B l L 0 F 1 d G 9 S Z W 1 v d m V k Q 2 9 s d W 1 u c z E u e 0 Z l e i B l e G V y Y 8 O t Y 2 l v c y B m w 6 1 z a W N v c y B z a X N 0 Z W 1 h d G l 6 Y W R v c y B u b 3 M g w 7 p s d G l t b 3 M g N i B t Z X N l c z 8 g K E l z c 2 8 g a W 5 j b H V p I H B y b 2 d y Y W 1 h c y B k Z S B t d X N j d W x h w 6 f D o 2 8 s I G 5 h d G H D p 8 O j b y w g Z G F u w 6 d h I G 9 1 I H F 1 Y W x x d W V y I G 9 1 d H J v I H R p c G 8 g Z G U g Y X R p d m l k Y W R l c y w g Z m V p d G 9 z I G N v b W 8 g c G F y d G U g Z G E g c 3 V h I H J v d G l u Y S 4 p L D E 1 f S Z x d W 9 0 O y w m c X V v d D t T Z W N 0 a W 9 u M S 8 y M D I y I C 0 g Q X R p d m l k Y W R l I G b D r X N p Y 2 E s I H N p b n R v b W F z I G R l I G F u c 2 l l Z G F k Z S B l I G R l c H J l c 3 P D o 2 8 g Z S B x d W F s a W R h Z G U g Z G U g d m l k Y S B l L 0 F 1 d G 9 S Z W 1 v d m V k Q 2 9 s d W 1 u c z E u e 1 Z v Y 8 O q I H R l d m U g Q 0 9 W S U Q t M T k s M T Z 9 J n F 1 b 3 Q 7 L C Z x d W 9 0 O 1 N l Y 3 R p b 2 4 x L z I w M j I g L S B B d G l 2 a W R h Z G U g Z s O t c 2 l j Y S w g c 2 l u d G 9 t Y X M g Z G U g Y W 5 z a W V k Y W R l I G U g Z G V w c m V z c 8 O j b y B l I H F 1 Y W x p Z G F k Z S B k Z S B 2 a W R h I G U v Q X V 0 b 1 J l b W 9 2 Z W R D b 2 x 1 b W 5 z M S 5 7 S M O h I H F 1 Y W 5 0 b 3 M g b W V z Z X M g d m 9 j w 6 o g d G V 2 Z S B D T 1 Z J R C 0 x O S w x N 3 0 m c X V v d D s s J n F 1 b 3 Q 7 U 2 V j d G l v b j E v M j A y M i A t I E F 0 a X Z p Z G F k Z S B m w 6 1 z a W N h L C B z a W 5 0 b 2 1 h c y B k Z S B h b n N p Z W R h Z G U g Z S B k Z X B y Z X N z w 6 N v I G U g c X V h b G l k Y W R l I G R l I H Z p Z G E g Z S 9 B d X R v U m V t b 3 Z l Z E N v b H V t b n M x L n t h L l x 0 R W 0 g c X V h b n R v c y B k a W F z I G R h I M O 6 b H R p b W E g c 2 V t Y W 5 h I H Z v Y 8 O q I E N B T U l O S E 9 V I H B v c i B w Z W x v I G 1 l b m 9 z I D E w I G 1 p b n V 0 b 3 M g Y 2 9 u d M O t b n V v c y B l b S B j Y X N h I G 9 1 I G 5 v I H R y Y W J h b G h v L C B j b 2 1 v I G Z v c m 1 h I G R l I H R y Y W 5 z c G 9 y d G U g c G F y Y S B p c i B k Z S B 1 b S B s d W d h c i B w Y X J h I G 8 g b 3 V 0 c m 8 s I H B v c i B s Y X p l c i w g c G 9 y I H B y Y X p l c i B v d S B j b 2 1 v I G Z v c m 1 h I G R l I G V 4 Z X J j w 6 1 j a W 8 / I C w x O H 0 m c X V v d D s s J n F 1 b 3 Q 7 U 2 V j d G l v b j E v M j A y M i A t I E F 0 a X Z p Z G F k Z S B m w 6 1 z a W N h L C B z a W 5 0 b 2 1 h c y B k Z S B h b n N p Z W R h Z G U g Z S B k Z X B y Z X N z w 6 N v I G U g c X V h b G l k Y W R l I G R l I H Z p Z G E g Z S 9 B d X R v U m V t b 3 Z l Z E N v b H V t b n M x L n t i L l x 0 T m 9 z I G R p Y X M g Z W 0 g c X V l I H Z v Y 8 O q I G N h b W l u a G 9 1 I H B v c i B w Z W x v I G 1 l b m 9 z I D E w I G 1 p b n V 0 b 3 M g Y 2 9 u d M O t b n V v c y B x d W F u d G 8 g d G V t c G 8 g b m 8 g d G 9 0 Y W w g d m 9 j w 6 o g Z 2 F z d G 9 1 I G N h b W l u a G F u Z G 8 g c G 9 y I G R p Y T 8 g X 1 9 f X y B t a W 5 1 d G 9 z L i w x O X 0 m c X V v d D s s J n F 1 b 3 Q 7 U 2 V j d G l v b j E v M j A y M i A t I E F 0 a X Z p Z G F k Z S B m w 6 1 z a W N h L C B z a W 5 0 b 2 1 h c y B k Z S B h b n N p Z W R h Z G U g Z S B k Z X B y Z X N z w 6 N v I G U g c X V h b G l k Y W R l I G R l I H Z p Z G E g Z S 9 B d X R v U m V t b 3 Z l Z E N v b H V t b n M x L n t h L l x 0 R W 0 g c X V h b n R v c y B k a W F z I G R h I M O 6 b H R p b W E g c 2 V t Y W 5 h L C B 2 b 2 P D q i B y Z W F s a X p v d S B h d G l 2 a W R h Z G V z I E 1 P R E V S Q U R B U y B w b 3 I g c G V s b y B t Z W 5 v c y A x M C B t a W 5 1 d G 9 z I G N v b n T D r W 5 1 b 3 M s I G N v b W 8 g c G 9 y I G V 4 Z W 1 w b G 8 g c G V k Y W x h c i B s Z X Z l I G 5 h I G J p Y 2 l j b G V 0 Y S w g b m F k Y X I s I G R h b s O n Y X I s I G Z h e m V y I G d p b s O h c 3 R p Y 2 E g Y W V y w 7 N i a W N h I G x l d m U s I G p v Z 2 F y I H b D t G x l a S B y Z W N y Z W F 0 a X Z v L C B j Y X J y Z W d h c i B w Z X N v c y B s Z X Z l c y w g Z m F 6 Z X I g c 2 V y d m n D p 2 9 z I G R v b c O p c 3 R p Y 2 9 z I G 5 h I G N h c 2 E s I G 5 v I H F 1 a W 5 0 Y W w g b 3 U g b m 8 g a m F y Z G l t I G N v b W 8 g d m F y c m V y L C B h c 3 B p c m F y L C B j d W l k Y X I g Z G 8 g a m F y Z G l t L C B v d S B x d W F s c X V l c i B h d G l 2 a W R h Z G U g c X V l I G Z h e i B h d W 1 l b n R h c i B t b 2 R l c m F k Y W 1 l b n R l I H N 1 Y S B y Z X N w a X J h w 6 f D o 2 8 g b 3 U g Y m F 0 a W 1 l b n R v c y B k b y B j b 3 J h w 6 f D o 2 8 g K H B v c i B m Y X Z v c i B u w 6 N v I G l u Y 2 x 1 Y S B j Y W 1 p b m h h Z G E p L i w y M H 0 m c X V v d D s s J n F 1 b 3 Q 7 U 2 V j d G l v b j E v M j A y M i A t I E F 0 a X Z p Z G F k Z S B m w 6 1 z a W N h L C B z a W 5 0 b 2 1 h c y B k Z S B h b n N p Z W R h Z G U g Z S B k Z X B y Z X N z w 6 N v I G U g c X V h b G l k Y W R l I G R l I H Z p Z G E g Z S 9 B d X R v U m V t b 3 Z l Z E N v b H V t b n M x L n t i L l x 0 T m 9 z I G R p Y X M g Z W 0 g c X V l I H Z v Y 8 O q I G Z l e i B l c 3 N h c y B h d G l 2 a W R h Z G V z I G 1 v Z G V y Y W R h c y B w b 3 I g c G V s b y B t Z W 5 v c y A x M C B t a W 5 1 d G 9 z I G N v b n T D r W 5 1 b 3 M s I H F 1 Y W 5 0 b y B 0 Z W 1 w b y B u b y B 0 b 3 R h b C B 2 b 2 P D q i B n Y X N 0 b 3 U g Z m F 6 Z W 5 k b y B l c 3 N h c y B h d G l 2 a W R h Z G V z I H B v c i B k a W E / I F 9 f X 1 8 g b W l u d X R v c y 4 s M j F 9 J n F 1 b 3 Q 7 L C Z x d W 9 0 O 1 N l Y 3 R p b 2 4 x L z I w M j I g L S B B d G l 2 a W R h Z G U g Z s O t c 2 l j Y S w g c 2 l u d G 9 t Y X M g Z G U g Y W 5 z a W V k Y W R l I G U g Z G V w c m V z c 8 O j b y B l I H F 1 Y W x p Z G F k Z S B k Z S B 2 a W R h I G U v Q X V 0 b 1 J l b W 9 2 Z W R D b 2 x 1 b W 5 z M S 5 7 Y S 5 c d E V t I H F 1 Y W 5 0 b 3 M g Z G l h c y B k Y S D D u m x 0 a W 1 h I H N l b W F u Y S w g d m 9 j w 6 o g c m V h b G l 6 b 3 U g Y X R p d m l k Y W R l c y B W S U d P U k 9 T Q V M g c G 9 y I H B l b G 8 g b W V u b 3 M g M T A g b W l u d X R v c y B j b 2 5 0 w 6 1 u d W 9 z L C B j b 2 1 v I H B v c i B l e G V t c G x v I G N v c n J l c i w g Z m F 6 Z X I g Z 2 l u w 6 F z d G l j Y S B h Z X L D s 2 J p Y 2 E s I G p v Z 2 F y I G Z 1 d G V i b 2 w s I H B l Z G F s Y X I g c s O h c G l k b y B u Y S B i a W N p Y 2 x l d G E s I G p v Z 2 F y I G J h c 3 F 1 Z X R l L C B m Y X p l c i B z Z X J 2 a c O n b 3 M g Z G 9 t w 6 l z d G l j b 3 M g c G V z Y W R v c y B l b S B j Y X N h L C B u b y B x d W l u d G F s I G 9 1 I G N h d m 9 1 Y 2 F y I G 5 v I G p h c m R p b S w g Y 2 F y c m V n Y X I g c G V z b 3 M g Z W x l d m F k b 3 M g b 3 U g c X V h b H F 1 Z X I g Y X R p d m l k Y W R l I H F 1 Z S B m Z X o g Y X V t Z W 5 0 Y X I g T V V J V E 8 g c 3 V h I H J l c 3 B p c m H D p 8 O j b y B v d S B i Y X R p b W V u d G 9 z I G R v I G N v c m H D p 8 O j b z 8 g L D I y f S Z x d W 9 0 O y w m c X V v d D t T Z W N 0 a W 9 u M S 8 y M D I y I C 0 g Q X R p d m l k Y W R l I G b D r X N p Y 2 E s I H N p b n R v b W F z I G R l I G F u c 2 l l Z G F k Z S B l I G R l c H J l c 3 P D o 2 8 g Z S B x d W F s a W R h Z G U g Z G U g d m l k Y S B l L 0 F 1 d G 9 S Z W 1 v d m V k Q 2 9 s d W 1 u c z E u e 2 I u X H R O b 3 M g Z G l h c y B l b S B x d W U g d m 9 j w 6 o g Z m V 6 I G V z c 2 F z I G F 0 a X Z p Z G F k Z X M g V k l H T 1 J P U 0 F T I H B v c i B w Z W x v I G 1 l b m 9 z I D E w I G 1 p b n V 0 b 3 M g Y 2 9 u d M O t b n V v c y w g c X V h b n R v I H R l b X B v I G 5 v I H R v d G F s I H Z v Y 8 O q I G d h c 3 R v d S B m Y X p l b m R v I G V z c 2 F z I G F 0 a X Z p Z G F k Z X M g c G 9 y I G R p Y T 8 g X 1 9 f X y B t a W 5 1 d G 9 z L i w y M 3 0 m c X V v d D s s J n F 1 b 3 Q 7 U 2 V j d G l v b j E v M j A y M i A t I E F 0 a X Z p Z G F k Z S B m w 6 1 z a W N h L C B z a W 5 0 b 2 1 h c y B k Z S B h b n N p Z W R h Z G U g Z S B k Z X B y Z X N z w 6 N v I G U g c X V h b G l k Y W R l I G R l I H Z p Z G E g Z S 9 B d X R v U m V t b 3 Z l Z E N v b H V t b n M x L n t h L l x 0 U X V h b n R h c y B o b 3 J h c y B u b y B 0 b 3 R h b C B 2 b 2 P D q i B n Y X N 0 Y S B z Z W 5 0 Y W R v I G R 1 c m F u d G U g d W 0 g Z G l h I G R l I H N l b W F u Y T 8 g L D I 0 f S Z x d W 9 0 O y w m c X V v d D t T Z W N 0 a W 9 u M S 8 y M D I y I C 0 g Q X R p d m l k Y W R l I G b D r X N p Y 2 E s I H N p b n R v b W F z I G R l I G F u c 2 l l Z G F k Z S B l I G R l c H J l c 3 P D o 2 8 g Z S B x d W F s a W R h Z G U g Z G U g d m l k Y S B l L 0 F 1 d G 9 S Z W 1 v d m V k Q 2 9 s d W 1 u c z E u e 2 I u X H R R d W F u d G F z I G h v c m F z I G 5 v I H R v d G F s I H Z v Y 8 O q I G d h c 3 R h I H N l b n R h Z G 8 g Z H V y Y W 5 0 Z S B 1 b S B k a W E g Z G U g Z m l t I G R l I H N l b W F u Y T 8 s M j V 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S 4 g R G 9 y b c O q b m N p Y S B v d S B m b 3 J t a W d h b W V u d G 8 u X S w y N n 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y L i B T Z W 5 z Y c O n w 6 N v I G R l I G N h b G 9 y L l 0 s M j d 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y 4 g V H J l b W 9 y Z X M g b m F z I H B l c m 5 h c y 5 d L D I 4 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Q u I E l u Y 2 F w Y X o g Z G U g c m V s Y X h h c i 5 d L D I 5 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U u I E 1 l Z G 8 g c X V l I G F j b 2 5 0 Z c O n Y S B v I H B p b 3 I u X S w z M H 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2 L i B B d G 9 y Z G 9 h Z G 8 g b 3 U g d G 9 u d G 8 u X S w z M 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3 L i B Q Y W x w a X R h w 6 f D o 2 8 g b 3 U g Y W N l b G V y Y c O n w 6 N v I G R v I G N v c m H D p 8 O j b y 5 d L D M y 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g u I F N l b S B l c X V p b M O t Y n J p b y 5 d L D M z 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k u I E F 0 Z X J y b 3 J p e m F k b y 5 d L D M 0 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w L i B O Z X J 2 b 3 N v L l 0 s M z V 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E u I F N l b n N h w 6 f D o 2 8 g Z G U g c 3 V m b 2 N h w 6 f D o 2 8 u X S w z N n 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M i 4 g V H J l b W 9 y Z X M g b m F z I G 3 D o 2 9 z L l 0 s M z d 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M u I F R y w 6 p t d W x v L l 0 s M z h 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Q u I E 1 l Z G 8 g Z G U g c G V y Z G V y I G 8 g Y 2 9 u d H J v b G U u X S w z O 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S 4 g R G l m a W N 1 b G R h Z G U g Z G U g c m V z c G l y Y X I u X S w 0 M H 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i 4 g T W V k b y B k Z S B t b 3 J y Z X I u X S w 0 M 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y 4 g Q X N z d X N 0 Y W R v L l 0 s N D J 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g u I E l u Z G l n Z X N 0 w 6 N v I G 9 1 I G R l c 2 N v b m Z v c n R v I G 5 v I G F i Z M O 0 b W V u L l 0 s N D N 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k u I F N l b n N h w 6 f D o 2 8 g Z G U g Z G V z b W F p b y 5 d L D Q 0 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I w L i B S b 3 N 0 b y B h Z m 9 n d W V h Z G 8 u X S w 0 N 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y M S 4 g U 3 V v c i A o b s O j b y B k Z X Z p Z G 8 g Y W 8 g Y 2 F s b 3 I p L l 0 s N D Z 9 J n F 1 b 3 Q 7 L C Z x d W 9 0 O 1 N l Y 3 R p b 2 4 x L z I w M j I g L S B B d G l 2 a W R h Z G U g Z s O t c 2 l j Y S w g c 2 l u d G 9 t Y X M g Z G U g Y W 5 z a W V k Y W R l I G U g Z G V w c m V z c 8 O j b y B l I H F 1 Y W x p Z G F k Z S B k Z S B 2 a W R h I G U v Q X V 0 b 1 J l b W 9 2 Z W R D b 2 x 1 b W 5 z M S 5 7 Q 2 9 s d W 1 u M S w 0 N 3 0 m c X V v d D s s J n F 1 b 3 Q 7 U 2 V j d G l v b j E v M j A y M i A t I E F 0 a X Z p Z G F k Z S B m w 6 1 z a W N h L C B z a W 5 0 b 2 1 h c y B k Z S B h b n N p Z W R h Z G U g Z S B k Z X B y Z X N z w 6 N v I G U g c X V h b G l k Y W R l I G R l I H Z p Z G E g Z S 9 B d X R v U m V t b 3 Z l Z E N v b H V t b n M x L n t f M S w 0 O H 0 m c X V v d D s s J n F 1 b 3 Q 7 U 2 V j d G l v b j E v M j A y M i A t I E F 0 a X Z p Z G F k Z S B m w 6 1 z a W N h L C B z a W 5 0 b 2 1 h c y B k Z S B h b n N p Z W R h Z G U g Z S B k Z X B y Z X N z w 6 N v I G U g c X V h b G l k Y W R l I G R l I H Z p Z G E g Z S 9 B d X R v U m V t b 3 Z l Z E N v b H V t b n M x L n t f M i w 0 O X 0 m c X V v d D s s J n F 1 b 3 Q 7 U 2 V j d G l v b j E v M j A y M i A t I E F 0 a X Z p Z G F k Z S B m w 6 1 z a W N h L C B z a W 5 0 b 2 1 h c y B k Z S B h b n N p Z W R h Z G U g Z S B k Z X B y Z X N z w 6 N v I G U g c X V h b G l k Y W R l I G R l I H Z p Z G E g Z S 9 B d X R v U m V t b 3 Z l Z E N v b H V t b n M x L n t f M y w 1 M H 0 m c X V v d D s s J n F 1 b 3 Q 7 U 2 V j d G l v b j E v M j A y M i A t I E F 0 a X Z p Z G F k Z S B m w 6 1 z a W N h L C B z a W 5 0 b 2 1 h c y B k Z S B h b n N p Z W R h Z G U g Z S B k Z X B y Z X N z w 6 N v I G U g c X V h b G l k Y W R l I G R l I H Z p Z G E g Z S 9 B d X R v U m V t b 3 Z l Z E N v b H V t b n M x L n t f N C w 1 M X 0 m c X V v d D s s J n F 1 b 3 Q 7 U 2 V j d G l v b j E v M j A y M i A t I E F 0 a X Z p Z G F k Z S B m w 6 1 z a W N h L C B z a W 5 0 b 2 1 h c y B k Z S B h b n N p Z W R h Z G U g Z S B k Z X B y Z X N z w 6 N v I G U g c X V h b G l k Y W R l I G R l I H Z p Z G E g Z S 9 B d X R v U m V t b 3 Z l Z E N v b H V t b n M x L n t f N S w 1 M n 0 m c X V v d D s s J n F 1 b 3 Q 7 U 2 V j d G l v b j E v M j A y M i A t I E F 0 a X Z p Z G F k Z S B m w 6 1 z a W N h L C B z a W 5 0 b 2 1 h c y B k Z S B h b n N p Z W R h Z G U g Z S B k Z X B y Z X N z w 6 N v I G U g c X V h b G l k Y W R l I G R l I H Z p Z G E g Z S 9 B d X R v U m V t b 3 Z l Z E N v b H V t b n M x L n t f N i w 1 M 3 0 m c X V v d D s s J n F 1 b 3 Q 7 U 2 V j d G l v b j E v M j A y M i A t I E F 0 a X Z p Z G F k Z S B m w 6 1 z a W N h L C B z a W 5 0 b 2 1 h c y B k Z S B h b n N p Z W R h Z G U g Z S B k Z X B y Z X N z w 6 N v I G U g c X V h b G l k Y W R l I G R l I H Z p Z G E g Z S 9 B d X R v U m V t b 3 Z l Z E N v b H V t b n M x L n t f N y w 1 N H 0 m c X V v d D s s J n F 1 b 3 Q 7 U 2 V j d G l v b j E v M j A y M i A t I E F 0 a X Z p Z G F k Z S B m w 6 1 z a W N h L C B z a W 5 0 b 2 1 h c y B k Z S B h b n N p Z W R h Z G U g Z S B k Z X B y Z X N z w 6 N v I G U g c X V h b G l k Y W R l I G R l I H Z p Z G E g Z S 9 B d X R v U m V t b 3 Z l Z E N v b H V t b n M x L n t f O C w 1 N X 0 m c X V v d D s s J n F 1 b 3 Q 7 U 2 V j d G l v b j E v M j A y M i A t I E F 0 a X Z p Z G F k Z S B m w 6 1 z a W N h L C B z a W 5 0 b 2 1 h c y B k Z S B h b n N p Z W R h Z G U g Z S B k Z X B y Z X N z w 6 N v I G U g c X V h b G l k Y W R l I G R l I H Z p Z G E g Z S 9 B d X R v U m V t b 3 Z l Z E N v b H V t b n M x L n t f O S w 1 N n 0 m c X V v d D s s J n F 1 b 3 Q 7 U 2 V j d G l v b j E v M j A y M i A t I E F 0 a X Z p Z G F k Z S B m w 6 1 z a W N h L C B z a W 5 0 b 2 1 h c y B k Z S B h b n N p Z W R h Z G U g Z S B k Z X B y Z X N z w 6 N v I G U g c X V h b G l k Y W R l I G R l I H Z p Z G E g Z S 9 B d X R v U m V t b 3 Z l Z E N v b H V t b n M x L n t f M T A s N T d 9 J n F 1 b 3 Q 7 L C Z x d W 9 0 O 1 N l Y 3 R p b 2 4 x L z I w M j I g L S B B d G l 2 a W R h Z G U g Z s O t c 2 l j Y S w g c 2 l u d G 9 t Y X M g Z G U g Y W 5 z a W V k Y W R l I G U g Z G V w c m V z c 8 O j b y B l I H F 1 Y W x p Z G F k Z S B k Z S B 2 a W R h I G U v Q X V 0 b 1 J l b W 9 2 Z W R D b 2 x 1 b W 5 z M S 5 7 X z E x L D U 4 f S Z x d W 9 0 O y w m c X V v d D t T Z W N 0 a W 9 u M S 8 y M D I y I C 0 g Q X R p d m l k Y W R l I G b D r X N p Y 2 E s I H N p b n R v b W F z I G R l I G F u c 2 l l Z G F k Z S B l I G R l c H J l c 3 P D o 2 8 g Z S B x d W F s a W R h Z G U g Z G U g d m l k Y S B l L 0 F 1 d G 9 S Z W 1 v d m V k Q 2 9 s d W 1 u c z E u e 1 8 x M i w 1 O X 0 m c X V v d D s s J n F 1 b 3 Q 7 U 2 V j d G l v b j E v M j A y M i A t I E F 0 a X Z p Z G F k Z S B m w 6 1 z a W N h L C B z a W 5 0 b 2 1 h c y B k Z S B h b n N p Z W R h Z G U g Z S B k Z X B y Z X N z w 6 N v I G U g c X V h b G l k Y W R l I G R l I H Z p Z G E g Z S 9 B d X R v U m V t b 3 Z l Z E N v b H V t b n M x L n t f M T M s N j B 9 J n F 1 b 3 Q 7 L C Z x d W 9 0 O 1 N l Y 3 R p b 2 4 x L z I w M j I g L S B B d G l 2 a W R h Z G U g Z s O t c 2 l j Y S w g c 2 l u d G 9 t Y X M g Z G U g Y W 5 z a W V k Y W R l I G U g Z G V w c m V z c 8 O j b y B l I H F 1 Y W x p Z G F k Z S B k Z S B 2 a W R h I G U v Q X V 0 b 1 J l b W 9 2 Z W R D b 2 x 1 b W 5 z M S 5 7 X z E 0 L D Y x f S Z x d W 9 0 O y w m c X V v d D t T Z W N 0 a W 9 u M S 8 y M D I y I C 0 g Q X R p d m l k Y W R l I G b D r X N p Y 2 E s I H N p b n R v b W F z I G R l I G F u c 2 l l Z G F k Z S B l I G R l c H J l c 3 P D o 2 8 g Z S B x d W F s a W R h Z G U g Z G U g d m l k Y S B l L 0 F 1 d G 9 S Z W 1 v d m V k Q 2 9 s d W 1 u c z E u e 1 8 x N S w 2 M n 0 m c X V v d D s s J n F 1 b 3 Q 7 U 2 V j d G l v b j E v M j A y M i A t I E F 0 a X Z p Z G F k Z S B m w 6 1 z a W N h L C B z a W 5 0 b 2 1 h c y B k Z S B h b n N p Z W R h Z G U g Z S B k Z X B y Z X N z w 6 N v I G U g c X V h b G l k Y W R l I G R l I H Z p Z G E g Z S 9 B d X R v U m V t b 3 Z l Z E N v b H V t b n M x L n t f M T Y s N j N 9 J n F 1 b 3 Q 7 L C Z x d W 9 0 O 1 N l Y 3 R p b 2 4 x L z I w M j I g L S B B d G l 2 a W R h Z G U g Z s O t c 2 l j Y S w g c 2 l u d G 9 t Y X M g Z G U g Y W 5 z a W V k Y W R l I G U g Z G V w c m V z c 8 O j b y B l I H F 1 Y W x p Z G F k Z S B k Z S B 2 a W R h I G U v Q X V 0 b 1 J l b W 9 2 Z W R D b 2 x 1 b W 5 z M S 5 7 X z E 3 L D Y 0 f S Z x d W 9 0 O y w m c X V v d D t T Z W N 0 a W 9 u M S 8 y M D I y I C 0 g Q X R p d m l k Y W R l I G b D r X N p Y 2 E s I H N p b n R v b W F z I G R l I G F u c 2 l l Z G F k Z S B l I G R l c H J l c 3 P D o 2 8 g Z S B x d W F s a W R h Z G U g Z G U g d m l k Y S B l L 0 F 1 d G 9 S Z W 1 v d m V k Q 2 9 s d W 1 u c z E u e 1 8 x O C w 2 N X 0 m c X V v d D s s J n F 1 b 3 Q 7 U 2 V j d G l v b j E v M j A y M i A t I E F 0 a X Z p Z G F k Z S B m w 6 1 z a W N h L C B z a W 5 0 b 2 1 h c y B k Z S B h b n N p Z W R h Z G U g Z S B k Z X B y Z X N z w 6 N v I G U g c X V h b G l k Y W R l I G R l I H Z p Z G E g Z S 9 B d X R v U m V t b 3 Z l Z E N v b H V t b n M x L n t D b 2 0 g c m V s Y c O n w 6 N v I G E g c G V y Z 3 V u d G E g Y W 5 0 Z X J p b 3 I s I G V z d M O h I H R l b n R h b m R v I H B l c m R l c i B w Z X N v I G R l I H B y b 3 D D s 3 N p d G 8 g Y 2 9 t Z W 5 k b y B t Z W 5 v c z 8 s N j Z 9 J n F 1 b 3 Q 7 L C Z x d W 9 0 O 1 N l Y 3 R p b 2 4 x L z I w M j I g L S B B d G l 2 a W R h Z G U g Z s O t c 2 l j Y S w g c 2 l u d G 9 t Y X M g Z G U g Y W 5 z a W V k Y W R l I G U g Z G V w c m V z c 8 O j b y B l I H F 1 Y W x p Z G F k Z S B k Z S B 2 a W R h I G U v Q X V 0 b 1 J l b W 9 2 Z W R D b 2 x 1 b W 5 z M S 5 7 X z E 5 L D Y 3 f S Z x d W 9 0 O y w m c X V v d D t T Z W N 0 a W 9 u M S 8 y M D I y I C 0 g Q X R p d m l k Y W R l I G b D r X N p Y 2 E s I H N p b n R v b W F z I G R l I G F u c 2 l l Z G F k Z S B l I G R l c H J l c 3 P D o 2 8 g Z S B x d W F s a W R h Z G U g Z G U g d m l k Y S B l L 0 F 1 d G 9 S Z W 1 v d m V k Q 2 9 s d W 1 u c z E u e 1 8 y M C w 2 O H 0 m c X V v d D s s J n F 1 b 3 Q 7 U 2 V j d G l v b j E v M j A y M i A t I E F 0 a X Z p Z G F k Z S B m w 6 1 z a W N h L C B z a W 5 0 b 2 1 h c y B k Z S B h b n N p Z W R h Z G U g Z S B k Z X B y Z X N z w 6 N v I G U g c X V h b G l k Y W R l I G R l I H Z p Z G E g Z S 9 B d X R v U m V t b 3 Z l Z E N v b H V t b n M x L n s x L l x 0 R W 0 g Z 2 V y Y W w s I H Z v Y 8 O q I G R p c m l h I H F 1 Z S B z d W E g c 2 H D u m R l I M O p O i w 2 O X 0 m c X V v d D s s J n F 1 b 3 Q 7 U 2 V j d G l v b j E v M j A y M i A t I E F 0 a X Z p Z G F k Z S B m w 6 1 z a W N h L C B z a W 5 0 b 2 1 h c y B k Z S B h b n N p Z W R h Z G U g Z S B k Z X B y Z X N z w 6 N v I G U g c X V h b G l k Y W R l I G R l I H Z p Z G E g Z S 9 B d X R v U m V t b 3 Z l Z E N v b H V t b n M x L n s y L l x 0 Q 2 9 t c G F y Y W R h I G j D o S B 1 b S B h b m 8 g Y X R y w 6 F z L C B j b 2 1 v I H Z v Y 8 O q I G N s Y X N z a W Z p Y 2 F y a W E g c 3 V h I H N h w 7 p k Z S B l b S B n Z X J h b C B h Z 2 9 y Y T 8 g L D c w 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X R p d m l k Y W R l c y B 2 a W d v c m 9 z Y X M g c X V l I G V 4 a W d l b S B t d W l 0 b y B l c 2 Z v c s O n b y w g d G F p c y B j b 2 1 v I G N v c n J l c i w g b G V 2 Y W 5 0 Y X I g b 2 J q Z X R v c y B w Z X N h Z G 9 z L C B w Y X J 0 a W N p c G F y I G R l I G V z c G 9 y d G V z I M O h c m R 1 b 3 N d L D c x 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X R p d m l k Y W R l c y B t b 2 R l c m F k Y X M s d G F p c y B j b 2 1 v I G 1 v d m V y I H V t Y S B t Z X N h L C B w Y X N z Y X I g Y X N w a X J h Z G 9 y I G R l I H D D s y w g a m 9 n Y X I g Y m 9 s Y S w g d m F y c m V y I G N h c 2 F d L D c y 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T G V 2 Y W 5 0 Y X I g b 3 U g Y 2 F y c m V n Y X I g b W F u d G l t Z W 5 0 b 3 N d L D c z 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U 3 V i a X I g d s O h c m l v c y B s Y W 5 j Z X M g Z G U g Z X N j Y W R h X S w 3 N H 0 m c X V v d D s s J n F 1 b 3 Q 7 U 2 V j d G l v b j E v M j A y M i A t I E F 0 a X Z p Z G F k Z S B m w 6 1 z a W N h L C B z a W 5 0 b 2 1 h c y B k Z S B h b n N p Z W R h Z G U g Z S B k Z X B y Z X N z w 6 N v I G U g c X V h b G l k Y W R l I G R l I H Z p Z G E g Z S 9 B d X R v U m V t b 3 Z l Z E N v b H V t b n M x L n s z L l x 0 T 3 M g c 2 V n d W l u d G V z I G l 0 Z W 5 z I H P D o 2 8 g c 2 9 i c m U g Y X R p d m l k Y W R l c y B x d W U g d m 9 j w 6 o g c G 9 k Z X J p Y S B m Y X p l c i B h d H V h b G 1 l b n R l I G R 1 c m F u d G U g d W 0 g Z G l h I G N v b X V t L i B E Z X Z p Z G 8 g w 6 A g c 3 V h I H N h w 7 p k Z S w g d m 9 j w 6 o g d G V t I G R p Z m l j d W x k Y W R l c y B w Y X J h I G Z h e m V y I G V z d G F z I G F 0 a X Z p Z G F k Z X M / I E 5 l c 3 R l I G N h c 2 8 s I H F 1 Y W 5 0 b z 8 g W 1 N 1 Y m l y I H V t I G x h b m N l I G R l I G V z Y 2 F k Y X N d L D c 1 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3 V y d m F y L X N l L C B h a m 9 l b G h h c i 1 z Z S B v d S B k b 2 J y Y X I t c 2 V d L D c 2 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W 5 k Y X I g b W F p c y B k Z S B 1 b S B x d W l s w 7 R t Z X R y b 1 0 s N z d 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B b m R h c i B 2 w 6 F y a W 9 z I H F 1 Y X J 0 Z W l y w 7 V l c 1 0 s N z h 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B b m R h c i B 1 b S B x d W F y d G V p c s O j b 1 0 s N z l 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U b 2 1 h c i B i Y W 5 o b y B v d S B 2 Z X N 0 a X I t c 2 V d L D g w f S Z x d W 9 0 O y w m c X V v d D t T Z W N 0 a W 9 u M S 8 y M D I y I C 0 g Q X R p d m l k Y W R l I G b D r X N p Y 2 E s I H N p b n R v b W F z I G R l I G F u c 2 l l Z G F k Z S B l I G R l c H J l c 3 P D o 2 8 g Z S B x d W F s a W R h Z G U g Z G U g d m l k Y S B l L 0 F 1 d G 9 S Z W 1 v d m V k Q 2 9 s d W 1 u c z E u e z Q u X H R E d X J h b n R l I G F z I M O 6 b H R p b W F z I H F 1 Y X R y b y B z Z W 1 h b m F z L C B 2 b 2 P D q i B 0 Z X Z l I G F s Z 3 V t I G R v c y B z Z W d 1 a W 5 0 Z X M g c H J v Y m x l b W F z I G N v b S B v I H N l d S B 0 c m F i Y W x o b y B v d S B j b 2 0 g Y W x n d W 1 h I G F 0 a X Z p Z G F k Z S B k a c O h c m l h I H J l Z 3 V s Y X I s I G N v b W 8 g Y 2 9 u c 2 V x d c O q b m N p Y S B k Z S B z d W E g c 2 H D u m R l I G b D r X N p Y 2 E / I C B b V m 9 j w 6 o g Z G l t a W 5 1 a X U g Y S B x d W F u d G l k Y W R l I G R l I H R l b X B v I G R l Z G l j Y X Z h I G F v I H N l d S B 0 c m F i Y W x o b y B v d S B h I G 9 1 d H J h c y B h d G l 2 a W R h Z G V z P 1 0 s O D F 9 J n F 1 b 3 Q 7 L C Z x d W 9 0 O 1 N l Y 3 R p b 2 4 x L z I w M j I g L S B B d G l 2 a W R h Z G U g Z s O t c 2 l j Y S w g c 2 l u d G 9 t Y X M g Z G U g Y W 5 z a W V k Y W R l I G U g Z G V w c m V z c 8 O j b y B l I H F 1 Y W x p Z G F k Z S B k Z S B 2 a W R h I G U v Q X V 0 b 1 J l b W 9 2 Z W R D b 2 x 1 b W 5 z M S 5 7 N C 5 c d E R 1 c m F u d G U g Y X M g w 7 p s d G l t Y X M g c X V h d H J v I H N l b W F u Y X M s I H Z v Y 8 O q I H R l d m U g Y W x n d W 0 g Z G 9 z I H N l Z 3 V p b n R l c y B w c m 9 i b G V t Y X M g Y 2 9 t I G 8 g c 2 V 1 I H R y Y W J h b G h v I G 9 1 I G N v b S B h b G d 1 b W E g Y X R p d m l k Y W R l I G R p w 6 F y a W E g c m V n d W x h c i w g Y 2 9 t b y B j b 2 5 z Z X F 1 w 6 p u Y 2 l h I G R l I H N 1 Y S B z Y c O 6 Z G U g Z s O t c 2 l j Y T 8 g I F t S Z W F s a X p v d S B t Z W 5 v c y B 0 Y X J l Z m F z I G R v I H F 1 Z S B n b 3 N 0 Y X J p Y T 9 d L D g y f S Z x d W 9 0 O y w m c X V v d D t T Z W N 0 a W 9 u M S 8 y M D I y I C 0 g Q X R p d m l k Y W R l I G b D r X N p Y 2 E s I H N p b n R v b W F z I G R l I G F u c 2 l l Z G F k Z S B l I G R l c H J l c 3 P D o 2 8 g Z S B x d W F s a W R h Z G U g Z G U g d m l k Y S B l L 0 F 1 d G 9 S Z W 1 v d m V k Q 2 9 s d W 1 u c z E u e z Q u X H R E d X J h b n R l I G F z I M O 6 b H R p b W F z I H F 1 Y X R y b y B z Z W 1 h b m F z L C B 2 b 2 P D q i B 0 Z X Z l I G F s Z 3 V t I G R v c y B z Z W d 1 a W 5 0 Z X M g c H J v Y m x l b W F z I G N v b S B v I H N l d S B 0 c m F i Y W x o b y B v d S B j b 2 0 g Y W x n d W 1 h I G F 0 a X Z p Z G F k Z S B k a c O h c m l h I H J l Z 3 V s Y X I s I G N v b W 8 g Y 2 9 u c 2 V x d c O q b m N p Y S B k Z S B z d W E g c 2 H D u m R l I G b D r X N p Y 2 E / I C B b R X N 0 Z X Z l I G x p b W l 0 Y W R v I G 5 v I H N l d S B 0 a X B v I G R l I H R y Y W J h b G h v I G 9 1 I G V t I G 9 1 d H J h c y B h d G l 2 a W R h Z G V z P 1 0 s O D N 9 J n F 1 b 3 Q 7 L C Z x d W 9 0 O 1 N l Y 3 R p b 2 4 x L z I w M j I g L S B B d G l 2 a W R h Z G U g Z s O t c 2 l j Y S w g c 2 l u d G 9 t Y X M g Z G U g Y W 5 z a W V k Y W R l I G U g Z G V w c m V z c 8 O j b y B l I H F 1 Y W x p Z G F k Z S B k Z S B 2 a W R h I G U v Q X V 0 b 1 J l b W 9 2 Z W R D b 2 x 1 b W 5 z M S 5 7 N C 5 c d E R 1 c m F u d G U g Y X M g w 7 p s d G l t Y X M g c X V h d H J v I H N l b W F u Y X M s I H Z v Y 8 O q I H R l d m U g Y W x n d W 0 g Z G 9 z I H N l Z 3 V p b n R l c y B w c m 9 i b G V t Y X M g Y 2 9 t I G 8 g c 2 V 1 I H R y Y W J h b G h v I G 9 1 I G N v b S B h b G d 1 b W E g Y X R p d m l k Y W R l I G R p w 6 F y a W E g c m V n d W x h c i w g Y 2 9 t b y B j b 2 5 z Z X F 1 w 6 p u Y 2 l h I G R l I H N 1 Y S B z Y c O 6 Z G U g Z s O t c 2 l j Y T 8 g I F t U Z X Z l I G R p Z m l j d W x k Y W R l I H B h c m E g Z m F 6 Z X I g c 2 V 1 I H R y Y W J h b G h v I G 9 1 I G 9 1 d H J h c y B h d G l 2 a W R h Z G V z I C h w b 3 I g Z X h l b X B s b y w g b m V j Z X N z a X R v d S B k Z S B 1 b S B l c 2 Z v c s O n b y B l e H R y Y S k / X S w 4 N H 0 m c X V v d D s s J n F 1 b 3 Q 7 U 2 V j d G l v b j E v M j A y M i A t I E F 0 a X Z p Z G F k Z S B m w 6 1 z a W N h L C B z a W 5 0 b 2 1 h c y B k Z S B h b n N p Z W R h Z G U g Z S B k Z X B y Z X N z w 6 N v I G U g c X V h b G l k Y W R l I G R l I H Z p Z G E g Z S 9 B d X R v U m V t b 3 Z l Z E N v b H V t b n M x L n s 1 L l x 0 R H V y Y W 5 0 Z S B h c y D D u m x 0 a W 1 h c y B x d W F 0 c m 8 g c 2 V t Y W 5 h c y w g d m 9 j w 6 o g d G V 2 Z S B h b G d 1 b S B k b 3 M g c 2 V n d W l u d G V z I H B y b 2 J s Z W 1 h c y B j b 2 0 g b y B z Z X U g d H J h Y m F s a G 8 g b 3 U g Y 2 9 t I G F s Z 3 V t Y S B h d G l 2 a W R h Z G U g c m V n d W x h c i B k a c O h c m l h L C B j b 2 1 v I G N v b n N l c X X D q m 5 j a W E g Z G U g Y W x n d W 0 g c H J v Y m x l b W E g Z W 1 v Y 2 l v b m F s I C h j b 2 1 v I H N l b n R p c i 1 z Z S B k Z X B y a W 1 p Z G 8 g b 3 U g Y W 5 z a W 9 z b y k / I F t W b 2 P D q i B k a W 1 p b n V p d S B h I H F 1 Y W 5 0 a W R h Z G U g Z G U g d G V t c G 8 g c X V l I H N l I G R l Z G l j Y X Z h I G F v I H N l d S B 0 c m F i Y W x o b y B v d S B h I G 9 1 d H J h c y B h d G l 2 a W R h Z G V z P 1 0 s O D V 9 J n F 1 b 3 Q 7 L C Z x d W 9 0 O 1 N l Y 3 R p b 2 4 x L z I w M j I g L S B B d G l 2 a W R h Z G U g Z s O t c 2 l j Y S w g c 2 l u d G 9 t Y X M g Z G U g Y W 5 z a W V k Y W R l I G U g Z G V w c m V z c 8 O j b y B l I H F 1 Y W x p Z G F k Z S B k Z S B 2 a W R h I G U v Q X V 0 b 1 J l b W 9 2 Z W R D b 2 x 1 b W 5 z M S 5 7 N S 5 c d E R 1 c m F u d G U g Y X M g w 7 p s d G l t Y X M g c X V h d H J v I H N l b W F u Y X M s I H Z v Y 8 O q I H R l d m U g Y W x n d W 0 g Z G 9 z I H N l Z 3 V p b n R l c y B w c m 9 i b G V t Y X M g Y 2 9 t I G 8 g c 2 V 1 I H R y Y W J h b G h v I G 9 1 I G N v b S B h b G d 1 b W E g Y X R p d m l k Y W R l I H J l Z 3 V s Y X I g Z G n D o X J p Y S w g Y 2 9 t b y B j b 2 5 z Z X F 1 w 6 p u Y 2 l h I G R l I G F s Z 3 V t I H B y b 2 J s Z W 1 h I G V t b 2 N p b 2 5 h b C A o Y 2 9 t b y B z Z W 5 0 a X I t c 2 U g Z G V w c m l t a W R v I G 9 1 I G F u c 2 l v c 2 8 p P y B b U m V h b G l 6 b 3 U g b W V u b 3 M g d G F y Z W Z h c y B k b y B x d W U g Z 2 9 z d G F y a W E / X S w 4 N n 0 m c X V v d D s s J n F 1 b 3 Q 7 U 2 V j d G l v b j E v M j A y M i A t I E F 0 a X Z p Z G F k Z S B m w 6 1 z a W N h L C B z a W 5 0 b 2 1 h c y B k Z S B h b n N p Z W R h Z G U g Z S B k Z X B y Z X N z w 6 N v I G U g c X V h b G l k Y W R l I G R l I H Z p Z G E g Z S 9 B d X R v U m V t b 3 Z l Z E N v b H V t b n M x L n s 1 L l x 0 R H V y Y W 5 0 Z S B h c y D D u m x 0 a W 1 h c y B x d W F 0 c m 8 g c 2 V t Y W 5 h c y w g d m 9 j w 6 o g d G V 2 Z S B h b G d 1 b S B k b 3 M g c 2 V n d W l u d G V z I H B y b 2 J s Z W 1 h c y B j b 2 0 g b y B z Z X U g d H J h Y m F s a G 8 g b 3 U g Y 2 9 t I G F s Z 3 V t Y S B h d G l 2 a W R h Z G U g c m V n d W x h c i B k a c O h c m l h L C B j b 2 1 v I G N v b n N l c X X D q m 5 j a W E g Z G U g Y W x n d W 0 g c H J v Y m x l b W E g Z W 1 v Y 2 l v b m F s I C h j b 2 1 v I H N l b n R p c i 1 z Z S B k Z X B y a W 1 p Z G 8 g b 3 U g Y W 5 z a W 9 z b y k / I F t O w 6 N v I H R y Y W J h b G h v d S B v d S B u w 6 N v I G Z l e i B x d W F s c X V l c i B k Y X M g Y X R p d m l k Y W R l c y B j b 2 0 g d G F u d G 8 g Y 3 V p Z G F k b y B j b 2 1 v I G d l c m F s b W V u d G U g Z m F 6 P 1 0 s O D d 9 J n F 1 b 3 Q 7 L C Z x d W 9 0 O 1 N l Y 3 R p b 2 4 x L z I w M j I g L S B B d G l 2 a W R h Z G U g Z s O t c 2 l j Y S w g c 2 l u d G 9 t Y X M g Z G U g Y W 5 z a W V k Y W R l I G U g Z G V w c m V z c 8 O j b y B l I H F 1 Y W x p Z G F k Z S B k Z S B 2 a W R h I G U v Q X V 0 b 1 J l b W 9 2 Z W R D b 2 x 1 b W 5 z M S 5 7 N i 5 c d E R 1 c m F u d G U g Y X M g w 7 p s d G l t Y X M g c X V h d H J v I H N l b W F u Y X M s I G R l I H F 1 Z S B t Y W 5 l a X J h I H N 1 Y S B z Y c O 6 Z G U g Z s O t c 2 l j Y S B v d S B w c m 9 i b G V t Y X M g Z W 1 v Y 2 l v b m F p c y B p b n R l c m Z l c m l y Y W 0 g b m F z I H N 1 Y X M g Y X R p d m l k Y W R l c y B z b 2 N p Y W l z I G 5 v c m 1 h a X M s I G V t I H J l b G H D p 8 O j b y D D o C B m Y W 3 D r W x p Y S w g d m l 6 a W 5 o b 3 M s I G F t a W d v c y B v d S B l b S B n c n V w b z 8 s O D h 9 J n F 1 b 3 Q 7 L C Z x d W 9 0 O 1 N l Y 3 R p b 2 4 x L z I w M j I g L S B B d G l 2 a W R h Z G U g Z s O t c 2 l j Y S w g c 2 l u d G 9 t Y X M g Z G U g Y W 5 z a W V k Y W R l I G U g Z G V w c m V z c 8 O j b y B l I H F 1 Y W x p Z G F k Z S B k Z S B 2 a W R h I G U v Q X V 0 b 1 J l b W 9 2 Z W R D b 2 x 1 b W 5 z M S 5 7 N y 5 c d F F 1 Y W 5 0 Y S B k b 3 I g b m 8 g Y 2 9 y c G 8 g d m 9 j w 6 o g d G V 2 Z S B k d X J h b n R l I G F z I M O 6 b H R p b W F z I H F 1 Y X R y b y B z Z W 1 h b m F z P y A s O D l 9 J n F 1 b 3 Q 7 L C Z x d W 9 0 O 1 N l Y 3 R p b 2 4 x L z I w M j I g L S B B d G l 2 a W R h Z G U g Z s O t c 2 l j Y S w g c 2 l u d G 9 t Y X M g Z G U g Y W 5 z a W V k Y W R l I G U g Z G V w c m V z c 8 O j b y B l I H F 1 Y W x p Z G F k Z S B k Z S B 2 a W R h I G U v Q X V 0 b 1 J l b W 9 2 Z W R D b 2 x 1 b W 5 z M S 5 7 O C 5 c d E R 1 c m F u d G U g Y X M g w 7 p s d G l t Y X M g c X V h d H J v I H N l b W F u Y X M s I H F 1 Y W 5 0 b y B h I G R v c i B p b n R l c m Z l c m l 1 I G N v b S B v I H N l d S B 0 c m F i Y W x o b y B u b 3 J t Y W w g K G l u Y 2 x 1 a W 5 k b y B 0 Y W 5 0 b y B 0 c m F i Y W x o b y B m b 3 J h I G 9 1 I G R l b n R y b y B k Z S B j Y X N h K T 8 s O T B 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a G V p b y B k Z S B 2 a W d v c i w g Y 2 h l a W 8 g Z G U g d m 9 u d G F k Z S w g Y 2 h l a W 8 g Z G U g Z m 9 y w 6 d h P 1 0 s O T F 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1 b W E g c G V z c 2 9 h I G 1 1 a X R v I G 5 l c n Z v c 2 E / X S w 5 M n 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H T D o 2 8 g Z G V w c m l t a W R v I H F 1 Z S B u Y W R h I H B v Z G U g Y W 5 p b c O h L W x v P 1 0 s O T N 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Y W x t b y B v d S B 0 c m F u c X V p b G 8 / X S w 5 N H 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G N v b S B t d W l 0 Y S B l b m V y Z 2 l h P 1 0 s O T V 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k Z X N h b m l t Y W R v I G U g Y W J h d G l k b z 9 d L D k 2 f S Z x d W 9 0 O y w m c X V v d D t T Z W N 0 a W 9 u M S 8 y M D I y I C 0 g Q X R p d m l k Y W R l I G b D r X N p Y 2 E s I H N p b n R v b W F z I G R l I G F u c 2 l l Z G F k Z S B l I G R l c H J l c 3 P D o 2 8 g Z S B x d W F s a W R h Z G U g Z G U g d m l k Y S B l L 0 F 1 d G 9 S Z W 1 v d m V k Q 2 9 s d W 1 u c z E u e 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Z X N n b 3 R h Z G 8 / X S w 5 N 3 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H V t Y S B w Z X N z b 2 E g Z m V s a X o / X S w 5 O H 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G N h b n N h Z G 8 / X S w 5 O X 0 m c X V v d D s s J n F 1 b 3 Q 7 U 2 V j d G l v b j E v M j A y M i A t I E F 0 a X Z p Z G F k Z S B m w 6 1 z a W N h L C B z a W 5 0 b 2 1 h c y B k Z S B h b n N p Z W R h Z G U g Z S B k Z X B y Z X N z w 6 N v I G U g c X V h b G l k Y W R l I G R l I H Z p Z G E g Z S 9 B d X R v U m V t b 3 Z l Z E N v b H V t b n M x L n s x M C 5 c d E R 1 c m F u d G U g Y X M g w 7 p s d G l t Y X M g c X V h d H J v I H N l b W F u Y X M s I H F 1 Y W 5 0 b y B k b y B z Z X U g d G V t c G 8 g Y S B z d W E g c 2 H D u m R l I G b D r X N p Y 2 E g b 3 U g c H J v Y m x l b W F z I G V t b 2 N p b 2 5 h a X M g a W 5 0 Z X J m Z X J p c m F t I G V t I H N 1 Y X M g Y X R p d m l k Y W R l c y B z b 2 N p Y W l z I C h j b 2 1 v I H Z p c 2 l 0 Y X I g Y W 1 p Z 2 9 z L C B w Y X J l b n R l c y w g Z X R j L i k / K G N p c m N 1 b G U g d W 1 h K S w x M D B 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F d S B j b 3 N 0 d W 1 v I G F k b 2 V j Z X I g d W 0 g c G 9 1 Y 2 8 g b W F p c y B m Y W N p b G 1 l b n R l I H F 1 Z S B h c y B v d X R y Y X M g c G V z c 2 9 h c 1 0 s M T A x f S Z x d W 9 0 O y w m c X V v d D t T Z W N 0 a W 9 u M S 8 y M D I y I C 0 g Q X R p d m l k Y W R l I G b D r X N p Y 2 E s I H N p b n R v b W F z I G R l I G F u c 2 l l Z G F k Z S B l I G R l c H J l c 3 P D o 2 8 g Z S B x d W F s a W R h Z G U g Z G U g d m l k Y S B l L 0 F 1 d G 9 S Z W 1 v d m V k Q 2 9 s d W 1 u c z E u e z E x L l x 0 T y B x d W F u d G 8 g d m V y Z G F k Z W l y b y B v d S B m Y W x z b y D D q S B j Y W R h I H V t Y S B k Y X M g c 2 V n d W l u d G V z I G F m a X J t Y c O n w 7 V l c y B w Y X J h I H Z v Y 8 O q P y B b R X U g c 2 9 1 I H T D o 2 8 g c 2 F 1 Z M O h d m V s I H F 1 Y W 5 0 b y B x d W F s c X V l c i B w Z X N z b 2 E g c X V l I G N v b m h l w 6 d v X S w x M D J 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F d S B h Y 2 h v I H F 1 Z S B h I G 1 p b m h h I H N h w 7 p k Z S B 2 Y W k g c G l v c m F y X S w x M D N 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N a W 5 o Y S B z Y c O 6 Z G U g w 6 k g Z X h j Z W x l b n R l X S w x M D R 9 J n F 1 b 3 Q 7 X S w m c X V v d D t S Z W x h d G l v b n N o a X B J b m Z v J n F 1 b 3 Q 7 O l t d f S I g L z 4 8 L 1 N 0 Y W J s Z U V u d H J p Z X M + P C 9 J d G V t P j x J d G V t P j x J d G V t T G 9 j Y X R p b 2 4 + P E l 0 Z W 1 U e X B l P k Z v c m 1 1 b G E 8 L 0 l 0 Z W 1 U e X B l P j x J d G V t U G F 0 a D 5 T Z W N 0 a W 9 u M S 8 y M D I y J T I w L S U y M E F 0 a X Z p Z G F k Z S U y M G Y l Q z M l Q U R z a W N h J T J D J T I w c 2 l u d G 9 t Y X M l M j B k Z S U y M G F u c 2 l l Z G F k Z S U y M G U l M j B k Z X B y Z X N z J U M z J U E z b y U y M G U l M j B x d W F s a W R h Z G U l M j B k Z S U y M H Z p Z G E l M j B l L 0 Z v b n R l P C 9 J d G V t U G F 0 a D 4 8 L 0 l 0 Z W 1 M b 2 N h d G l v b j 4 8 U 3 R h Y m x l R W 5 0 c m l l c y A v P j w v S X R l b T 4 8 S X R l b T 4 8 S X R l b U x v Y 2 F 0 a W 9 u P j x J d G V t V H l w Z T 5 G b 3 J t d W x h P C 9 J d G V t V H l w Z T 4 8 S X R l b V B h d G g + U 2 V j d G l v b j E v M j A y M i U y M C 0 l M j B B d G l 2 a W R h Z G U l M j B m J U M z J U F E c 2 l j Y S U y Q y U y M H N p b n R v b W F z J T I w Z G U l M j B h b n N p Z W R h Z G U l M j B l J T I w Z G V w c m V z c y V D M y V B M 2 8 l M j B l J T I w c X V h b G l k Y W R l J T I w Z G U l M j B 2 a W R h J T I w Z S 9 D Y W J l J U M z J U E 3 Y W x o b 3 M l M j B Q c m 9 t b 3 Z p Z G 9 z P C 9 J d G V t U G F 0 a D 4 8 L 0 l 0 Z W 1 M b 2 N h d G l v b j 4 8 U 3 R h Y m x l R W 5 0 c m l l c y A v P j w v S X R l b T 4 8 S X R l b T 4 8 S X R l b U x v Y 2 F 0 a W 9 u P j x J d G V t V H l w Z T 5 G b 3 J t d W x h P C 9 J d G V t V H l w Z T 4 8 S X R l b V B h d G g + U 2 V j d G l v b j E v M j A y M i U y M C 0 l M j B B d G l 2 a W R h Z G U l M j B m J U M z J U F E c 2 l j Y S U y Q y U y M H N p b n R v b W F z J T I w Z G U l M j B h b n N p Z W R h Z G U l M j B l J T I w Z G V w c m V z c y V D M y V B M 2 8 l M j B l J T I w c X V h b G l k Y W R l J T I w Z G U l M j B 2 a W R h J T I w Z S 9 U a X B v J T I w Q W x 0 Z X J h Z G 8 8 L 0 l 0 Z W 1 Q Y X R o P j w v S X R l b U x v Y 2 F 0 a W 9 u P j x T d G F i b G V F b n R y a W V z I C 8 + P C 9 J d G V t P j w v S X R l b X M + P C 9 M b 2 N h b F B h Y 2 t h Z 2 V N Z X R h Z G F 0 Y U Z p b G U + F g A A A F B L B Q Y A A A A A A A A A A A A A A A A A A A A A A A A m A Q A A A Q A A A N C M n d 8 B F d E R j H o A w E / C l + s B A A A A x M N 7 j L P q n E i i v p t G 7 p P B M w A A A A A C A A A A A A A Q Z g A A A A E A A C A A A A B 3 e P B / J G o / G W q e t x c f K y 1 o f v o M E / E c 5 w l j + G Z l t e 0 S 5 w A A A A A O g A A A A A I A A C A A A A C l 5 q O A 2 C m o G I 2 C N u j w F H / H d r 2 9 w x / s e y Q B e A K G W x + F I V A A A A B e r a z k E Q i J o P T D U t y d c F K N u P h u w K X 2 N e G w u 4 D H 0 J A q B w 7 i B H c 0 4 8 R 2 R t b U g q t R 2 p f 0 X O i D A b R n F a T p V 3 k U j R r n C v Q k J b A 2 z B d Q n z j U g k 8 n e 0 A A A A A 1 q L c Q B H 4 V r I 5 3 Y r c R M O p x v a e x 2 v 7 q h Q s z k 6 l v L 7 h x Z z J / W s h w F Y Q X K a Y x 3 J a D w s h i 1 i R 7 g Z Y r m I 9 9 N t C t a c Y q < / D a t a M a s h u p > 
</file>

<file path=customXml/itemProps1.xml><?xml version="1.0" encoding="utf-8"?>
<ds:datastoreItem xmlns:ds="http://schemas.openxmlformats.org/officeDocument/2006/customXml" ds:itemID="{12F99A8D-F6F1-455D-94D6-8FE1252820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Dados 65 cursos de graduação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Melo Neves</dc:creator>
  <cp:lastModifiedBy>Saulo Gil</cp:lastModifiedBy>
  <dcterms:created xsi:type="dcterms:W3CDTF">2022-05-05T15:06:29Z</dcterms:created>
  <dcterms:modified xsi:type="dcterms:W3CDTF">2022-11-22T14:46:56Z</dcterms:modified>
</cp:coreProperties>
</file>